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6.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drawings/drawing12.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xml"/>
  <Override PartName="/xl/charts/chart12.xml" ContentType="application/vnd.openxmlformats-officedocument.drawingml.chart+xml"/>
  <Override PartName="/xl/theme/themeOverride9.xml" ContentType="application/vnd.openxmlformats-officedocument.themeOverride+xml"/>
  <Override PartName="/xl/drawings/drawing15.xml" ContentType="application/vnd.openxmlformats-officedocument.drawing+xml"/>
  <Override PartName="/xl/charts/chart13.xml" ContentType="application/vnd.openxmlformats-officedocument.drawingml.chart+xml"/>
  <Override PartName="/xl/theme/themeOverride10.xml" ContentType="application/vnd.openxmlformats-officedocument.themeOverride+xml"/>
  <Override PartName="/xl/drawings/drawing16.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theme/themeOverride11.xml" ContentType="application/vnd.openxmlformats-officedocument.themeOverride+xml"/>
  <Override PartName="/xl/drawings/drawing18.xml" ContentType="application/vnd.openxmlformats-officedocument.drawing+xml"/>
  <Override PartName="/xl/charts/chart16.xml" ContentType="application/vnd.openxmlformats-officedocument.drawingml.chart+xml"/>
  <Override PartName="/xl/theme/themeOverride12.xml" ContentType="application/vnd.openxmlformats-officedocument.themeOverride+xml"/>
  <Override PartName="/xl/drawings/drawing19.xml" ContentType="application/vnd.openxmlformats-officedocument.drawing+xml"/>
  <Override PartName="/xl/charts/chart17.xml" ContentType="application/vnd.openxmlformats-officedocument.drawingml.chart+xml"/>
  <Override PartName="/xl/theme/themeOverride13.xml" ContentType="application/vnd.openxmlformats-officedocument.themeOverride+xml"/>
  <Override PartName="/xl/drawings/drawing20.xml" ContentType="application/vnd.openxmlformats-officedocument.drawing+xml"/>
  <Override PartName="/xl/charts/chart18.xml" ContentType="application/vnd.openxmlformats-officedocument.drawingml.chart+xml"/>
  <Override PartName="/xl/theme/themeOverride14.xml" ContentType="application/vnd.openxmlformats-officedocument.themeOverride+xml"/>
  <Override PartName="/xl/drawings/drawing21.xml" ContentType="application/vnd.openxmlformats-officedocument.drawing+xml"/>
  <Override PartName="/xl/charts/chart19.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xml"/>
  <Override PartName="/xl/charts/chart20.xml" ContentType="application/vnd.openxmlformats-officedocument.drawingml.chart+xml"/>
  <Override PartName="/xl/theme/themeOverride16.xml" ContentType="application/vnd.openxmlformats-officedocument.themeOverride+xml"/>
  <Override PartName="/xl/drawings/drawing23.xml" ContentType="application/vnd.openxmlformats-officedocument.drawing+xml"/>
  <Override PartName="/xl/charts/chart21.xml" ContentType="application/vnd.openxmlformats-officedocument.drawingml.chart+xml"/>
  <Override PartName="/xl/theme/themeOverride17.xml" ContentType="application/vnd.openxmlformats-officedocument.themeOverride+xml"/>
  <Override PartName="/xl/drawings/drawing24.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drawings/drawing25.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drawings/drawing26.xml" ContentType="application/vnd.openxmlformats-officedocument.drawing+xml"/>
  <Override PartName="/xl/charts/chart24.xml" ContentType="application/vnd.openxmlformats-officedocument.drawingml.chart+xml"/>
  <Override PartName="/xl/theme/themeOverride20.xml" ContentType="application/vnd.openxmlformats-officedocument.themeOverride+xml"/>
  <Override PartName="/xl/charts/chart25.xml" ContentType="application/vnd.openxmlformats-officedocument.drawingml.chart+xml"/>
  <Override PartName="/xl/theme/themeOverride21.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theme/themeOverride22.xml" ContentType="application/vnd.openxmlformats-officedocument.themeOverride+xml"/>
  <Override PartName="/xl/charts/chart27.xml" ContentType="application/vnd.openxmlformats-officedocument.drawingml.chart+xml"/>
  <Override PartName="/xl/theme/themeOverride23.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theme/themeOverride24.xml" ContentType="application/vnd.openxmlformats-officedocument.themeOverride+xml"/>
  <Override PartName="/xl/charts/chart29.xml" ContentType="application/vnd.openxmlformats-officedocument.drawingml.chart+xml"/>
  <Override PartName="/xl/theme/themeOverride25.xml" ContentType="application/vnd.openxmlformats-officedocument.themeOverride+xml"/>
  <Override PartName="/xl/drawings/drawing29.xml" ContentType="application/vnd.openxmlformats-officedocument.drawing+xml"/>
  <Override PartName="/xl/charts/chart30.xml" ContentType="application/vnd.openxmlformats-officedocument.drawingml.chart+xml"/>
  <Override PartName="/xl/theme/themeOverride26.xml" ContentType="application/vnd.openxmlformats-officedocument.themeOverride+xml"/>
  <Override PartName="/xl/drawings/drawing30.xml" ContentType="application/vnd.openxmlformats-officedocument.drawing+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1.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2.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4.xml" ContentType="application/vnd.openxmlformats-officedocument.drawing+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xml"/>
  <Override PartName="/xl/charts/chart3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xml"/>
  <Override PartName="/xl/charts/chart3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7.xml" ContentType="application/vnd.openxmlformats-officedocument.drawing+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8.xml" ContentType="application/vnd.openxmlformats-officedocument.drawing+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9.xml" ContentType="application/vnd.openxmlformats-officedocument.drawing+xml"/>
  <Override PartName="/xl/charts/chart4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0.xml" ContentType="application/vnd.openxmlformats-officedocument.drawing+xml"/>
  <Override PartName="/xl/charts/chart41.xml" ContentType="application/vnd.openxmlformats-officedocument.drawingml.chart+xml"/>
  <Override PartName="/xl/drawings/drawing41.xml" ContentType="application/vnd.openxmlformats-officedocument.drawing+xml"/>
  <Override PartName="/xl/charts/chart4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2.xml" ContentType="application/vnd.openxmlformats-officedocument.drawing+xml"/>
  <Override PartName="/xl/charts/chart43.xml" ContentType="application/vnd.openxmlformats-officedocument.drawingml.chart+xml"/>
  <Override PartName="/xl/drawings/drawing43.xml" ContentType="application/vnd.openxmlformats-officedocument.drawing+xml"/>
  <Override PartName="/xl/charts/chart4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xml"/>
  <Override PartName="/xl/charts/chart4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xml"/>
  <Override PartName="/xl/charts/chart46.xml" ContentType="application/vnd.openxmlformats-officedocument.drawingml.chart+xml"/>
  <Override PartName="/xl/drawings/drawing46.xml" ContentType="application/vnd.openxmlformats-officedocument.drawing+xml"/>
  <Override PartName="/xl/charts/chart4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7.xml" ContentType="application/vnd.openxmlformats-officedocument.drawing+xml"/>
  <Override PartName="/xl/charts/chart48.xml" ContentType="application/vnd.openxmlformats-officedocument.drawingml.chart+xml"/>
  <Override PartName="/xl/theme/themeOverride27.xml" ContentType="application/vnd.openxmlformats-officedocument.themeOverride+xml"/>
  <Override PartName="/xl/charts/chart49.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8.xml" ContentType="application/vnd.openxmlformats-officedocument.themeOverride+xml"/>
  <Override PartName="/xl/charts/chart50.xml" ContentType="application/vnd.openxmlformats-officedocument.drawingml.chart+xml"/>
  <Override PartName="/xl/theme/themeOverride29.xml" ContentType="application/vnd.openxmlformats-officedocument.themeOverride+xml"/>
  <Override PartName="/xl/charts/chart51.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30.xml" ContentType="application/vnd.openxmlformats-officedocument.themeOverride+xml"/>
  <Override PartName="/xl/drawings/drawing48.xml" ContentType="application/vnd.openxmlformats-officedocument.drawing+xml"/>
  <Override PartName="/xl/charts/chart52.xml" ContentType="application/vnd.openxmlformats-officedocument.drawingml.chart+xml"/>
  <Override PartName="/xl/theme/themeOverride31.xml" ContentType="application/vnd.openxmlformats-officedocument.themeOverride+xml"/>
  <Override PartName="/xl/drawings/drawing49.xml" ContentType="application/vnd.openxmlformats-officedocument.drawing+xml"/>
  <Override PartName="/xl/charts/chart53.xml" ContentType="application/vnd.openxmlformats-officedocument.drawingml.chart+xml"/>
  <Override PartName="/xl/theme/themeOverride32.xml" ContentType="application/vnd.openxmlformats-officedocument.themeOverride+xml"/>
  <Override PartName="/xl/drawings/drawing50.xml" ContentType="application/vnd.openxmlformats-officedocument.drawing+xml"/>
  <Override PartName="/xl/charts/chart5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3.xml" ContentType="application/vnd.openxmlformats-officedocument.themeOverride+xml"/>
  <Override PartName="/xl/drawings/drawing51.xml" ContentType="application/vnd.openxmlformats-officedocument.drawing+xml"/>
  <Override PartName="/xl/charts/chart55.xml" ContentType="application/vnd.openxmlformats-officedocument.drawingml.chart+xml"/>
  <Override PartName="/xl/theme/themeOverride34.xml" ContentType="application/vnd.openxmlformats-officedocument.themeOverride+xml"/>
  <Override PartName="/xl/drawings/drawing52.xml" ContentType="application/vnd.openxmlformats-officedocument.drawing+xml"/>
  <Override PartName="/xl/charts/chart5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3.xml" ContentType="application/vnd.openxmlformats-officedocument.drawing+xml"/>
  <Override PartName="/xl/charts/chart57.xml" ContentType="application/vnd.openxmlformats-officedocument.drawingml.chart+xml"/>
  <Override PartName="/xl/theme/themeOverride35.xml" ContentType="application/vnd.openxmlformats-officedocument.themeOverride+xml"/>
  <Override PartName="/xl/drawings/drawing54.xml" ContentType="application/vnd.openxmlformats-officedocument.drawing+xml"/>
  <Override PartName="/xl/charts/chart5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5.xml" ContentType="application/vnd.openxmlformats-officedocument.drawing+xml"/>
  <Override PartName="/xl/charts/chart59.xml" ContentType="application/vnd.openxmlformats-officedocument.drawingml.chart+xml"/>
  <Override PartName="/xl/theme/themeOverride36.xml" ContentType="application/vnd.openxmlformats-officedocument.themeOverride+xml"/>
  <Override PartName="/xl/drawings/drawing56.xml" ContentType="application/vnd.openxmlformats-officedocument.drawing+xml"/>
  <Override PartName="/xl/charts/chart60.xml" ContentType="application/vnd.openxmlformats-officedocument.drawingml.chart+xml"/>
  <Override PartName="/xl/theme/themeOverride37.xml" ContentType="application/vnd.openxmlformats-officedocument.themeOverride+xml"/>
  <Override PartName="/xl/drawings/drawing57.xml" ContentType="application/vnd.openxmlformats-officedocument.drawing+xml"/>
  <Override PartName="/xl/charts/chart61.xml" ContentType="application/vnd.openxmlformats-officedocument.drawingml.chart+xml"/>
  <Override PartName="/xl/theme/themeOverride38.xml" ContentType="application/vnd.openxmlformats-officedocument.themeOverride+xml"/>
  <Override PartName="/xl/drawings/drawing58.xml" ContentType="application/vnd.openxmlformats-officedocument.drawing+xml"/>
  <Override PartName="/xl/charts/chart62.xml" ContentType="application/vnd.openxmlformats-officedocument.drawingml.chart+xml"/>
  <Override PartName="/xl/theme/themeOverride39.xml" ContentType="application/vnd.openxmlformats-officedocument.themeOverride+xml"/>
  <Override PartName="/xl/drawings/drawing59.xml" ContentType="application/vnd.openxmlformats-officedocument.drawing+xml"/>
  <Override PartName="/xl/charts/chart63.xml" ContentType="application/vnd.openxmlformats-officedocument.drawingml.chart+xml"/>
  <Override PartName="/xl/theme/themeOverride40.xml" ContentType="application/vnd.openxmlformats-officedocument.themeOverride+xml"/>
  <Override PartName="/xl/drawings/drawing60.xml" ContentType="application/vnd.openxmlformats-officedocument.drawing+xml"/>
  <Override PartName="/xl/charts/chart64.xml" ContentType="application/vnd.openxmlformats-officedocument.drawingml.chart+xml"/>
  <Override PartName="/xl/theme/themeOverride41.xml" ContentType="application/vnd.openxmlformats-officedocument.themeOverride+xml"/>
  <Override PartName="/xl/drawings/drawing61.xml" ContentType="application/vnd.openxmlformats-officedocument.drawing+xml"/>
  <Override PartName="/xl/charts/chart65.xml" ContentType="application/vnd.openxmlformats-officedocument.drawingml.chart+xml"/>
  <Override PartName="/xl/theme/themeOverride42.xml" ContentType="application/vnd.openxmlformats-officedocument.themeOverride+xml"/>
  <Override PartName="/xl/drawings/drawing62.xml" ContentType="application/vnd.openxmlformats-officedocument.drawing+xml"/>
  <Override PartName="/xl/charts/chart66.xml" ContentType="application/vnd.openxmlformats-officedocument.drawingml.chart+xml"/>
  <Override PartName="/xl/theme/themeOverride43.xml" ContentType="application/vnd.openxmlformats-officedocument.themeOverride+xml"/>
  <Override PartName="/xl/drawings/drawing63.xml" ContentType="application/vnd.openxmlformats-officedocument.drawing+xml"/>
  <Override PartName="/xl/charts/chart67.xml" ContentType="application/vnd.openxmlformats-officedocument.drawingml.chart+xml"/>
  <Override PartName="/xl/theme/themeOverride44.xml" ContentType="application/vnd.openxmlformats-officedocument.themeOverride+xml"/>
  <Override PartName="/xl/drawings/drawing64.xml" ContentType="application/vnd.openxmlformats-officedocument.drawing+xml"/>
  <Override PartName="/xl/charts/chart68.xml" ContentType="application/vnd.openxmlformats-officedocument.drawingml.chart+xml"/>
  <Override PartName="/xl/theme/themeOverride45.xml" ContentType="application/vnd.openxmlformats-officedocument.themeOverride+xml"/>
  <Override PartName="/xl/charts/chart6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46.xml" ContentType="application/vnd.openxmlformats-officedocument.themeOverride+xml"/>
  <Override PartName="/xl/drawings/drawing65.xml" ContentType="application/vnd.openxmlformats-officedocument.drawing+xml"/>
  <Override PartName="/xl/charts/chart70.xml" ContentType="application/vnd.openxmlformats-officedocument.drawingml.chart+xml"/>
  <Override PartName="/xl/theme/themeOverride47.xml" ContentType="application/vnd.openxmlformats-officedocument.themeOverride+xml"/>
  <Override PartName="/xl/charts/chart71.xml" ContentType="application/vnd.openxmlformats-officedocument.drawingml.chart+xml"/>
  <Override PartName="/xl/theme/themeOverride48.xml" ContentType="application/vnd.openxmlformats-officedocument.themeOverride+xml"/>
  <Override PartName="/xl/charts/chart72.xml" ContentType="application/vnd.openxmlformats-officedocument.drawingml.chart+xml"/>
  <Override PartName="/xl/theme/themeOverride49.xml" ContentType="application/vnd.openxmlformats-officedocument.themeOverride+xml"/>
  <Override PartName="/xl/drawings/drawing66.xml" ContentType="application/vnd.openxmlformats-officedocument.drawing+xml"/>
  <Override PartName="/xl/charts/chart73.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50.xml" ContentType="application/vnd.openxmlformats-officedocument.themeOverride+xml"/>
  <Override PartName="/xl/charts/chart74.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51.xml" ContentType="application/vnd.openxmlformats-officedocument.themeOverride+xml"/>
  <Override PartName="/xl/drawings/drawing67.xml" ContentType="application/vnd.openxmlformats-officedocument.drawing+xml"/>
  <Override PartName="/xl/charts/chart7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8.xml" ContentType="application/vnd.openxmlformats-officedocument.drawing+xml"/>
  <Override PartName="/xl/charts/chart76.xml" ContentType="application/vnd.openxmlformats-officedocument.drawingml.chart+xml"/>
  <Override PartName="/xl/theme/themeOverride52.xml" ContentType="application/vnd.openxmlformats-officedocument.themeOverride+xml"/>
  <Override PartName="/xl/drawings/drawing69.xml" ContentType="application/vnd.openxmlformats-officedocument.drawing+xml"/>
  <Override PartName="/xl/charts/chart77.xml" ContentType="application/vnd.openxmlformats-officedocument.drawingml.chart+xml"/>
  <Override PartName="/xl/theme/themeOverride53.xml" ContentType="application/vnd.openxmlformats-officedocument.themeOverride+xml"/>
  <Override PartName="/xl/drawings/drawing70.xml" ContentType="application/vnd.openxmlformats-officedocument.drawing+xml"/>
  <Override PartName="/xl/charts/chart7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1.xml" ContentType="application/vnd.openxmlformats-officedocument.drawing+xml"/>
  <Override PartName="/xl/charts/chart79.xml" ContentType="application/vnd.openxmlformats-officedocument.drawingml.chart+xml"/>
  <Override PartName="/xl/drawings/drawing72.xml" ContentType="application/vnd.openxmlformats-officedocument.drawing+xml"/>
  <Override PartName="/xl/charts/chart8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3.xml" ContentType="application/vnd.openxmlformats-officedocument.drawing+xml"/>
  <Override PartName="/xl/charts/chart81.xml" ContentType="application/vnd.openxmlformats-officedocument.drawingml.chart+xml"/>
  <Override PartName="/xl/drawings/drawing74.xml" ContentType="application/vnd.openxmlformats-officedocument.drawing+xml"/>
  <Override PartName="/xl/charts/chart8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5.xml" ContentType="application/vnd.openxmlformats-officedocument.drawing+xml"/>
  <Override PartName="/xl/charts/chart83.xml" ContentType="application/vnd.openxmlformats-officedocument.drawingml.chart+xml"/>
  <Override PartName="/xl/drawings/drawing76.xml" ContentType="application/vnd.openxmlformats-officedocument.drawing+xml"/>
  <Override PartName="/xl/charts/chart8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54.xml" ContentType="application/vnd.openxmlformats-officedocument.themeOverride+xml"/>
  <Override PartName="/xl/drawings/drawing77.xml" ContentType="application/vnd.openxmlformats-officedocument.drawing+xml"/>
  <Override PartName="/xl/charts/chart8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55.xml" ContentType="application/vnd.openxmlformats-officedocument.themeOverride+xml"/>
  <Override PartName="/xl/drawings/drawing78.xml" ContentType="application/vnd.openxmlformats-officedocument.drawing+xml"/>
  <Override PartName="/xl/charts/chart8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6.xml" ContentType="application/vnd.openxmlformats-officedocument.themeOverride+xml"/>
  <Override PartName="/xl/drawings/drawing79.xml" ContentType="application/vnd.openxmlformats-officedocument.drawing+xml"/>
  <Override PartName="/xl/charts/chart8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7.xml" ContentType="application/vnd.openxmlformats-officedocument.themeOverride+xml"/>
  <Override PartName="/xl/drawings/drawing80.xml" ContentType="application/vnd.openxmlformats-officedocument.drawing+xml"/>
  <Override PartName="/xl/charts/chart8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8.xml" ContentType="application/vnd.openxmlformats-officedocument.themeOverride+xml"/>
  <Override PartName="/xl/drawings/drawing81.xml" ContentType="application/vnd.openxmlformats-officedocument.drawing+xml"/>
  <Override PartName="/xl/charts/chart8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59.xml" ContentType="application/vnd.openxmlformats-officedocument.themeOverride+xml"/>
  <Override PartName="/xl/drawings/drawing82.xml" ContentType="application/vnd.openxmlformats-officedocument.drawing+xml"/>
  <Override PartName="/xl/charts/chart9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60.xml" ContentType="application/vnd.openxmlformats-officedocument.themeOverride+xml"/>
  <Override PartName="/xl/drawings/drawing83.xml" ContentType="application/vnd.openxmlformats-officedocument.drawing+xml"/>
  <Override PartName="/xl/charts/chart9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61.xml" ContentType="application/vnd.openxmlformats-officedocument.themeOverride+xml"/>
  <Override PartName="/xl/drawings/drawing84.xml" ContentType="application/vnd.openxmlformats-officedocument.drawing+xml"/>
  <Override PartName="/xl/charts/chart9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62.xml" ContentType="application/vnd.openxmlformats-officedocument.themeOverride+xml"/>
  <Override PartName="/xl/drawings/drawing85.xml" ContentType="application/vnd.openxmlformats-officedocument.drawing+xml"/>
  <Override PartName="/xl/charts/chart9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63.xml" ContentType="application/vnd.openxmlformats-officedocument.themeOverride+xml"/>
  <Override PartName="/xl/drawings/drawing86.xml" ContentType="application/vnd.openxmlformats-officedocument.drawing+xml"/>
  <Override PartName="/xl/charts/chart9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64.xml" ContentType="application/vnd.openxmlformats-officedocument.themeOverride+xml"/>
  <Override PartName="/xl/drawings/drawing87.xml" ContentType="application/vnd.openxmlformats-officedocument.drawing+xml"/>
  <Override PartName="/xl/charts/chart9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65.xml" ContentType="application/vnd.openxmlformats-officedocument.themeOverride+xml"/>
  <Override PartName="/xl/drawings/drawing88.xml" ContentType="application/vnd.openxmlformats-officedocument.drawing+xml"/>
  <Override PartName="/xl/charts/chart9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6.xml" ContentType="application/vnd.openxmlformats-officedocument.themeOverride+xml"/>
  <Override PartName="/xl/drawings/drawing89.xml" ContentType="application/vnd.openxmlformats-officedocument.drawing+xml"/>
  <Override PartName="/xl/charts/chart9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7.xml" ContentType="application/vnd.openxmlformats-officedocument.themeOverride+xml"/>
  <Override PartName="/xl/drawings/drawing90.xml" ContentType="application/vnd.openxmlformats-officedocument.drawing+xml"/>
  <Override PartName="/xl/charts/chart9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8.xml" ContentType="application/vnd.openxmlformats-officedocument.themeOverride+xml"/>
  <Override PartName="/xl/drawings/drawing91.xml" ContentType="application/vnd.openxmlformats-officedocument.drawing+xml"/>
  <Override PartName="/xl/charts/chart9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9.xml" ContentType="application/vnd.openxmlformats-officedocument.themeOverride+xml"/>
  <Override PartName="/xl/drawings/drawing92.xml" ContentType="application/vnd.openxmlformats-officedocument.drawing+xml"/>
  <Override PartName="/xl/charts/chart10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70.xml" ContentType="application/vnd.openxmlformats-officedocument.themeOverride+xml"/>
  <Override PartName="/xl/drawings/drawing93.xml" ContentType="application/vnd.openxmlformats-officedocument.drawing+xml"/>
  <Override PartName="/xl/charts/chart10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71.xml" ContentType="application/vnd.openxmlformats-officedocument.themeOverride+xml"/>
  <Override PartName="/xl/drawings/drawing94.xml" ContentType="application/vnd.openxmlformats-officedocument.drawing+xml"/>
  <Override PartName="/xl/charts/chart10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72.xml" ContentType="application/vnd.openxmlformats-officedocument.themeOverride+xml"/>
  <Override PartName="/xl/drawings/drawing95.xml" ContentType="application/vnd.openxmlformats-officedocument.drawing+xml"/>
  <Override PartName="/xl/charts/chart10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73.xml" ContentType="application/vnd.openxmlformats-officedocument.themeOverride+xml"/>
  <Override PartName="/xl/drawings/drawing96.xml" ContentType="application/vnd.openxmlformats-officedocument.drawing+xml"/>
  <Override PartName="/xl/charts/chart10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4.xml" ContentType="application/vnd.openxmlformats-officedocument.themeOverride+xml"/>
  <Override PartName="/xl/drawings/drawing97.xml" ContentType="application/vnd.openxmlformats-officedocument.drawing+xml"/>
  <Override PartName="/xl/charts/chart10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5.xml" ContentType="application/vnd.openxmlformats-officedocument.themeOverride+xml"/>
  <Override PartName="/xl/drawings/drawing98.xml" ContentType="application/vnd.openxmlformats-officedocument.drawing+xml"/>
  <Override PartName="/xl/charts/chart10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6.xml" ContentType="application/vnd.openxmlformats-officedocument.themeOverride+xml"/>
  <Override PartName="/xl/drawings/drawing99.xml" ContentType="application/vnd.openxmlformats-officedocument.drawing+xml"/>
  <Override PartName="/xl/charts/chart10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7.xml" ContentType="application/vnd.openxmlformats-officedocument.themeOverride+xml"/>
  <Override PartName="/xl/drawings/drawing100.xml" ContentType="application/vnd.openxmlformats-officedocument.drawing+xml"/>
  <Override PartName="/xl/charts/chart10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8.xml" ContentType="application/vnd.openxmlformats-officedocument.themeOverride+xml"/>
  <Override PartName="/xl/drawings/drawing101.xml" ContentType="application/vnd.openxmlformats-officedocument.drawing+xml"/>
  <Override PartName="/xl/charts/chart10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9.xml" ContentType="application/vnd.openxmlformats-officedocument.themeOverride+xml"/>
  <Override PartName="/xl/drawings/drawing102.xml" ContentType="application/vnd.openxmlformats-officedocument.drawing+xml"/>
  <Override PartName="/xl/charts/chart11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80.xml" ContentType="application/vnd.openxmlformats-officedocument.themeOverride+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charts/chart111.xml" ContentType="application/vnd.openxmlformats-officedocument.drawingml.chart+xml"/>
  <Override PartName="/xl/theme/themeOverride81.xml" ContentType="application/vnd.openxmlformats-officedocument.themeOverride+xml"/>
  <Override PartName="/xl/charts/chart112.xml" ContentType="application/vnd.openxmlformats-officedocument.drawingml.chart+xml"/>
  <Override PartName="/xl/theme/themeOverride82.xml" ContentType="application/vnd.openxmlformats-officedocument.themeOverride+xml"/>
  <Override PartName="/xl/charts/chart113.xml" ContentType="application/vnd.openxmlformats-officedocument.drawingml.chart+xml"/>
  <Override PartName="/xl/theme/themeOverride83.xml" ContentType="application/vnd.openxmlformats-officedocument.themeOverride+xml"/>
  <Override PartName="/xl/charts/chart114.xml" ContentType="application/vnd.openxmlformats-officedocument.drawingml.chart+xml"/>
  <Override PartName="/xl/theme/themeOverride84.xml" ContentType="application/vnd.openxmlformats-officedocument.themeOverride+xml"/>
  <Override PartName="/xl/charts/chart115.xml" ContentType="application/vnd.openxmlformats-officedocument.drawingml.chart+xml"/>
  <Override PartName="/xl/theme/themeOverride85.xml" ContentType="application/vnd.openxmlformats-officedocument.themeOverride+xml"/>
  <Override PartName="/xl/charts/chart116.xml" ContentType="application/vnd.openxmlformats-officedocument.drawingml.chart+xml"/>
  <Override PartName="/xl/theme/themeOverride86.xml" ContentType="application/vnd.openxmlformats-officedocument.themeOverride+xml"/>
  <Override PartName="/xl/charts/chart117.xml" ContentType="application/vnd.openxmlformats-officedocument.drawingml.chart+xml"/>
  <Override PartName="/xl/theme/themeOverride87.xml" ContentType="application/vnd.openxmlformats-officedocument.themeOverride+xml"/>
  <Override PartName="/xl/drawings/drawing118.xml" ContentType="application/vnd.openxmlformats-officedocument.drawing+xml"/>
  <Override PartName="/xl/charts/chart118.xml" ContentType="application/vnd.openxmlformats-officedocument.drawingml.chart+xml"/>
  <Override PartName="/xl/theme/themeOverride88.xml" ContentType="application/vnd.openxmlformats-officedocument.themeOverride+xml"/>
  <Override PartName="/xl/drawings/drawing119.xml" ContentType="application/vnd.openxmlformats-officedocument.drawing+xml"/>
  <Override PartName="/xl/charts/chart119.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89.xml" ContentType="application/vnd.openxmlformats-officedocument.themeOverride+xml"/>
  <Override PartName="/xl/drawings/drawing120.xml" ContentType="application/vnd.openxmlformats-officedocument.drawing+xml"/>
  <Override PartName="/xl/charts/chart12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updateLinks="never" codeName="ThisWorkbook"/>
  <mc:AlternateContent xmlns:mc="http://schemas.openxmlformats.org/markup-compatibility/2006">
    <mc:Choice Requires="x15">
      <x15ac:absPath xmlns:x15ac="http://schemas.microsoft.com/office/spreadsheetml/2010/11/ac" url="K:\Boletín_Económico\2023\junio_23\"/>
    </mc:Choice>
  </mc:AlternateContent>
  <xr:revisionPtr revIDLastSave="0" documentId="13_ncr:1_{E206BF21-486D-457C-993D-7BB97AC0FB09}" xr6:coauthVersionLast="36" xr6:coauthVersionMax="36" xr10:uidLastSave="{00000000-0000-0000-0000-000000000000}"/>
  <bookViews>
    <workbookView xWindow="0" yWindow="0" windowWidth="28800" windowHeight="11760" tabRatio="878" xr2:uid="{00000000-000D-0000-FFFF-FFFF00000000}"/>
  </bookViews>
  <sheets>
    <sheet name="Index" sheetId="125" r:id="rId1"/>
    <sheet name="T1" sheetId="4266" r:id="rId2"/>
    <sheet name="T2" sheetId="4271" r:id="rId3"/>
    <sheet name="T3" sheetId="3413" r:id="rId4"/>
    <sheet name="T4" sheetId="4173" r:id="rId5"/>
    <sheet name="T5" sheetId="4174" r:id="rId6"/>
    <sheet name="T6" sheetId="4175" r:id="rId7"/>
    <sheet name="T7" sheetId="4209" r:id="rId8"/>
    <sheet name="T8" sheetId="4211" r:id="rId9"/>
    <sheet name="T9" sheetId="4210" r:id="rId10"/>
    <sheet name="T10" sheetId="4212" r:id="rId11"/>
    <sheet name="T11" sheetId="4213" r:id="rId12"/>
    <sheet name="T12" sheetId="3427" r:id="rId13"/>
    <sheet name="T13" sheetId="4214" r:id="rId14"/>
    <sheet name="T14" sheetId="4216" r:id="rId15"/>
    <sheet name="T15" sheetId="4215" r:id="rId16"/>
    <sheet name="T16" sheetId="4217" r:id="rId17"/>
    <sheet name="T17" sheetId="4218" r:id="rId18"/>
    <sheet name="T18" sheetId="3428" r:id="rId19"/>
    <sheet name="T19" sheetId="3429" r:id="rId20"/>
    <sheet name="T20" sheetId="3430" r:id="rId21"/>
    <sheet name="T21" sheetId="4075" r:id="rId22"/>
    <sheet name="T22" sheetId="4076" r:id="rId23"/>
    <sheet name="T23" sheetId="4077" r:id="rId24"/>
    <sheet name="T24" sheetId="4078" r:id="rId25"/>
    <sheet name="T25" sheetId="4079" r:id="rId26"/>
    <sheet name="T26" sheetId="3434" r:id="rId27"/>
    <sheet name="F1" sheetId="4267" r:id="rId28"/>
    <sheet name="F2" sheetId="4268" r:id="rId29"/>
    <sheet name="F3" sheetId="4269" r:id="rId30"/>
    <sheet name="F4" sheetId="4270" r:id="rId31"/>
    <sheet name="F5" sheetId="4281" r:id="rId32"/>
    <sheet name="F6" sheetId="4282" r:id="rId33"/>
    <sheet name="F7" sheetId="4283" r:id="rId34"/>
    <sheet name="F8" sheetId="1320" r:id="rId35"/>
    <sheet name="F9" sheetId="903" r:id="rId36"/>
    <sheet name="F10" sheetId="3363" r:id="rId37"/>
    <sheet name="F11" sheetId="3364" r:id="rId38"/>
    <sheet name="F12" sheetId="3365" r:id="rId39"/>
    <sheet name="F13" sheetId="4183" r:id="rId40"/>
    <sheet name="F14" sheetId="4184" r:id="rId41"/>
    <sheet name="F15" sheetId="4185" r:id="rId42"/>
    <sheet name="F16" sheetId="4287" r:id="rId43"/>
    <sheet name="F17" sheetId="4186" r:id="rId44"/>
    <sheet name="F18" sheetId="4187" r:id="rId45"/>
    <sheet name="F19" sheetId="4188" r:id="rId46"/>
    <sheet name="F20" sheetId="4189" r:id="rId47"/>
    <sheet name="F21" sheetId="4190" r:id="rId48"/>
    <sheet name="F22" sheetId="4191" r:id="rId49"/>
    <sheet name="F23" sheetId="4192" r:id="rId50"/>
    <sheet name="F24" sheetId="4193" r:id="rId51"/>
    <sheet name="F25" sheetId="4156" r:id="rId52"/>
    <sheet name="F26-27" sheetId="4157" r:id="rId53"/>
    <sheet name="F28-29" sheetId="4158" r:id="rId54"/>
    <sheet name="F30-31" sheetId="4159" r:id="rId55"/>
    <sheet name="F32" sheetId="4160" r:id="rId56"/>
    <sheet name="F33" sheetId="3945" r:id="rId57"/>
    <sheet name="F34" sheetId="3946" r:id="rId58"/>
    <sheet name="F35" sheetId="3947" r:id="rId59"/>
    <sheet name="F36" sheetId="4284" r:id="rId60"/>
    <sheet name="F37" sheetId="4285" r:id="rId61"/>
    <sheet name="F38" sheetId="4286" r:id="rId62"/>
    <sheet name="F39" sheetId="4161" r:id="rId63"/>
    <sheet name="F40" sheetId="4162" r:id="rId64"/>
    <sheet name="F41" sheetId="4171" r:id="rId65"/>
    <sheet name="F42" sheetId="4163" r:id="rId66"/>
    <sheet name="F43" sheetId="4164" r:id="rId67"/>
    <sheet name="F44" sheetId="4165" r:id="rId68"/>
    <sheet name="F45" sheetId="4166" r:id="rId69"/>
    <sheet name="F46" sheetId="4167" r:id="rId70"/>
    <sheet name="F47" sheetId="4168" r:id="rId71"/>
    <sheet name="F48" sheetId="4169" r:id="rId72"/>
    <sheet name="F49" sheetId="4170" r:id="rId73"/>
    <sheet name="F50-53" sheetId="4172" r:id="rId74"/>
    <sheet name="F54" sheetId="4176" r:id="rId75"/>
    <sheet name="F55" sheetId="4177" r:id="rId76"/>
    <sheet name="F56" sheetId="4178" r:id="rId77"/>
    <sheet name="F57" sheetId="4194" r:id="rId78"/>
    <sheet name="F58" sheetId="4195" r:id="rId79"/>
    <sheet name="F59" sheetId="4196" r:id="rId80"/>
    <sheet name="F60" sheetId="4197" r:id="rId81"/>
    <sheet name="F61" sheetId="4198" r:id="rId82"/>
    <sheet name="F62" sheetId="4199" r:id="rId83"/>
    <sheet name="F63" sheetId="4200" r:id="rId84"/>
    <sheet name="F64" sheetId="4201" r:id="rId85"/>
    <sheet name="F65" sheetId="4202" r:id="rId86"/>
    <sheet name="F66" sheetId="4203" r:id="rId87"/>
    <sheet name="F67" sheetId="4204" r:id="rId88"/>
    <sheet name="F68" sheetId="4205" r:id="rId89"/>
    <sheet name="F69" sheetId="4206" r:id="rId90"/>
    <sheet name="F70-71" sheetId="4139" r:id="rId91"/>
    <sheet name="F72-73" sheetId="4140" r:id="rId92"/>
    <sheet name="F74-75" sheetId="4141" r:id="rId93"/>
    <sheet name="F76" sheetId="4149" r:id="rId94"/>
    <sheet name="F77" sheetId="4207" r:id="rId95"/>
    <sheet name="F78" sheetId="4208" r:id="rId96"/>
    <sheet name="F79" sheetId="4150" r:id="rId97"/>
    <sheet name="F80" sheetId="4151" r:id="rId98"/>
    <sheet name="F81" sheetId="4152" r:id="rId99"/>
    <sheet name="F82" sheetId="4153" r:id="rId100"/>
    <sheet name="F83" sheetId="4154" r:id="rId101"/>
    <sheet name="F84" sheetId="4155" r:id="rId102"/>
    <sheet name="F85" sheetId="4220" r:id="rId103"/>
    <sheet name="F86" sheetId="4221" r:id="rId104"/>
    <sheet name="F87" sheetId="4222" r:id="rId105"/>
    <sheet name="F88" sheetId="4223" r:id="rId106"/>
    <sheet name="F89" sheetId="4224" r:id="rId107"/>
    <sheet name="F90" sheetId="4225" r:id="rId108"/>
    <sheet name="F91" sheetId="4226" r:id="rId109"/>
    <sheet name="F92" sheetId="4227" r:id="rId110"/>
    <sheet name="F93" sheetId="4228" r:id="rId111"/>
    <sheet name="F94" sheetId="4229" r:id="rId112"/>
    <sheet name="F95" sheetId="4230" r:id="rId113"/>
    <sheet name="F96" sheetId="4231" r:id="rId114"/>
    <sheet name="F97" sheetId="4232" r:id="rId115"/>
    <sheet name="F98" sheetId="4233" r:id="rId116"/>
    <sheet name="F99" sheetId="4234" r:id="rId117"/>
    <sheet name="F100" sheetId="4235" r:id="rId118"/>
    <sheet name="F101" sheetId="4236" r:id="rId119"/>
    <sheet name="F102" sheetId="4237" r:id="rId120"/>
    <sheet name="F103" sheetId="4238" r:id="rId121"/>
    <sheet name="F104" sheetId="4239" r:id="rId122"/>
    <sheet name="F105" sheetId="4240" r:id="rId123"/>
    <sheet name="F106" sheetId="4241" r:id="rId124"/>
    <sheet name="F107" sheetId="4242" r:id="rId125"/>
    <sheet name="F108" sheetId="4243" r:id="rId126"/>
    <sheet name="F109" sheetId="4244" r:id="rId127"/>
    <sheet name="F110" sheetId="4245" r:id="rId128"/>
    <sheet name="F111" sheetId="4246" r:id="rId129"/>
    <sheet name="F112" sheetId="4247" r:id="rId130"/>
    <sheet name="F113" sheetId="4248" r:id="rId131"/>
    <sheet name="F114" sheetId="4249" r:id="rId132"/>
    <sheet name="F115" sheetId="4250" r:id="rId133"/>
    <sheet name="F116" sheetId="4251" r:id="rId134"/>
    <sheet name="F117" sheetId="4252" r:id="rId135"/>
    <sheet name="F118" sheetId="4253" r:id="rId136"/>
    <sheet name="F119" sheetId="4254" r:id="rId137"/>
    <sheet name="F120" sheetId="4255" r:id="rId138"/>
    <sheet name="F121" sheetId="4256" r:id="rId139"/>
    <sheet name="F122" sheetId="4257" r:id="rId140"/>
    <sheet name="F123" sheetId="4258" r:id="rId141"/>
    <sheet name="F124" sheetId="4259" r:id="rId142"/>
    <sheet name="F125" sheetId="4260" r:id="rId143"/>
    <sheet name="F126" sheetId="4179" r:id="rId144"/>
    <sheet name="F127" sheetId="4180" r:id="rId145"/>
    <sheet name="F128" sheetId="4181" r:id="rId146"/>
    <sheet name="F129" sheetId="4182" r:id="rId147"/>
    <sheet name="F130" sheetId="4261" r:id="rId148"/>
    <sheet name="F131" sheetId="4262" r:id="rId149"/>
    <sheet name="F132" sheetId="4263" r:id="rId150"/>
    <sheet name="F133" sheetId="4265" r:id="rId151"/>
    <sheet name="F134-145 empleo por municipio" sheetId="3046" r:id="rId152"/>
  </sheets>
  <externalReferences>
    <externalReference r:id="rId153"/>
    <externalReference r:id="rId154"/>
    <externalReference r:id="rId155"/>
    <externalReference r:id="rId156"/>
    <externalReference r:id="rId157"/>
    <externalReference r:id="rId158"/>
    <externalReference r:id="rId159"/>
    <externalReference r:id="rId160"/>
  </externalReferences>
  <definedNames>
    <definedName name="_xlnm._FilterDatabase" localSheetId="119" hidden="1">'F102'!$A$5:$B$38</definedName>
    <definedName name="_xlnm._FilterDatabase" localSheetId="120" hidden="1">'F103'!$A$5:$B$38</definedName>
    <definedName name="_xlnm._FilterDatabase" localSheetId="125" hidden="1">'F108'!$A$5:$B$24</definedName>
    <definedName name="_xlnm._FilterDatabase" localSheetId="128" hidden="1">'F111'!$A$5:$B$24</definedName>
    <definedName name="_xlnm._FilterDatabase" localSheetId="143" hidden="1">'F126'!$A$6:$E$38</definedName>
    <definedName name="_xlnm._FilterDatabase" localSheetId="144" hidden="1">'F127'!$A$6:$E$6</definedName>
    <definedName name="_xlnm._FilterDatabase" localSheetId="145" hidden="1">'F128'!$A$6:$E$38</definedName>
    <definedName name="_xlnm._FilterDatabase" localSheetId="146" hidden="1">'F129'!$A$6:$D$6</definedName>
    <definedName name="_xlnm._FilterDatabase" localSheetId="43" hidden="1">'F17'!$A$6:$D$6</definedName>
    <definedName name="_xlnm._FilterDatabase" localSheetId="44" hidden="1">'F18'!$A$6:$D$37</definedName>
    <definedName name="_xlnm._FilterDatabase" localSheetId="45" hidden="1">'F19'!$A$6:$D$37</definedName>
    <definedName name="_xlnm._FilterDatabase" localSheetId="46" hidden="1">'F20'!$A$6:$D$37</definedName>
    <definedName name="_xlnm._FilterDatabase" localSheetId="47" hidden="1">'F21'!$A$6:$D$37</definedName>
    <definedName name="_xlnm._FilterDatabase" localSheetId="48" hidden="1">'F22'!$A$6:$D$37</definedName>
    <definedName name="_xlnm._FilterDatabase" localSheetId="49" hidden="1">'F23'!$A$6:$D$38</definedName>
    <definedName name="_xlnm._FilterDatabase" localSheetId="50" hidden="1">'F24'!$A$6:$D$38</definedName>
    <definedName name="_xlnm._FilterDatabase" localSheetId="29" hidden="1">'F3'!$A$6:$F$6</definedName>
    <definedName name="_xlnm._FilterDatabase" localSheetId="55" hidden="1">'F32'!$A$6:$D$39</definedName>
    <definedName name="_xlnm._FilterDatabase" localSheetId="57" hidden="1">'F34'!$A$6:$B$6</definedName>
    <definedName name="_xlnm._FilterDatabase" localSheetId="58" hidden="1">'F35'!$A$6:$B$6</definedName>
    <definedName name="_xlnm._FilterDatabase" localSheetId="60" hidden="1">'F37'!$A$6:$B$6</definedName>
    <definedName name="_xlnm._FilterDatabase" localSheetId="61" hidden="1">'F38'!$A$6:$B$6</definedName>
    <definedName name="_xlnm._FilterDatabase" localSheetId="30" hidden="1">'F4'!$A$5:$B$56</definedName>
    <definedName name="_xlnm._FilterDatabase" localSheetId="64" hidden="1">'F41'!$A$6:$S$39</definedName>
    <definedName name="_xlnm._FilterDatabase" localSheetId="65" hidden="1">'F42'!$A$6:$D$6</definedName>
    <definedName name="_xlnm._FilterDatabase" localSheetId="67" hidden="1">'F44'!$A$6:$F$6</definedName>
    <definedName name="_xlnm._FilterDatabase" localSheetId="68" hidden="1">'F45'!$A$6:$F$6</definedName>
    <definedName name="_xlnm._FilterDatabase" localSheetId="73" hidden="1">'F50-53'!$A$6:$I$131</definedName>
    <definedName name="_xlnm._FilterDatabase" localSheetId="74" hidden="1">'F54'!$A$5:$C$97</definedName>
    <definedName name="_xlnm._FilterDatabase" localSheetId="77" hidden="1">'F57'!#REF!</definedName>
    <definedName name="_xlnm._FilterDatabase" localSheetId="80" hidden="1">'F60'!$A$27:$D$27</definedName>
    <definedName name="_xlnm._FilterDatabase" localSheetId="82" hidden="1">'F62'!$A$40:$C$40</definedName>
    <definedName name="_xlnm._FilterDatabase" localSheetId="91" hidden="1">'F72-73'!$A$6:$D$39</definedName>
    <definedName name="_xlnm._FilterDatabase" localSheetId="103" hidden="1">'F86'!$A$5:$B$38</definedName>
    <definedName name="_xlnm._FilterDatabase" localSheetId="105" hidden="1">'F88'!$A$5:$B$38</definedName>
    <definedName name="_xlnm._FilterDatabase" localSheetId="106" hidden="1">'F89'!$A$5:$B$38</definedName>
    <definedName name="_xlnm._FilterDatabase" localSheetId="109" hidden="1">'F92'!$A$5:$B$38</definedName>
    <definedName name="_xlnm._FilterDatabase" localSheetId="111" hidden="1">'F94'!$A$5:$B$38</definedName>
    <definedName name="_xlnm._FilterDatabase" localSheetId="114" hidden="1">'F97'!$A$5:$B$37</definedName>
    <definedName name="_xlnm._FilterDatabase" localSheetId="115" hidden="1">'F98'!$A$5:$B$38</definedName>
    <definedName name="_xlnm._FilterDatabase" localSheetId="116" hidden="1">'F99'!$A$5:$B$38</definedName>
    <definedName name="_xlnm._FilterDatabase" localSheetId="18" hidden="1">'T18'!#REF!</definedName>
    <definedName name="_xlnm._FilterDatabase" localSheetId="4" hidden="1">'T5'!$A$19:$E$133</definedName>
    <definedName name="_xlnm._FilterDatabase" localSheetId="5" hidden="1">'T5'!$A$19:$E$133</definedName>
    <definedName name="_xlnm._FilterDatabase" localSheetId="6" hidden="1">'T6'!#REF!</definedName>
    <definedName name="actividad" localSheetId="26" hidden="1">{"'III15-0095'!$A$1:$N$151"}</definedName>
    <definedName name="actividad" hidden="1">{"'III15-0095'!$A$1:$N$151"}</definedName>
    <definedName name="dos" hidden="1">{"'III15-0095'!$A$1:$N$151"}</definedName>
    <definedName name="dos_1" hidden="1">{"'III15-0095'!$A$1:$N$151"}</definedName>
    <definedName name="dos_Dos" hidden="1">{"'III15-0095'!$A$1:$N$151"}</definedName>
    <definedName name="HTLML" hidden="1">{"'III15-0095'!$A$1:$N$151"}</definedName>
    <definedName name="HTML_CodePage" hidden="1">1252</definedName>
    <definedName name="HTML_Control" localSheetId="28" hidden="1">{"'III15-0095'!$A$1:$N$151"}</definedName>
    <definedName name="HTML_Control" localSheetId="29" hidden="1">{"'III15-0095'!$A$1:$N$151"}</definedName>
    <definedName name="HTML_Control" localSheetId="89" hidden="1">{"'III15-0095'!$A$1:$N$151"}</definedName>
    <definedName name="HTML_Control" localSheetId="11" hidden="1">{"'III15-0095'!$A$1:$N$151"}</definedName>
    <definedName name="HTML_Control" localSheetId="26"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'F82'!$H$1:$I$1</definedName>
    <definedName name="Start101">'F83'!$H$1:$I$1</definedName>
    <definedName name="Start102">'F84'!$H$1:$I$1</definedName>
    <definedName name="Start103">'F85'!$H$1:$I$1</definedName>
    <definedName name="Start104">'F86'!$H$1:$I$1</definedName>
    <definedName name="Start105">'F87'!$H$1:$I$1</definedName>
    <definedName name="Start106">'F88'!$H$1:$I$1</definedName>
    <definedName name="Start107">'F89'!$H$1:$I$1</definedName>
    <definedName name="Start108">'F90'!$H$1:$I$1</definedName>
    <definedName name="Start109">'F91'!$H$1:$I$1</definedName>
    <definedName name="Start11">'T10'!$H$1:$I$1</definedName>
    <definedName name="Start110">'F92'!$H$1:$I$1</definedName>
    <definedName name="Start111">'F93'!$H$1:$I$1</definedName>
    <definedName name="Start112">'F94'!$H$1:$I$1</definedName>
    <definedName name="Start113">'F95'!$H$1:$I$1</definedName>
    <definedName name="Start114">'F96'!$H$1:$I$1</definedName>
    <definedName name="Start115">'F97'!$H$1:$I$1</definedName>
    <definedName name="Start116">'F98'!$H$1:$I$1</definedName>
    <definedName name="Start117">'F99'!$H$1:$I$1</definedName>
    <definedName name="Start118">'F100'!$H$1:$I$1</definedName>
    <definedName name="Start119">'F101'!$H$1:$I$1</definedName>
    <definedName name="Start12" localSheetId="14">'T14'!$H$1:$I$1</definedName>
    <definedName name="Start12">'T11'!$H$1:$I$1</definedName>
    <definedName name="Start120">'F102'!$H$1:$I$1</definedName>
    <definedName name="Start121">'F103'!$H$1:$I$1</definedName>
    <definedName name="Start122">'F104'!$H$1:$I$1</definedName>
    <definedName name="Start123">'F105'!$H$1:$I$1</definedName>
    <definedName name="Start124">'F106'!$H$1:$I$1</definedName>
    <definedName name="Start125">'F107'!$H$1:$I$1</definedName>
    <definedName name="Start126">'F108'!$H$1:$I$1</definedName>
    <definedName name="Start127">'F109'!$H$1:$I$1</definedName>
    <definedName name="Start128">'F110'!$H$1:$I$1</definedName>
    <definedName name="Start129">'F111'!$H$1:$I$1</definedName>
    <definedName name="Start13">'T12'!$H$1:$I$1</definedName>
    <definedName name="Start130">'F112'!$H$1:$I$1</definedName>
    <definedName name="Start131">'F113'!$H$1:$I$1</definedName>
    <definedName name="Start132">'F114'!$H$1:$I$1</definedName>
    <definedName name="Start133">'F115'!$H$1:$I$1</definedName>
    <definedName name="Start134">'F116'!$H$1:$I$1</definedName>
    <definedName name="Start135">'F117'!$H$1:$I$1</definedName>
    <definedName name="Start136">'F118'!$H$1:$I$1</definedName>
    <definedName name="Start137">'F119'!$H$1:$I$1</definedName>
    <definedName name="Start138">'F120'!$H$1:$I$1</definedName>
    <definedName name="Start139">'F121'!$H$1:$I$1</definedName>
    <definedName name="Start14">'T13'!$H$1:$I$1</definedName>
    <definedName name="Start140">'F122'!$H$1:$I$1</definedName>
    <definedName name="Start141">'F123'!$H$1:$I$1</definedName>
    <definedName name="Start142">'F124'!$H$1:$I$1</definedName>
    <definedName name="Start143">'F125'!$H$1:$I$1</definedName>
    <definedName name="Start144">'F126'!$H$1:$I$1</definedName>
    <definedName name="Start145">'F127'!$H$1:$I$1</definedName>
    <definedName name="Start146">'F128'!$H$1:$I$1</definedName>
    <definedName name="Start147">'F129'!$H$1:$I$1</definedName>
    <definedName name="Start148">'F130'!$H$1:$I$1</definedName>
    <definedName name="Start149">'F131'!$H$1:$I$1</definedName>
    <definedName name="Start15">'T14'!$H$1:$I$1</definedName>
    <definedName name="Start150">'F132'!$H$1:$I$1</definedName>
    <definedName name="Start151">'F133'!$H$1:$I$1</definedName>
    <definedName name="Start152">'F134-145 empleo por municipio'!$H$1:$I$1</definedName>
    <definedName name="Start153">'F126'!$H$1:$I$1</definedName>
    <definedName name="Start154">'F127'!$H$1:$I$1</definedName>
    <definedName name="Start155">'F128'!$H$1:$I$1</definedName>
    <definedName name="Start156">'F129'!$H$1:$I$1</definedName>
    <definedName name="Start157">'F130'!$H$1:$I$1</definedName>
    <definedName name="Start158">'F131'!$H$1:$I$1</definedName>
    <definedName name="Start159">'F132'!$H$1:$I$1</definedName>
    <definedName name="Start16">'T15'!$H$1:$I$1</definedName>
    <definedName name="Start160">'F133'!$H$1:$I$1</definedName>
    <definedName name="Start161">'F134-145 empleo por municipio'!$H$1:$I$1</definedName>
    <definedName name="Start17">'T16'!$H$1:$I$1</definedName>
    <definedName name="Start18">'T17'!$H$1:$I$1</definedName>
    <definedName name="Start19">'T18'!$H$1:$I$1</definedName>
    <definedName name="Start198">'F134-145 empleo por municipio'!$H$1:$I$1</definedName>
    <definedName name="Start2">'T1'!$H$1:$I$1</definedName>
    <definedName name="Start20">'T19'!$H$1:$I$1</definedName>
    <definedName name="Start21">'T20'!$H$1:$I$1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'F1'!$H$1:$I$1</definedName>
    <definedName name="Start29">'F2'!$H$1:$I$1</definedName>
    <definedName name="Start3">'T2'!$H$1:$I$1</definedName>
    <definedName name="Start31">'F4'!$H$1:$I$1</definedName>
    <definedName name="Start32">'F5'!$H$1:$I$1</definedName>
    <definedName name="Start33">'F6'!$H$1:$I$1</definedName>
    <definedName name="Start34">'F7'!$H$1:$I$1</definedName>
    <definedName name="Start35">'F8'!$H$1:$I$1</definedName>
    <definedName name="Start36">'F9'!$H$1:$I$1</definedName>
    <definedName name="Start37">'F10'!$H$1:$I$1</definedName>
    <definedName name="Start38">'F11'!$H$1:$I$1</definedName>
    <definedName name="Start39">'F12'!$H$1:$I$1</definedName>
    <definedName name="Start4">'T3'!$H$1:$I$1</definedName>
    <definedName name="Start40">'F13'!$H$1:$I$1</definedName>
    <definedName name="Start41">'F14'!$H$1:$I$1</definedName>
    <definedName name="Start42">'F15'!$H$1:$I$1</definedName>
    <definedName name="Start43">'F16'!$H$1:$I$1</definedName>
    <definedName name="Start44">'F17'!$H$1:$I$1</definedName>
    <definedName name="Start45">'F18'!$H$1:$I$1</definedName>
    <definedName name="Start46">'F19'!$H$1:$I$1</definedName>
    <definedName name="Start47">'F20'!$H$1:$I$1</definedName>
    <definedName name="Start48">'F21'!$H$1:$I$1</definedName>
    <definedName name="Start49">'F22'!$H$1:$I$1</definedName>
    <definedName name="Start5">'T4'!$H$1:$I$1</definedName>
    <definedName name="Start50">'F23'!$H$1:$I$1</definedName>
    <definedName name="Start51">'F24'!$H$1:$I$1</definedName>
    <definedName name="Start52">'F25'!$H$1:$I$1</definedName>
    <definedName name="Start53">'F26-27'!$H$1:$I$1</definedName>
    <definedName name="Start54">'F28-29'!$H$1:$I$1</definedName>
    <definedName name="Start55">'F30-31'!$H$1:$I$1</definedName>
    <definedName name="Start56">'F32'!$H$1:$I$1</definedName>
    <definedName name="Start57">'F33'!$H$1:$I$1</definedName>
    <definedName name="Start58">'F34'!$H$1:$I$1</definedName>
    <definedName name="Start59">'F35'!$H$1:$I$1</definedName>
    <definedName name="Start6">'T5'!$H$1:$I$1</definedName>
    <definedName name="Start60">'F36'!$H$1:$I$1</definedName>
    <definedName name="Start61">'F37'!$H$1:$I$1</definedName>
    <definedName name="Start62">'F38'!$H$1:$I$1</definedName>
    <definedName name="Start63">'F39'!$H$1:$I$1</definedName>
    <definedName name="Start64">'F40'!$H$1:$I$1</definedName>
    <definedName name="Start65">'F41'!$H$1:$I$1</definedName>
    <definedName name="Start66">'F42'!$H$1:$I$1</definedName>
    <definedName name="Start67">'F43'!$H$1:$I$1</definedName>
    <definedName name="Start68">'F44'!$H$1:$I$1</definedName>
    <definedName name="Start69">'F45'!$H$1:$I$1</definedName>
    <definedName name="Start7">'T6'!$H$1:$I$1</definedName>
    <definedName name="Start70">'F46'!$H$1:$I$1</definedName>
    <definedName name="Start71">'F47'!$H$1:$I$1</definedName>
    <definedName name="Start72">'F48'!$H$1:$I$1</definedName>
    <definedName name="Start73">'F49'!$H$1:$I$1</definedName>
    <definedName name="Start74">'F50-53'!$H$1:$I$1</definedName>
    <definedName name="Start75">'F54'!$H$1:$I$1</definedName>
    <definedName name="Start76">'F55'!$H$1:$I$1</definedName>
    <definedName name="Start77">'F56'!$H$1:$I$1</definedName>
    <definedName name="Start78">'F57'!$H$1:$I$1</definedName>
    <definedName name="Start79">'F58'!$H$1:$I$1</definedName>
    <definedName name="Start8" localSheetId="8">'T8'!$H$1:$I$1</definedName>
    <definedName name="Start8">'T7'!$H$1:$I$1</definedName>
    <definedName name="Start80">'F59'!$H$1:$I$1</definedName>
    <definedName name="Start81">'F60'!$H$1:$I$1</definedName>
    <definedName name="Start82">'F61'!$H$1:$I$1</definedName>
    <definedName name="Start83">'F62'!$H$1:$I$1</definedName>
    <definedName name="Start84">'F63'!$H$1:$I$1</definedName>
    <definedName name="Start85">'F64'!$H$1:$I$1</definedName>
    <definedName name="Start86">'F65'!$H$1:$I$1</definedName>
    <definedName name="Start87">'F66'!$H$1:$I$1</definedName>
    <definedName name="Start88">'F67'!$H$1:$I$1</definedName>
    <definedName name="Start89">'F68'!$H$1:$I$1</definedName>
    <definedName name="Start9">'T8'!$H$1:$I$1</definedName>
    <definedName name="Start90">'F69'!$H$1:$I$1</definedName>
    <definedName name="Start91">'F70-71'!$H$1:$I$1</definedName>
    <definedName name="Start92">'F72-73'!$H$1:$I$1</definedName>
    <definedName name="Start93">'F74-75'!$H$1:$I$1</definedName>
    <definedName name="Start94">'F76'!$H$1:$I$1</definedName>
    <definedName name="Start95">'F77'!$H$1:$I$1</definedName>
    <definedName name="Start96">'F78'!$H$1:$I$1</definedName>
    <definedName name="Start97">'F79'!$H$1:$I$1</definedName>
    <definedName name="Start98">'F80'!$H$1:$I$1</definedName>
    <definedName name="Start99">'F81'!$H$1:$I$1</definedName>
  </definedNames>
  <calcPr calcId="191029"/>
  <extLst>
    <ext xmlns:x15="http://schemas.microsoft.com/office/spreadsheetml/2010/11/main" uri="{FCE2AD5D-F65C-4FA6-A056-5C36A1767C68}">
      <x15:dataModel>
        <x15:modelTables>
          <x15:modelTable id="PIB-68ec75f6-bbc0-436b-b2d0-854d6d018720" name="PIB" connection="Excel base_PIBE"/>
        </x15:modelTables>
      </x15:dataModel>
    </ext>
  </extLst>
</workbook>
</file>

<file path=xl/calcChain.xml><?xml version="1.0" encoding="utf-8"?>
<calcChain xmlns="http://schemas.openxmlformats.org/spreadsheetml/2006/main">
  <c r="D32" i="4284" l="1"/>
  <c r="F38" i="4269" l="1"/>
  <c r="E38" i="4269"/>
  <c r="D38" i="4269"/>
  <c r="F37" i="4269"/>
  <c r="E37" i="4269"/>
  <c r="D37" i="4269"/>
  <c r="F36" i="4269"/>
  <c r="E36" i="4269"/>
  <c r="D36" i="4269"/>
  <c r="F35" i="4269"/>
  <c r="E35" i="4269"/>
  <c r="D35" i="4269"/>
  <c r="F34" i="4269"/>
  <c r="E34" i="4269"/>
  <c r="D34" i="4269"/>
  <c r="F33" i="4269"/>
  <c r="E33" i="4269"/>
  <c r="D33" i="4269"/>
  <c r="F32" i="4269"/>
  <c r="E32" i="4269"/>
  <c r="D32" i="4269"/>
  <c r="F31" i="4269"/>
  <c r="E31" i="4269"/>
  <c r="D31" i="4269"/>
  <c r="F30" i="4269"/>
  <c r="E30" i="4269"/>
  <c r="D30" i="4269"/>
  <c r="F29" i="4269"/>
  <c r="E29" i="4269"/>
  <c r="D29" i="4269"/>
  <c r="F28" i="4269"/>
  <c r="E28" i="4269"/>
  <c r="D28" i="4269"/>
  <c r="F27" i="4269"/>
  <c r="E27" i="4269"/>
  <c r="D27" i="4269"/>
  <c r="F26" i="4269"/>
  <c r="E26" i="4269"/>
  <c r="D26" i="4269"/>
  <c r="F25" i="4269"/>
  <c r="E25" i="4269"/>
  <c r="D25" i="4269"/>
  <c r="F24" i="4269"/>
  <c r="E24" i="4269"/>
  <c r="D24" i="4269"/>
  <c r="F23" i="4269"/>
  <c r="E23" i="4269"/>
  <c r="D23" i="4269"/>
  <c r="F22" i="4269"/>
  <c r="E22" i="4269"/>
  <c r="D22" i="4269"/>
  <c r="F21" i="4269"/>
  <c r="E21" i="4269"/>
  <c r="D21" i="4269"/>
  <c r="F20" i="4269"/>
  <c r="E20" i="4269"/>
  <c r="D20" i="4269"/>
  <c r="F19" i="4269"/>
  <c r="E19" i="4269"/>
  <c r="D19" i="4269"/>
  <c r="F18" i="4269"/>
  <c r="E18" i="4269"/>
  <c r="D18" i="4269"/>
  <c r="F17" i="4269"/>
  <c r="E17" i="4269"/>
  <c r="D17" i="4269"/>
  <c r="F16" i="4269"/>
  <c r="E16" i="4269"/>
  <c r="D16" i="4269"/>
  <c r="F15" i="4269"/>
  <c r="E15" i="4269"/>
  <c r="D15" i="4269"/>
  <c r="F14" i="4269"/>
  <c r="E14" i="4269"/>
  <c r="D14" i="4269"/>
  <c r="F13" i="4269"/>
  <c r="E13" i="4269"/>
  <c r="D13" i="4269"/>
  <c r="F12" i="4269"/>
  <c r="E12" i="4269"/>
  <c r="D12" i="4269"/>
  <c r="F11" i="4269"/>
  <c r="E11" i="4269"/>
  <c r="D11" i="4269"/>
  <c r="F10" i="4269"/>
  <c r="E10" i="4269"/>
  <c r="D10" i="4269"/>
  <c r="F9" i="4269"/>
  <c r="E9" i="4269"/>
  <c r="D9" i="4269"/>
  <c r="F8" i="4269"/>
  <c r="E8" i="4269"/>
  <c r="D8" i="4269"/>
  <c r="F7" i="4269"/>
  <c r="E7" i="4269"/>
  <c r="D7" i="4269"/>
  <c r="F12" i="4268"/>
  <c r="E12" i="4268"/>
  <c r="D12" i="4268"/>
  <c r="C12" i="4268"/>
  <c r="C13" i="4268" s="1"/>
  <c r="F11" i="4268"/>
  <c r="F13" i="4268" s="1"/>
  <c r="E11" i="4268"/>
  <c r="E13" i="4268" s="1"/>
  <c r="D11" i="4268"/>
  <c r="D13" i="4268" s="1"/>
  <c r="C11" i="4268"/>
  <c r="F10" i="4268"/>
  <c r="F9" i="4268"/>
  <c r="F8" i="4268"/>
  <c r="F7" i="4268"/>
  <c r="C27" i="4267"/>
  <c r="C26" i="4267"/>
  <c r="B26" i="4267"/>
  <c r="H8" i="4267"/>
  <c r="G8" i="4267"/>
  <c r="F8" i="4267"/>
  <c r="E8" i="4267"/>
  <c r="E69" i="4235" l="1"/>
  <c r="E68" i="4235"/>
  <c r="E67" i="4235"/>
  <c r="E66" i="4235"/>
  <c r="E65" i="4235"/>
  <c r="E64" i="4235"/>
  <c r="E63" i="4235"/>
  <c r="E62" i="4235"/>
  <c r="E61" i="4235"/>
  <c r="E60" i="4235"/>
  <c r="E59" i="4235"/>
  <c r="E58" i="4235"/>
  <c r="E57" i="4235"/>
  <c r="E56" i="4235"/>
  <c r="E55" i="4235"/>
  <c r="E54" i="4235"/>
  <c r="E53" i="4235"/>
  <c r="E52" i="4235"/>
  <c r="E51" i="4235"/>
  <c r="E50" i="4235"/>
  <c r="E49" i="4235"/>
  <c r="E48" i="4235"/>
  <c r="E47" i="4235"/>
  <c r="E46" i="4235"/>
  <c r="E45" i="4235"/>
  <c r="E44" i="4235"/>
  <c r="E43" i="4235"/>
  <c r="E42" i="4235"/>
  <c r="E41" i="4235"/>
  <c r="E40" i="4235"/>
  <c r="E39" i="4235"/>
  <c r="E38" i="4235"/>
  <c r="E37" i="4235"/>
  <c r="E36" i="4235"/>
  <c r="E35" i="4235"/>
  <c r="E34" i="4235"/>
  <c r="E33" i="4235"/>
  <c r="E32" i="4235"/>
  <c r="E31" i="4235"/>
  <c r="E30" i="4235"/>
  <c r="E29" i="4235"/>
  <c r="E28" i="4235"/>
  <c r="E27" i="4235"/>
  <c r="E26" i="4235"/>
  <c r="E25" i="4235"/>
  <c r="E24" i="4235"/>
  <c r="E23" i="4235"/>
  <c r="E22" i="4235"/>
  <c r="E21" i="4235"/>
  <c r="E20" i="4235"/>
  <c r="E19" i="4235"/>
  <c r="E18" i="4235"/>
  <c r="E17" i="4235"/>
  <c r="E16" i="4235"/>
  <c r="E15" i="4235"/>
  <c r="E14" i="4235"/>
  <c r="E13" i="4235"/>
  <c r="E12" i="4235"/>
  <c r="E11" i="4235"/>
  <c r="E10" i="4235"/>
  <c r="E9" i="4235"/>
  <c r="E8" i="4235"/>
  <c r="E7" i="4235"/>
  <c r="E6" i="4235"/>
  <c r="G84" i="4157" l="1"/>
  <c r="C15" i="4218" l="1"/>
  <c r="E15" i="4218" s="1"/>
  <c r="B15" i="4218"/>
  <c r="E14" i="4218"/>
  <c r="D14" i="4218"/>
  <c r="E13" i="4218"/>
  <c r="D13" i="4218"/>
  <c r="E12" i="4218"/>
  <c r="D12" i="4218"/>
  <c r="E11" i="4218"/>
  <c r="D11" i="4218"/>
  <c r="E10" i="4218"/>
  <c r="D10" i="4218"/>
  <c r="E9" i="4218"/>
  <c r="D9" i="4218"/>
  <c r="E8" i="4218"/>
  <c r="D8" i="4218"/>
  <c r="C15" i="4217"/>
  <c r="E15" i="4217" s="1"/>
  <c r="B15" i="4217"/>
  <c r="E14" i="4217"/>
  <c r="D14" i="4217"/>
  <c r="E13" i="4217"/>
  <c r="D13" i="4217"/>
  <c r="E12" i="4217"/>
  <c r="D12" i="4217"/>
  <c r="E11" i="4217"/>
  <c r="D11" i="4217"/>
  <c r="E10" i="4217"/>
  <c r="D10" i="4217"/>
  <c r="E9" i="4217"/>
  <c r="D9" i="4217"/>
  <c r="E8" i="4217"/>
  <c r="D8" i="4217"/>
  <c r="C16" i="4216"/>
  <c r="E16" i="4216" s="1"/>
  <c r="B16" i="4216"/>
  <c r="E15" i="4216"/>
  <c r="D15" i="4216"/>
  <c r="E14" i="4216"/>
  <c r="D14" i="4216"/>
  <c r="E13" i="4216"/>
  <c r="D13" i="4216"/>
  <c r="E12" i="4216"/>
  <c r="D12" i="4216"/>
  <c r="E11" i="4216"/>
  <c r="D11" i="4216"/>
  <c r="E10" i="4216"/>
  <c r="D10" i="4216"/>
  <c r="E9" i="4216"/>
  <c r="D9" i="4216"/>
  <c r="E8" i="4216"/>
  <c r="D8" i="4216"/>
  <c r="C16" i="4215"/>
  <c r="E16" i="4215" s="1"/>
  <c r="B16" i="4215"/>
  <c r="E15" i="4215"/>
  <c r="D15" i="4215"/>
  <c r="E14" i="4215"/>
  <c r="D14" i="4215"/>
  <c r="E13" i="4215"/>
  <c r="D13" i="4215"/>
  <c r="E12" i="4215"/>
  <c r="D12" i="4215"/>
  <c r="E11" i="4215"/>
  <c r="D11" i="4215"/>
  <c r="E10" i="4215"/>
  <c r="D10" i="4215"/>
  <c r="E9" i="4215"/>
  <c r="D9" i="4215"/>
  <c r="E8" i="4215"/>
  <c r="D8" i="4215"/>
  <c r="C16" i="4214"/>
  <c r="E16" i="4214" s="1"/>
  <c r="B16" i="4214"/>
  <c r="E15" i="4214"/>
  <c r="D15" i="4214"/>
  <c r="E14" i="4214"/>
  <c r="D14" i="4214"/>
  <c r="E13" i="4214"/>
  <c r="D13" i="4214"/>
  <c r="E12" i="4214"/>
  <c r="D12" i="4214"/>
  <c r="E11" i="4214"/>
  <c r="D11" i="4214"/>
  <c r="E10" i="4214"/>
  <c r="D10" i="4214"/>
  <c r="E9" i="4214"/>
  <c r="D9" i="4214"/>
  <c r="E8" i="4214"/>
  <c r="D8" i="4214"/>
  <c r="C16" i="4213"/>
  <c r="D16" i="4213" s="1"/>
  <c r="B16" i="4213"/>
  <c r="E15" i="4213"/>
  <c r="D15" i="4213"/>
  <c r="E14" i="4213"/>
  <c r="D14" i="4213"/>
  <c r="E13" i="4213"/>
  <c r="D13" i="4213"/>
  <c r="E12" i="4213"/>
  <c r="D12" i="4213"/>
  <c r="E11" i="4213"/>
  <c r="D11" i="4213"/>
  <c r="E10" i="4213"/>
  <c r="D10" i="4213"/>
  <c r="E9" i="4213"/>
  <c r="D9" i="4213"/>
  <c r="E8" i="4213"/>
  <c r="D8" i="4213"/>
  <c r="E7" i="4213"/>
  <c r="D7" i="4213"/>
  <c r="I16" i="4212"/>
  <c r="G16" i="4212"/>
  <c r="F16" i="4212"/>
  <c r="E16" i="4212"/>
  <c r="H16" i="4212" s="1"/>
  <c r="D16" i="4212"/>
  <c r="C16" i="4212"/>
  <c r="B16" i="4212"/>
  <c r="J15" i="4212"/>
  <c r="I15" i="4212"/>
  <c r="H15" i="4212"/>
  <c r="I14" i="4212"/>
  <c r="J14" i="4212" s="1"/>
  <c r="H14" i="4212"/>
  <c r="I13" i="4212"/>
  <c r="H13" i="4212"/>
  <c r="J13" i="4212" s="1"/>
  <c r="I12" i="4212"/>
  <c r="H12" i="4212"/>
  <c r="J12" i="4212" s="1"/>
  <c r="J11" i="4212"/>
  <c r="I11" i="4212"/>
  <c r="H11" i="4212"/>
  <c r="I10" i="4212"/>
  <c r="J10" i="4212" s="1"/>
  <c r="H10" i="4212"/>
  <c r="I9" i="4212"/>
  <c r="H9" i="4212"/>
  <c r="J9" i="4212" s="1"/>
  <c r="I8" i="4212"/>
  <c r="H8" i="4212"/>
  <c r="J8" i="4212" s="1"/>
  <c r="J16" i="4212" s="1"/>
  <c r="D15" i="4211"/>
  <c r="C15" i="4211"/>
  <c r="E15" i="4211" s="1"/>
  <c r="B15" i="4211"/>
  <c r="E14" i="4211"/>
  <c r="D14" i="4211"/>
  <c r="E13" i="4211"/>
  <c r="D13" i="4211"/>
  <c r="E12" i="4211"/>
  <c r="D12" i="4211"/>
  <c r="E11" i="4211"/>
  <c r="D11" i="4211"/>
  <c r="E10" i="4211"/>
  <c r="D10" i="4211"/>
  <c r="E9" i="4211"/>
  <c r="D9" i="4211"/>
  <c r="E8" i="4211"/>
  <c r="D8" i="4211"/>
  <c r="E7" i="4211"/>
  <c r="D7" i="4211"/>
  <c r="C15" i="4210"/>
  <c r="E15" i="4210" s="1"/>
  <c r="B15" i="4210"/>
  <c r="E14" i="4210"/>
  <c r="D14" i="4210"/>
  <c r="E13" i="4210"/>
  <c r="D13" i="4210"/>
  <c r="E12" i="4210"/>
  <c r="D12" i="4210"/>
  <c r="E11" i="4210"/>
  <c r="D11" i="4210"/>
  <c r="E10" i="4210"/>
  <c r="D10" i="4210"/>
  <c r="E9" i="4210"/>
  <c r="D9" i="4210"/>
  <c r="E8" i="4210"/>
  <c r="D8" i="4210"/>
  <c r="E7" i="4210"/>
  <c r="D7" i="4210"/>
  <c r="C15" i="4209"/>
  <c r="E15" i="4209" s="1"/>
  <c r="B15" i="4209"/>
  <c r="E14" i="4209"/>
  <c r="D14" i="4209"/>
  <c r="E13" i="4209"/>
  <c r="D13" i="4209"/>
  <c r="E12" i="4209"/>
  <c r="D12" i="4209"/>
  <c r="E11" i="4209"/>
  <c r="D11" i="4209"/>
  <c r="E10" i="4209"/>
  <c r="D10" i="4209"/>
  <c r="E9" i="4209"/>
  <c r="D9" i="4209"/>
  <c r="E8" i="4209"/>
  <c r="D8" i="4209"/>
  <c r="E7" i="4209"/>
  <c r="D7" i="4209"/>
  <c r="B28" i="4208"/>
  <c r="B13" i="4208"/>
  <c r="B12" i="4208"/>
  <c r="B11" i="4208"/>
  <c r="B10" i="4208"/>
  <c r="B9" i="4208"/>
  <c r="B8" i="4208"/>
  <c r="B7" i="4208"/>
  <c r="B6" i="4208"/>
  <c r="B14" i="4208" s="1"/>
  <c r="B24" i="4207"/>
  <c r="B23" i="4207"/>
  <c r="C26" i="4206"/>
  <c r="C25" i="4206"/>
  <c r="C21" i="4206"/>
  <c r="C20" i="4206"/>
  <c r="C19" i="4206"/>
  <c r="C18" i="4206"/>
  <c r="F14" i="4206"/>
  <c r="D14" i="4206"/>
  <c r="C24" i="4206" s="1"/>
  <c r="C14" i="4206"/>
  <c r="F13" i="4206"/>
  <c r="E13" i="4206"/>
  <c r="F12" i="4206"/>
  <c r="E12" i="4206"/>
  <c r="F11" i="4206"/>
  <c r="E11" i="4206"/>
  <c r="F10" i="4206"/>
  <c r="E10" i="4206"/>
  <c r="F9" i="4206"/>
  <c r="E9" i="4206"/>
  <c r="F8" i="4206"/>
  <c r="E8" i="4206"/>
  <c r="F7" i="4206"/>
  <c r="E7" i="4206"/>
  <c r="F6" i="4206"/>
  <c r="E6" i="4206"/>
  <c r="F5" i="4206"/>
  <c r="E5" i="4206"/>
  <c r="C15" i="4205"/>
  <c r="B15" i="4205"/>
  <c r="A14" i="4205"/>
  <c r="A13" i="4205"/>
  <c r="A12" i="4205"/>
  <c r="A11" i="4205"/>
  <c r="A10" i="4205"/>
  <c r="A9" i="4205"/>
  <c r="A8" i="4205"/>
  <c r="A7" i="4205"/>
  <c r="F46" i="4204"/>
  <c r="E46" i="4204"/>
  <c r="D46" i="4204"/>
  <c r="C46" i="4204"/>
  <c r="D22" i="4204"/>
  <c r="C22" i="4204"/>
  <c r="D21" i="4204"/>
  <c r="D18" i="4204"/>
  <c r="D13" i="4204"/>
  <c r="D24" i="4204" s="1"/>
  <c r="C13" i="4204"/>
  <c r="C21" i="4204" s="1"/>
  <c r="B38" i="4203"/>
  <c r="B14" i="4203" s="1"/>
  <c r="B15" i="4203"/>
  <c r="B13" i="4203"/>
  <c r="B12" i="4203"/>
  <c r="B11" i="4203"/>
  <c r="B10" i="4203"/>
  <c r="B9" i="4203"/>
  <c r="B8" i="4203"/>
  <c r="B7" i="4203"/>
  <c r="B16" i="4203" s="1"/>
  <c r="B6" i="4203"/>
  <c r="B16" i="4202"/>
  <c r="B20" i="4202" s="1"/>
  <c r="B36" i="4201"/>
  <c r="B14" i="4201"/>
  <c r="B13" i="4201"/>
  <c r="B12" i="4201"/>
  <c r="B11" i="4201"/>
  <c r="B10" i="4201"/>
  <c r="B9" i="4201"/>
  <c r="B8" i="4201"/>
  <c r="B7" i="4201"/>
  <c r="B6" i="4201"/>
  <c r="B15" i="4201" s="1"/>
  <c r="B28" i="4200"/>
  <c r="B27" i="4200"/>
  <c r="B24" i="4200"/>
  <c r="B23" i="4200"/>
  <c r="B16" i="4200"/>
  <c r="B20" i="4200" s="1"/>
  <c r="B37" i="4199"/>
  <c r="B7" i="4199" s="1"/>
  <c r="B16" i="4198"/>
  <c r="B19" i="4198" s="1"/>
  <c r="B14" i="4197"/>
  <c r="B11" i="4197"/>
  <c r="B10" i="4197"/>
  <c r="M9" i="4197"/>
  <c r="B9" i="4197"/>
  <c r="B8" i="4197"/>
  <c r="B7" i="4197"/>
  <c r="B6" i="4197"/>
  <c r="B16" i="4196"/>
  <c r="B19" i="4196" s="1"/>
  <c r="B13" i="4195"/>
  <c r="C9" i="4195" s="1"/>
  <c r="C12" i="4195"/>
  <c r="C11" i="4195"/>
  <c r="C10" i="4195"/>
  <c r="C5" i="4195"/>
  <c r="I19" i="4194"/>
  <c r="H19" i="4194"/>
  <c r="G19" i="4194"/>
  <c r="F19" i="4194"/>
  <c r="E19" i="4194"/>
  <c r="D19" i="4194"/>
  <c r="C19" i="4194"/>
  <c r="B19" i="4194"/>
  <c r="I18" i="4194"/>
  <c r="H18" i="4194"/>
  <c r="G18" i="4194"/>
  <c r="F18" i="4194"/>
  <c r="E18" i="4194"/>
  <c r="D18" i="4194"/>
  <c r="C18" i="4194"/>
  <c r="B18" i="4194"/>
  <c r="J16" i="4194"/>
  <c r="F20" i="4194" s="1"/>
  <c r="M15" i="4194"/>
  <c r="N7" i="4194" s="1"/>
  <c r="L15" i="4194"/>
  <c r="D15" i="4218" l="1"/>
  <c r="D15" i="4217"/>
  <c r="D16" i="4216"/>
  <c r="D16" i="4215"/>
  <c r="D16" i="4214"/>
  <c r="E16" i="4213"/>
  <c r="D15" i="4210"/>
  <c r="D15" i="4209"/>
  <c r="C27" i="4206"/>
  <c r="C22" i="4206"/>
  <c r="C23" i="4206"/>
  <c r="E14" i="4206"/>
  <c r="C19" i="4204"/>
  <c r="C23" i="4204"/>
  <c r="E13" i="4204"/>
  <c r="D19" i="4204"/>
  <c r="D23" i="4204"/>
  <c r="C17" i="4204"/>
  <c r="C20" i="4204"/>
  <c r="C24" i="4204"/>
  <c r="D17" i="4204"/>
  <c r="D20" i="4204"/>
  <c r="C18" i="4204"/>
  <c r="B19" i="4202"/>
  <c r="B19" i="4200"/>
  <c r="B8" i="4199"/>
  <c r="B10" i="4199"/>
  <c r="B11" i="4199"/>
  <c r="B9" i="4199"/>
  <c r="B12" i="4199"/>
  <c r="B5" i="4199"/>
  <c r="B13" i="4199"/>
  <c r="B6" i="4199"/>
  <c r="B14" i="4199"/>
  <c r="B18" i="4198"/>
  <c r="B18" i="4196"/>
  <c r="C6" i="4195"/>
  <c r="C7" i="4195"/>
  <c r="C13" i="4195" s="1"/>
  <c r="C8" i="4195"/>
  <c r="N11" i="4194"/>
  <c r="N15" i="4194" s="1"/>
  <c r="B20" i="4194"/>
  <c r="N12" i="4194"/>
  <c r="C20" i="4194"/>
  <c r="D20" i="4194"/>
  <c r="N8" i="4194"/>
  <c r="N9" i="4194"/>
  <c r="H20" i="4194"/>
  <c r="N10" i="4194"/>
  <c r="I20" i="4194"/>
  <c r="N13" i="4194"/>
  <c r="N14" i="4194"/>
  <c r="E20" i="4194"/>
  <c r="G20" i="4194"/>
  <c r="C25" i="4204" l="1"/>
  <c r="E18" i="4204"/>
  <c r="F18" i="4204"/>
  <c r="D25" i="4204"/>
  <c r="B15" i="4199"/>
  <c r="AP13" i="3413" l="1"/>
  <c r="AO13" i="3413"/>
  <c r="AN13" i="3413"/>
  <c r="AM13" i="3413"/>
  <c r="AP12" i="3413"/>
  <c r="AO12" i="3413"/>
  <c r="AN12" i="3413"/>
  <c r="AM12" i="3413"/>
  <c r="AP11" i="3413"/>
  <c r="AO11" i="3413"/>
  <c r="AN11" i="3413"/>
  <c r="AM11" i="3413"/>
  <c r="AP10" i="3413"/>
  <c r="AO10" i="3413"/>
  <c r="AN10" i="3413"/>
  <c r="AM10" i="3413"/>
  <c r="AP9" i="3413"/>
  <c r="AO9" i="3413"/>
  <c r="AN9" i="3413"/>
  <c r="AM9" i="3413"/>
  <c r="AP8" i="3413"/>
  <c r="AO8" i="3413"/>
  <c r="AN8" i="3413"/>
  <c r="AM8" i="3413"/>
  <c r="D38" i="4193" l="1"/>
  <c r="D37" i="4193"/>
  <c r="D36" i="4193"/>
  <c r="D35" i="4193"/>
  <c r="D34" i="4193"/>
  <c r="D33" i="4193"/>
  <c r="D32" i="4193"/>
  <c r="D31" i="4193"/>
  <c r="D30" i="4193"/>
  <c r="D29" i="4193"/>
  <c r="D28" i="4193"/>
  <c r="D27" i="4193"/>
  <c r="D26" i="4193"/>
  <c r="D25" i="4193"/>
  <c r="D24" i="4193"/>
  <c r="D23" i="4193"/>
  <c r="D22" i="4193"/>
  <c r="D21" i="4193"/>
  <c r="D20" i="4193"/>
  <c r="D19" i="4193"/>
  <c r="D18" i="4193"/>
  <c r="D17" i="4193"/>
  <c r="D16" i="4193"/>
  <c r="D15" i="4193"/>
  <c r="D14" i="4193"/>
  <c r="D13" i="4193"/>
  <c r="D12" i="4193"/>
  <c r="D11" i="4193"/>
  <c r="D10" i="4193"/>
  <c r="D9" i="4193"/>
  <c r="D8" i="4193"/>
  <c r="D7" i="4193"/>
  <c r="D38" i="4192"/>
  <c r="D37" i="4192"/>
  <c r="D36" i="4192"/>
  <c r="D35" i="4192"/>
  <c r="D34" i="4192"/>
  <c r="D33" i="4192"/>
  <c r="D32" i="4192"/>
  <c r="D31" i="4192"/>
  <c r="D30" i="4192"/>
  <c r="D29" i="4192"/>
  <c r="D28" i="4192"/>
  <c r="D27" i="4192"/>
  <c r="D26" i="4192"/>
  <c r="D25" i="4192"/>
  <c r="D24" i="4192"/>
  <c r="D23" i="4192"/>
  <c r="D22" i="4192"/>
  <c r="D21" i="4192"/>
  <c r="D20" i="4192"/>
  <c r="D19" i="4192"/>
  <c r="D18" i="4192"/>
  <c r="D17" i="4192"/>
  <c r="D16" i="4192"/>
  <c r="D15" i="4192"/>
  <c r="D14" i="4192"/>
  <c r="D13" i="4192"/>
  <c r="D12" i="4192"/>
  <c r="D11" i="4192"/>
  <c r="D10" i="4192"/>
  <c r="D9" i="4192"/>
  <c r="D8" i="4192"/>
  <c r="D7" i="4192"/>
  <c r="D38" i="4191"/>
  <c r="D37" i="4191"/>
  <c r="D36" i="4191"/>
  <c r="D35" i="4191"/>
  <c r="D34" i="4191"/>
  <c r="D33" i="4191"/>
  <c r="D32" i="4191"/>
  <c r="D31" i="4191"/>
  <c r="D30" i="4191"/>
  <c r="D29" i="4191"/>
  <c r="D28" i="4191"/>
  <c r="D27" i="4191"/>
  <c r="D26" i="4191"/>
  <c r="D25" i="4191"/>
  <c r="D24" i="4191"/>
  <c r="D23" i="4191"/>
  <c r="D22" i="4191"/>
  <c r="D21" i="4191"/>
  <c r="D20" i="4191"/>
  <c r="D19" i="4191"/>
  <c r="D18" i="4191"/>
  <c r="D17" i="4191"/>
  <c r="D16" i="4191"/>
  <c r="D15" i="4191"/>
  <c r="D14" i="4191"/>
  <c r="D13" i="4191"/>
  <c r="D12" i="4191"/>
  <c r="D11" i="4191"/>
  <c r="D10" i="4191"/>
  <c r="D9" i="4191"/>
  <c r="D8" i="4191"/>
  <c r="D7" i="4191"/>
  <c r="D38" i="4190"/>
  <c r="D37" i="4190"/>
  <c r="D36" i="4190"/>
  <c r="D35" i="4190"/>
  <c r="D34" i="4190"/>
  <c r="D33" i="4190"/>
  <c r="D32" i="4190"/>
  <c r="D31" i="4190"/>
  <c r="D30" i="4190"/>
  <c r="D29" i="4190"/>
  <c r="D28" i="4190"/>
  <c r="D27" i="4190"/>
  <c r="D26" i="4190"/>
  <c r="D25" i="4190"/>
  <c r="D24" i="4190"/>
  <c r="D23" i="4190"/>
  <c r="D22" i="4190"/>
  <c r="D21" i="4190"/>
  <c r="D20" i="4190"/>
  <c r="D19" i="4190"/>
  <c r="D18" i="4190"/>
  <c r="D17" i="4190"/>
  <c r="D16" i="4190"/>
  <c r="D15" i="4190"/>
  <c r="D14" i="4190"/>
  <c r="D13" i="4190"/>
  <c r="D12" i="4190"/>
  <c r="D11" i="4190"/>
  <c r="D10" i="4190"/>
  <c r="D9" i="4190"/>
  <c r="D8" i="4190"/>
  <c r="D7" i="4190"/>
  <c r="D38" i="4189"/>
  <c r="D37" i="4189"/>
  <c r="D36" i="4189"/>
  <c r="D35" i="4189"/>
  <c r="D34" i="4189"/>
  <c r="D33" i="4189"/>
  <c r="D32" i="4189"/>
  <c r="D31" i="4189"/>
  <c r="D30" i="4189"/>
  <c r="D29" i="4189"/>
  <c r="D28" i="4189"/>
  <c r="D27" i="4189"/>
  <c r="D26" i="4189"/>
  <c r="D25" i="4189"/>
  <c r="D24" i="4189"/>
  <c r="D23" i="4189"/>
  <c r="D22" i="4189"/>
  <c r="D21" i="4189"/>
  <c r="D20" i="4189"/>
  <c r="D19" i="4189"/>
  <c r="D18" i="4189"/>
  <c r="D17" i="4189"/>
  <c r="D16" i="4189"/>
  <c r="D15" i="4189"/>
  <c r="D14" i="4189"/>
  <c r="D13" i="4189"/>
  <c r="D12" i="4189"/>
  <c r="D11" i="4189"/>
  <c r="D10" i="4189"/>
  <c r="D9" i="4189"/>
  <c r="D8" i="4189"/>
  <c r="D7" i="4189"/>
  <c r="D38" i="4188"/>
  <c r="D37" i="4188"/>
  <c r="D36" i="4188"/>
  <c r="D35" i="4188"/>
  <c r="D34" i="4188"/>
  <c r="D33" i="4188"/>
  <c r="D32" i="4188"/>
  <c r="D31" i="4188"/>
  <c r="D30" i="4188"/>
  <c r="D29" i="4188"/>
  <c r="D28" i="4188"/>
  <c r="D27" i="4188"/>
  <c r="D26" i="4188"/>
  <c r="D25" i="4188"/>
  <c r="D24" i="4188"/>
  <c r="D23" i="4188"/>
  <c r="D22" i="4188"/>
  <c r="D21" i="4188"/>
  <c r="D20" i="4188"/>
  <c r="D19" i="4188"/>
  <c r="D18" i="4188"/>
  <c r="D17" i="4188"/>
  <c r="D16" i="4188"/>
  <c r="D15" i="4188"/>
  <c r="D14" i="4188"/>
  <c r="D13" i="4188"/>
  <c r="D12" i="4188"/>
  <c r="D11" i="4188"/>
  <c r="D10" i="4188"/>
  <c r="D9" i="4188"/>
  <c r="D8" i="4188"/>
  <c r="D7" i="4188"/>
  <c r="D38" i="4187"/>
  <c r="D37" i="4187"/>
  <c r="D36" i="4187"/>
  <c r="D35" i="4187"/>
  <c r="D34" i="4187"/>
  <c r="D33" i="4187"/>
  <c r="D32" i="4187"/>
  <c r="D31" i="4187"/>
  <c r="D30" i="4187"/>
  <c r="D29" i="4187"/>
  <c r="D28" i="4187"/>
  <c r="D27" i="4187"/>
  <c r="D26" i="4187"/>
  <c r="D25" i="4187"/>
  <c r="D24" i="4187"/>
  <c r="D23" i="4187"/>
  <c r="D22" i="4187"/>
  <c r="D21" i="4187"/>
  <c r="D20" i="4187"/>
  <c r="D19" i="4187"/>
  <c r="D18" i="4187"/>
  <c r="D17" i="4187"/>
  <c r="D16" i="4187"/>
  <c r="D15" i="4187"/>
  <c r="D14" i="4187"/>
  <c r="D13" i="4187"/>
  <c r="D12" i="4187"/>
  <c r="D11" i="4187"/>
  <c r="D10" i="4187"/>
  <c r="D9" i="4187"/>
  <c r="D8" i="4187"/>
  <c r="D7" i="4187"/>
  <c r="D38" i="4186"/>
  <c r="D37" i="4186"/>
  <c r="D36" i="4186"/>
  <c r="D35" i="4186"/>
  <c r="D34" i="4186"/>
  <c r="D33" i="4186"/>
  <c r="D32" i="4186"/>
  <c r="D31" i="4186"/>
  <c r="D30" i="4186"/>
  <c r="D29" i="4186"/>
  <c r="D28" i="4186"/>
  <c r="D27" i="4186"/>
  <c r="D26" i="4186"/>
  <c r="D25" i="4186"/>
  <c r="D24" i="4186"/>
  <c r="D23" i="4186"/>
  <c r="D22" i="4186"/>
  <c r="D21" i="4186"/>
  <c r="D20" i="4186"/>
  <c r="D19" i="4186"/>
  <c r="D18" i="4186"/>
  <c r="D17" i="4186"/>
  <c r="D16" i="4186"/>
  <c r="D15" i="4186"/>
  <c r="D14" i="4186"/>
  <c r="D13" i="4186"/>
  <c r="D12" i="4186"/>
  <c r="D11" i="4186"/>
  <c r="D10" i="4186"/>
  <c r="D9" i="4186"/>
  <c r="D8" i="4186"/>
  <c r="D7" i="4186"/>
  <c r="D41" i="4186" l="1"/>
  <c r="D41" i="4187"/>
  <c r="D41" i="4188"/>
  <c r="D41" i="4189"/>
  <c r="D41" i="4190"/>
  <c r="D41" i="4191"/>
  <c r="D41" i="4192"/>
  <c r="D41" i="4193"/>
  <c r="C40" i="4182" l="1"/>
  <c r="D40" i="4182" s="1"/>
  <c r="C38" i="4182"/>
  <c r="B38" i="4182"/>
  <c r="C37" i="4182"/>
  <c r="B37" i="4182"/>
  <c r="C36" i="4182"/>
  <c r="B36" i="4182"/>
  <c r="C35" i="4182"/>
  <c r="B35" i="4182"/>
  <c r="C34" i="4182"/>
  <c r="B34" i="4182"/>
  <c r="C33" i="4182"/>
  <c r="B33" i="4182"/>
  <c r="C32" i="4182"/>
  <c r="B32" i="4182"/>
  <c r="C31" i="4182"/>
  <c r="B31" i="4182"/>
  <c r="C30" i="4182"/>
  <c r="B30" i="4182"/>
  <c r="C29" i="4182"/>
  <c r="B29" i="4182"/>
  <c r="C28" i="4182"/>
  <c r="B28" i="4182"/>
  <c r="C27" i="4182"/>
  <c r="B27" i="4182"/>
  <c r="C26" i="4182"/>
  <c r="B26" i="4182"/>
  <c r="C25" i="4182"/>
  <c r="B25" i="4182"/>
  <c r="C24" i="4182"/>
  <c r="B24" i="4182"/>
  <c r="C23" i="4182"/>
  <c r="B23" i="4182"/>
  <c r="C22" i="4182"/>
  <c r="B22" i="4182"/>
  <c r="C21" i="4182"/>
  <c r="B21" i="4182"/>
  <c r="C20" i="4182"/>
  <c r="B20" i="4182"/>
  <c r="C19" i="4182"/>
  <c r="B19" i="4182"/>
  <c r="C18" i="4182"/>
  <c r="B18" i="4182"/>
  <c r="C17" i="4182"/>
  <c r="B17" i="4182"/>
  <c r="C16" i="4182"/>
  <c r="B16" i="4182"/>
  <c r="C15" i="4182"/>
  <c r="B15" i="4182"/>
  <c r="C14" i="4182"/>
  <c r="D14" i="4182" s="1"/>
  <c r="C13" i="4182"/>
  <c r="B13" i="4182"/>
  <c r="C12" i="4182"/>
  <c r="B12" i="4182"/>
  <c r="C11" i="4182"/>
  <c r="B11" i="4182"/>
  <c r="D11" i="4182" s="1"/>
  <c r="C10" i="4182"/>
  <c r="B10" i="4182"/>
  <c r="C9" i="4182"/>
  <c r="D9" i="4182" s="1"/>
  <c r="C8" i="4182"/>
  <c r="D8" i="4182" s="1"/>
  <c r="C7" i="4182"/>
  <c r="B7" i="4182"/>
  <c r="J30" i="4180"/>
  <c r="I30" i="4180"/>
  <c r="H30" i="4180"/>
  <c r="D31" i="4182" l="1"/>
  <c r="D20" i="4182"/>
  <c r="D23" i="4182"/>
  <c r="D22" i="4182"/>
  <c r="D30" i="4182"/>
  <c r="D38" i="4182"/>
  <c r="D32" i="4182"/>
  <c r="D29" i="4182"/>
  <c r="D15" i="4182"/>
  <c r="D19" i="4182"/>
  <c r="D28" i="4182"/>
  <c r="D27" i="4182"/>
  <c r="D26" i="4182"/>
  <c r="D12" i="4182"/>
  <c r="D16" i="4182"/>
  <c r="D33" i="4182"/>
  <c r="D37" i="4182"/>
  <c r="D34" i="4182"/>
  <c r="D10" i="4182"/>
  <c r="D17" i="4182"/>
  <c r="D21" i="4182"/>
  <c r="D13" i="4182"/>
  <c r="D24" i="4182"/>
  <c r="D18" i="4182"/>
  <c r="D35" i="4182"/>
  <c r="D7" i="4182"/>
  <c r="D25" i="4182"/>
  <c r="D36" i="4182"/>
  <c r="E106" i="4178"/>
  <c r="D106" i="4178"/>
  <c r="E105" i="4178"/>
  <c r="D105" i="4178"/>
  <c r="E104" i="4178"/>
  <c r="D104" i="4178"/>
  <c r="E103" i="4178"/>
  <c r="D103" i="4178"/>
  <c r="E102" i="4178"/>
  <c r="D102" i="4178"/>
  <c r="E101" i="4178"/>
  <c r="D101" i="4178"/>
  <c r="E100" i="4178"/>
  <c r="D100" i="4178"/>
  <c r="E99" i="4178"/>
  <c r="D99" i="4178"/>
  <c r="E98" i="4178"/>
  <c r="D98" i="4178"/>
  <c r="E97" i="4178"/>
  <c r="D97" i="4178"/>
  <c r="E106" i="4177"/>
  <c r="D106" i="4177"/>
  <c r="E105" i="4177"/>
  <c r="D105" i="4177"/>
  <c r="E104" i="4177"/>
  <c r="D104" i="4177"/>
  <c r="E103" i="4177"/>
  <c r="D103" i="4177"/>
  <c r="E102" i="4177"/>
  <c r="D102" i="4177"/>
  <c r="E101" i="4177"/>
  <c r="D101" i="4177"/>
  <c r="E100" i="4177"/>
  <c r="D100" i="4177"/>
  <c r="E99" i="4177"/>
  <c r="D99" i="4177"/>
  <c r="E98" i="4177"/>
  <c r="D98" i="4177"/>
  <c r="E97" i="4177"/>
  <c r="D97" i="4177"/>
  <c r="E96" i="4177"/>
  <c r="D96" i="4177"/>
  <c r="E95" i="4177"/>
  <c r="D95" i="4177"/>
  <c r="E94" i="4177"/>
  <c r="D94" i="4177"/>
  <c r="E93" i="4177"/>
  <c r="D93" i="4177"/>
  <c r="E92" i="4177"/>
  <c r="D92" i="4177"/>
  <c r="E91" i="4177"/>
  <c r="D91" i="4177"/>
  <c r="E90" i="4177"/>
  <c r="D90" i="4177"/>
  <c r="E89" i="4177"/>
  <c r="D89" i="4177"/>
  <c r="E88" i="4177"/>
  <c r="D88" i="4177"/>
  <c r="E87" i="4177"/>
  <c r="D87" i="4177"/>
  <c r="E86" i="4177"/>
  <c r="D86" i="4177"/>
  <c r="E85" i="4177"/>
  <c r="D85" i="4177"/>
  <c r="E84" i="4177"/>
  <c r="D84" i="4177"/>
  <c r="E83" i="4177"/>
  <c r="D83" i="4177"/>
  <c r="E82" i="4177"/>
  <c r="D82" i="4177"/>
  <c r="E81" i="4177"/>
  <c r="D81" i="4177"/>
  <c r="E80" i="4177"/>
  <c r="D80" i="4177"/>
  <c r="E79" i="4177"/>
  <c r="D79" i="4177"/>
  <c r="E78" i="4177"/>
  <c r="D78" i="4177"/>
  <c r="E77" i="4177"/>
  <c r="D77" i="4177"/>
  <c r="E76" i="4177"/>
  <c r="D76" i="4177"/>
  <c r="E75" i="4177"/>
  <c r="D75" i="4177"/>
  <c r="E74" i="4177"/>
  <c r="D74" i="4177"/>
  <c r="E73" i="4177"/>
  <c r="D73" i="4177"/>
  <c r="E72" i="4177"/>
  <c r="D72" i="4177"/>
  <c r="E71" i="4177"/>
  <c r="D71" i="4177"/>
  <c r="E70" i="4177"/>
  <c r="D70" i="4177"/>
  <c r="E69" i="4177"/>
  <c r="D69" i="4177"/>
  <c r="E68" i="4177"/>
  <c r="D68" i="4177"/>
  <c r="E67" i="4177"/>
  <c r="D67" i="4177"/>
  <c r="E66" i="4177"/>
  <c r="D66" i="4177"/>
  <c r="E65" i="4177"/>
  <c r="D65" i="4177"/>
  <c r="E64" i="4177"/>
  <c r="D64" i="4177"/>
  <c r="E63" i="4177"/>
  <c r="D63" i="4177"/>
  <c r="E62" i="4177"/>
  <c r="D62" i="4177"/>
  <c r="E61" i="4177"/>
  <c r="D61" i="4177"/>
  <c r="E60" i="4177"/>
  <c r="D60" i="4177"/>
  <c r="E59" i="4177"/>
  <c r="D59" i="4177"/>
  <c r="E58" i="4177"/>
  <c r="D58" i="4177"/>
  <c r="E57" i="4177"/>
  <c r="D57" i="4177"/>
  <c r="E56" i="4177"/>
  <c r="D56" i="4177"/>
  <c r="E55" i="4177"/>
  <c r="D55" i="4177"/>
  <c r="E54" i="4177"/>
  <c r="D54" i="4177"/>
  <c r="E53" i="4177"/>
  <c r="D53" i="4177"/>
  <c r="E52" i="4177"/>
  <c r="D52" i="4177"/>
  <c r="E51" i="4177"/>
  <c r="D51" i="4177"/>
  <c r="E50" i="4177"/>
  <c r="D50" i="4177"/>
  <c r="E49" i="4177"/>
  <c r="D49" i="4177"/>
  <c r="E48" i="4177"/>
  <c r="D48" i="4177"/>
  <c r="E47" i="4177"/>
  <c r="D47" i="4177"/>
  <c r="E46" i="4177"/>
  <c r="D46" i="4177"/>
  <c r="E45" i="4177"/>
  <c r="D45" i="4177"/>
  <c r="E44" i="4177"/>
  <c r="D44" i="4177"/>
  <c r="E43" i="4177"/>
  <c r="D43" i="4177"/>
  <c r="E42" i="4177"/>
  <c r="D42" i="4177"/>
  <c r="E41" i="4177"/>
  <c r="D41" i="4177"/>
  <c r="E40" i="4177"/>
  <c r="D40" i="4177"/>
  <c r="E39" i="4177"/>
  <c r="D39" i="4177"/>
  <c r="E38" i="4177"/>
  <c r="D38" i="4177"/>
  <c r="E37" i="4177"/>
  <c r="D37" i="4177"/>
  <c r="E36" i="4177"/>
  <c r="D36" i="4177"/>
  <c r="E35" i="4177"/>
  <c r="D35" i="4177"/>
  <c r="E34" i="4177"/>
  <c r="D34" i="4177"/>
  <c r="E33" i="4177"/>
  <c r="D33" i="4177"/>
  <c r="E32" i="4177"/>
  <c r="D32" i="4177"/>
  <c r="E31" i="4177"/>
  <c r="D31" i="4177"/>
  <c r="E30" i="4177"/>
  <c r="D30" i="4177"/>
  <c r="E29" i="4177"/>
  <c r="D29" i="4177"/>
  <c r="E28" i="4177"/>
  <c r="D28" i="4177"/>
  <c r="E27" i="4177"/>
  <c r="D27" i="4177"/>
  <c r="E26" i="4177"/>
  <c r="D26" i="4177"/>
  <c r="E25" i="4177"/>
  <c r="D25" i="4177"/>
  <c r="E24" i="4177"/>
  <c r="D24" i="4177"/>
  <c r="E23" i="4177"/>
  <c r="D23" i="4177"/>
  <c r="E22" i="4177"/>
  <c r="D22" i="4177"/>
  <c r="E21" i="4177"/>
  <c r="D21" i="4177"/>
  <c r="E20" i="4177"/>
  <c r="D20" i="4177"/>
  <c r="E19" i="4177"/>
  <c r="D19" i="4177"/>
  <c r="E18" i="4177"/>
  <c r="D18" i="4177"/>
  <c r="E17" i="4177"/>
  <c r="D17" i="4177"/>
  <c r="E16" i="4177"/>
  <c r="D16" i="4177"/>
  <c r="E15" i="4177"/>
  <c r="D15" i="4177"/>
  <c r="E14" i="4177"/>
  <c r="D14" i="4177"/>
  <c r="E13" i="4177"/>
  <c r="D13" i="4177"/>
  <c r="E12" i="4177"/>
  <c r="D12" i="4177"/>
  <c r="E11" i="4177"/>
  <c r="D11" i="4177"/>
  <c r="E10" i="4177"/>
  <c r="D10" i="4177"/>
  <c r="E9" i="4177"/>
  <c r="D9" i="4177"/>
  <c r="E8" i="4177"/>
  <c r="D8" i="4177"/>
  <c r="E7" i="4177"/>
  <c r="D7" i="4177"/>
  <c r="E40" i="4175"/>
  <c r="D40" i="4175"/>
  <c r="C40" i="4175"/>
  <c r="B40" i="4175"/>
  <c r="G135" i="4172" l="1"/>
  <c r="G134" i="4172"/>
  <c r="G133" i="4172"/>
  <c r="AJ40" i="4171" l="1"/>
  <c r="AI40" i="4171"/>
  <c r="AH40" i="4171"/>
  <c r="AG40" i="4171"/>
  <c r="AF40" i="4171"/>
  <c r="AJ39" i="4171"/>
  <c r="AI39" i="4171"/>
  <c r="AH39" i="4171"/>
  <c r="AG39" i="4171"/>
  <c r="AF39" i="4171"/>
  <c r="AJ38" i="4171"/>
  <c r="AI38" i="4171"/>
  <c r="AH38" i="4171"/>
  <c r="AG38" i="4171"/>
  <c r="AF38" i="4171"/>
  <c r="AJ37" i="4171"/>
  <c r="AI37" i="4171"/>
  <c r="AH37" i="4171"/>
  <c r="AG37" i="4171"/>
  <c r="AF37" i="4171"/>
  <c r="AJ36" i="4171"/>
  <c r="AI36" i="4171"/>
  <c r="AH36" i="4171"/>
  <c r="AG36" i="4171"/>
  <c r="AF36" i="4171"/>
  <c r="AJ35" i="4171"/>
  <c r="AI35" i="4171"/>
  <c r="AH35" i="4171"/>
  <c r="AG35" i="4171"/>
  <c r="AF35" i="4171"/>
  <c r="AJ34" i="4171"/>
  <c r="AI34" i="4171"/>
  <c r="AH34" i="4171"/>
  <c r="AG34" i="4171"/>
  <c r="AF34" i="4171"/>
  <c r="AJ33" i="4171"/>
  <c r="AI33" i="4171"/>
  <c r="AH33" i="4171"/>
  <c r="AG33" i="4171"/>
  <c r="AF33" i="4171"/>
  <c r="AJ32" i="4171"/>
  <c r="AI32" i="4171"/>
  <c r="AH32" i="4171"/>
  <c r="AG32" i="4171"/>
  <c r="AF32" i="4171"/>
  <c r="AJ31" i="4171"/>
  <c r="AI31" i="4171"/>
  <c r="AH31" i="4171"/>
  <c r="AG31" i="4171"/>
  <c r="AF31" i="4171"/>
  <c r="AJ30" i="4171"/>
  <c r="AI30" i="4171"/>
  <c r="AH30" i="4171"/>
  <c r="AG30" i="4171"/>
  <c r="AF30" i="4171"/>
  <c r="AJ29" i="4171"/>
  <c r="AI29" i="4171"/>
  <c r="AH29" i="4171"/>
  <c r="AG29" i="4171"/>
  <c r="AF29" i="4171"/>
  <c r="AJ28" i="4171"/>
  <c r="AI28" i="4171"/>
  <c r="AH28" i="4171"/>
  <c r="AG28" i="4171"/>
  <c r="AF28" i="4171"/>
  <c r="AJ27" i="4171"/>
  <c r="AI27" i="4171"/>
  <c r="AH27" i="4171"/>
  <c r="AG27" i="4171"/>
  <c r="AF27" i="4171"/>
  <c r="AJ26" i="4171"/>
  <c r="AI26" i="4171"/>
  <c r="AH26" i="4171"/>
  <c r="AG26" i="4171"/>
  <c r="AF26" i="4171"/>
  <c r="AJ25" i="4171"/>
  <c r="AI25" i="4171"/>
  <c r="AH25" i="4171"/>
  <c r="AG25" i="4171"/>
  <c r="AF25" i="4171"/>
  <c r="AJ24" i="4171"/>
  <c r="AI24" i="4171"/>
  <c r="AH24" i="4171"/>
  <c r="AG24" i="4171"/>
  <c r="AF24" i="4171"/>
  <c r="AJ23" i="4171"/>
  <c r="AI23" i="4171"/>
  <c r="AH23" i="4171"/>
  <c r="AG23" i="4171"/>
  <c r="AF23" i="4171"/>
  <c r="AJ22" i="4171"/>
  <c r="AI22" i="4171"/>
  <c r="AH22" i="4171"/>
  <c r="AG22" i="4171"/>
  <c r="AF22" i="4171"/>
  <c r="AJ21" i="4171"/>
  <c r="AI21" i="4171"/>
  <c r="AH21" i="4171"/>
  <c r="AG21" i="4171"/>
  <c r="AF21" i="4171"/>
  <c r="AJ20" i="4171"/>
  <c r="AI20" i="4171"/>
  <c r="AH20" i="4171"/>
  <c r="AG20" i="4171"/>
  <c r="AF20" i="4171"/>
  <c r="AJ19" i="4171"/>
  <c r="AI19" i="4171"/>
  <c r="AH19" i="4171"/>
  <c r="AG19" i="4171"/>
  <c r="AF19" i="4171"/>
  <c r="AJ18" i="4171"/>
  <c r="AI18" i="4171"/>
  <c r="AH18" i="4171"/>
  <c r="AG18" i="4171"/>
  <c r="AF18" i="4171"/>
  <c r="AJ17" i="4171"/>
  <c r="AI17" i="4171"/>
  <c r="AH17" i="4171"/>
  <c r="AG17" i="4171"/>
  <c r="AF17" i="4171"/>
  <c r="AJ16" i="4171"/>
  <c r="AI16" i="4171"/>
  <c r="AH16" i="4171"/>
  <c r="AG16" i="4171"/>
  <c r="AF16" i="4171"/>
  <c r="AJ15" i="4171"/>
  <c r="AI15" i="4171"/>
  <c r="AH15" i="4171"/>
  <c r="AG15" i="4171"/>
  <c r="AF15" i="4171"/>
  <c r="AJ14" i="4171"/>
  <c r="AI14" i="4171"/>
  <c r="AH14" i="4171"/>
  <c r="AG14" i="4171"/>
  <c r="AF14" i="4171"/>
  <c r="AJ13" i="4171"/>
  <c r="AI13" i="4171"/>
  <c r="AH13" i="4171"/>
  <c r="AG13" i="4171"/>
  <c r="AF13" i="4171"/>
  <c r="AJ12" i="4171"/>
  <c r="AI12" i="4171"/>
  <c r="AH12" i="4171"/>
  <c r="AG12" i="4171"/>
  <c r="AF12" i="4171"/>
  <c r="AJ11" i="4171"/>
  <c r="AI11" i="4171"/>
  <c r="AH11" i="4171"/>
  <c r="AG11" i="4171"/>
  <c r="AF11" i="4171"/>
  <c r="AJ10" i="4171"/>
  <c r="AI10" i="4171"/>
  <c r="AH10" i="4171"/>
  <c r="AG10" i="4171"/>
  <c r="AF10" i="4171"/>
  <c r="AJ9" i="4171"/>
  <c r="AI9" i="4171"/>
  <c r="AH9" i="4171"/>
  <c r="AG9" i="4171"/>
  <c r="AF9" i="4171"/>
  <c r="AJ8" i="4171"/>
  <c r="AI8" i="4171"/>
  <c r="AH8" i="4171"/>
  <c r="AG8" i="4171"/>
  <c r="AF8" i="4171"/>
  <c r="G46" i="4170"/>
  <c r="F46" i="4170"/>
  <c r="H40" i="4170"/>
  <c r="G40" i="4170"/>
  <c r="E39" i="4169"/>
  <c r="E38" i="4169"/>
  <c r="E37" i="4169"/>
  <c r="E36" i="4169"/>
  <c r="E35" i="4169"/>
  <c r="E34" i="4169"/>
  <c r="E33" i="4169"/>
  <c r="E32" i="4169"/>
  <c r="E31" i="4169"/>
  <c r="E30" i="4169"/>
  <c r="E29" i="4169"/>
  <c r="E28" i="4169"/>
  <c r="E27" i="4169"/>
  <c r="E26" i="4169"/>
  <c r="E25" i="4169"/>
  <c r="E24" i="4169"/>
  <c r="E23" i="4169"/>
  <c r="E22" i="4169"/>
  <c r="E21" i="4169"/>
  <c r="E20" i="4169"/>
  <c r="E19" i="4169"/>
  <c r="E18" i="4169"/>
  <c r="E17" i="4169"/>
  <c r="E16" i="4169"/>
  <c r="E15" i="4169"/>
  <c r="E14" i="4169"/>
  <c r="E13" i="4169"/>
  <c r="E12" i="4169"/>
  <c r="E11" i="4169"/>
  <c r="E10" i="4169"/>
  <c r="E9" i="4169"/>
  <c r="E8" i="4169"/>
  <c r="E7" i="4169"/>
  <c r="E39" i="4168"/>
  <c r="E38" i="4168"/>
  <c r="E37" i="4168"/>
  <c r="E36" i="4168"/>
  <c r="E35" i="4168"/>
  <c r="E34" i="4168"/>
  <c r="E33" i="4168"/>
  <c r="E32" i="4168"/>
  <c r="E31" i="4168"/>
  <c r="E30" i="4168"/>
  <c r="E29" i="4168"/>
  <c r="E28" i="4168"/>
  <c r="E27" i="4168"/>
  <c r="E26" i="4168"/>
  <c r="E25" i="4168"/>
  <c r="E24" i="4168"/>
  <c r="E23" i="4168"/>
  <c r="E22" i="4168"/>
  <c r="E21" i="4168"/>
  <c r="E20" i="4168"/>
  <c r="E19" i="4168"/>
  <c r="E18" i="4168"/>
  <c r="E17" i="4168"/>
  <c r="E16" i="4168"/>
  <c r="E15" i="4168"/>
  <c r="E14" i="4168"/>
  <c r="E13" i="4168"/>
  <c r="E12" i="4168"/>
  <c r="E11" i="4168"/>
  <c r="E10" i="4168"/>
  <c r="E9" i="4168"/>
  <c r="E8" i="4168"/>
  <c r="E40" i="4166"/>
  <c r="F39" i="4166"/>
  <c r="F38" i="4166"/>
  <c r="F37" i="4166"/>
  <c r="F36" i="4166"/>
  <c r="F35" i="4166"/>
  <c r="F34" i="4166"/>
  <c r="F33" i="4166"/>
  <c r="F32" i="4166"/>
  <c r="F31" i="4166"/>
  <c r="F30" i="4166"/>
  <c r="F29" i="4166"/>
  <c r="F28" i="4166"/>
  <c r="F27" i="4166"/>
  <c r="F26" i="4166"/>
  <c r="F25" i="4166"/>
  <c r="F24" i="4166"/>
  <c r="F23" i="4166"/>
  <c r="F22" i="4166"/>
  <c r="F21" i="4166"/>
  <c r="F20" i="4166"/>
  <c r="F19" i="4166"/>
  <c r="F18" i="4166"/>
  <c r="F17" i="4166"/>
  <c r="F16" i="4166"/>
  <c r="F15" i="4166"/>
  <c r="F14" i="4166"/>
  <c r="F13" i="4166"/>
  <c r="F12" i="4166"/>
  <c r="F11" i="4166"/>
  <c r="F10" i="4166"/>
  <c r="F9" i="4166"/>
  <c r="F8" i="4166"/>
  <c r="F7" i="4166"/>
  <c r="E40" i="4165"/>
  <c r="F39" i="4165"/>
  <c r="F38" i="4165"/>
  <c r="F37" i="4165"/>
  <c r="F36" i="4165"/>
  <c r="F35" i="4165"/>
  <c r="F34" i="4165"/>
  <c r="F33" i="4165"/>
  <c r="F32" i="4165"/>
  <c r="F31" i="4165"/>
  <c r="F30" i="4165"/>
  <c r="F29" i="4165"/>
  <c r="F28" i="4165"/>
  <c r="F27" i="4165"/>
  <c r="F26" i="4165"/>
  <c r="F25" i="4165"/>
  <c r="F24" i="4165"/>
  <c r="F23" i="4165"/>
  <c r="F22" i="4165"/>
  <c r="F21" i="4165"/>
  <c r="F20" i="4165"/>
  <c r="F19" i="4165"/>
  <c r="F18" i="4165"/>
  <c r="F17" i="4165"/>
  <c r="F16" i="4165"/>
  <c r="F15" i="4165"/>
  <c r="F14" i="4165"/>
  <c r="F13" i="4165"/>
  <c r="F12" i="4165"/>
  <c r="F11" i="4165"/>
  <c r="F10" i="4165"/>
  <c r="F9" i="4165"/>
  <c r="F8" i="4165"/>
  <c r="F7" i="4165"/>
  <c r="E39" i="4164"/>
  <c r="E38" i="4164"/>
  <c r="E37" i="4164"/>
  <c r="E36" i="4164"/>
  <c r="E35" i="4164"/>
  <c r="E34" i="4164"/>
  <c r="E33" i="4164"/>
  <c r="E32" i="4164"/>
  <c r="E31" i="4164"/>
  <c r="E30" i="4164"/>
  <c r="E29" i="4164"/>
  <c r="E28" i="4164"/>
  <c r="E27" i="4164"/>
  <c r="E26" i="4164"/>
  <c r="E25" i="4164"/>
  <c r="E24" i="4164"/>
  <c r="E23" i="4164"/>
  <c r="E22" i="4164"/>
  <c r="E21" i="4164"/>
  <c r="E20" i="4164"/>
  <c r="E19" i="4164"/>
  <c r="E18" i="4164"/>
  <c r="E17" i="4164"/>
  <c r="E16" i="4164"/>
  <c r="E15" i="4164"/>
  <c r="E14" i="4164"/>
  <c r="E13" i="4164"/>
  <c r="E12" i="4164"/>
  <c r="E11" i="4164"/>
  <c r="E10" i="4164"/>
  <c r="E9" i="4164"/>
  <c r="E8" i="4164"/>
  <c r="E7" i="4164"/>
  <c r="E38" i="4163"/>
  <c r="E37" i="4163"/>
  <c r="E36" i="4163"/>
  <c r="E35" i="4163"/>
  <c r="E34" i="4163"/>
  <c r="E33" i="4163"/>
  <c r="E32" i="4163"/>
  <c r="E31" i="4163"/>
  <c r="E30" i="4163"/>
  <c r="E29" i="4163"/>
  <c r="E28" i="4163"/>
  <c r="E27" i="4163"/>
  <c r="E26" i="4163"/>
  <c r="E25" i="4163"/>
  <c r="E24" i="4163"/>
  <c r="E23" i="4163"/>
  <c r="E22" i="4163"/>
  <c r="E21" i="4163"/>
  <c r="E20" i="4163"/>
  <c r="E19" i="4163"/>
  <c r="E18" i="4163"/>
  <c r="E17" i="4163"/>
  <c r="E16" i="4163"/>
  <c r="E15" i="4163"/>
  <c r="E14" i="4163"/>
  <c r="E13" i="4163"/>
  <c r="E12" i="4163"/>
  <c r="E11" i="4163"/>
  <c r="E10" i="4163"/>
  <c r="E9" i="4163"/>
  <c r="E8" i="4163"/>
  <c r="G29" i="4162"/>
  <c r="D29" i="4162"/>
  <c r="G28" i="4162"/>
  <c r="G27" i="4162"/>
  <c r="G26" i="4162"/>
  <c r="G25" i="4162"/>
  <c r="G24" i="4162"/>
  <c r="G23" i="4162"/>
  <c r="G22" i="4162"/>
  <c r="G21" i="4162"/>
  <c r="G20" i="4162"/>
  <c r="G19" i="4162"/>
  <c r="G18" i="4162"/>
  <c r="G17" i="4162"/>
  <c r="G16" i="4162"/>
  <c r="G15" i="4162"/>
  <c r="G14" i="4162"/>
  <c r="G13" i="4162"/>
  <c r="G12" i="4162"/>
  <c r="G11" i="4162"/>
  <c r="G10" i="4162"/>
  <c r="G9" i="4162"/>
  <c r="G8" i="4162"/>
  <c r="G7" i="4162"/>
  <c r="AK11" i="4171" l="1"/>
  <c r="AK27" i="4171"/>
  <c r="AK35" i="4171"/>
  <c r="AK40" i="4171"/>
  <c r="AK37" i="4171"/>
  <c r="AK14" i="4171"/>
  <c r="AK18" i="4171"/>
  <c r="AK9" i="4171"/>
  <c r="AK30" i="4171"/>
  <c r="AK10" i="4171"/>
  <c r="AK15" i="4171"/>
  <c r="AK34" i="4171"/>
  <c r="AK25" i="4171"/>
  <c r="AK26" i="4171"/>
  <c r="AK31" i="4171"/>
  <c r="AK22" i="4171"/>
  <c r="AK23" i="4171"/>
  <c r="AK19" i="4171"/>
  <c r="AK38" i="4171"/>
  <c r="AK21" i="4171"/>
  <c r="AK8" i="4171"/>
  <c r="AK24" i="4171"/>
  <c r="AK17" i="4171"/>
  <c r="AK33" i="4171"/>
  <c r="AK20" i="4171"/>
  <c r="AK36" i="4171"/>
  <c r="AK13" i="4171"/>
  <c r="AK29" i="4171"/>
  <c r="AK16" i="4171"/>
  <c r="AK32" i="4171"/>
  <c r="AK12" i="4171"/>
  <c r="AK28" i="4171"/>
  <c r="AK39" i="4171"/>
  <c r="H85" i="4159" l="1"/>
  <c r="G85" i="4159"/>
  <c r="F85" i="4159"/>
  <c r="E85" i="4159"/>
  <c r="H84" i="4159"/>
  <c r="G84" i="4159"/>
  <c r="F84" i="4159"/>
  <c r="E84" i="4159"/>
  <c r="H85" i="4158"/>
  <c r="G85" i="4158"/>
  <c r="F85" i="4158"/>
  <c r="E85" i="4158"/>
  <c r="H84" i="4158"/>
  <c r="G84" i="4158"/>
  <c r="F84" i="4158"/>
  <c r="E84" i="4158"/>
  <c r="H85" i="4157"/>
  <c r="G85" i="4157"/>
  <c r="F85" i="4157"/>
  <c r="E85" i="4157"/>
  <c r="H84" i="4157"/>
  <c r="F84" i="4157"/>
  <c r="E84" i="4157"/>
  <c r="G39" i="4155" l="1"/>
  <c r="G38" i="4155"/>
  <c r="G37" i="4155"/>
  <c r="G36" i="4155"/>
  <c r="G35" i="4155"/>
  <c r="G34" i="4155"/>
  <c r="G33" i="4155"/>
  <c r="G32" i="4155"/>
  <c r="G31" i="4155"/>
  <c r="G30" i="4155"/>
  <c r="G29" i="4155"/>
  <c r="G28" i="4155"/>
  <c r="G27" i="4155"/>
  <c r="G26" i="4155"/>
  <c r="G25" i="4155"/>
  <c r="G24" i="4155"/>
  <c r="G23" i="4155"/>
  <c r="G22" i="4155"/>
  <c r="G21" i="4155"/>
  <c r="G20" i="4155"/>
  <c r="G19" i="4155"/>
  <c r="G18" i="4155"/>
  <c r="G17" i="4155"/>
  <c r="G16" i="4155"/>
  <c r="G15" i="4155"/>
  <c r="G14" i="4155"/>
  <c r="G13" i="4155"/>
  <c r="G12" i="4155"/>
  <c r="G11" i="4155"/>
  <c r="G10" i="4155"/>
  <c r="G9" i="4155"/>
  <c r="G8" i="4155"/>
  <c r="G7" i="4155"/>
  <c r="G39" i="4154"/>
  <c r="G38" i="4154"/>
  <c r="G37" i="4154"/>
  <c r="G36" i="4154"/>
  <c r="G35" i="4154"/>
  <c r="G34" i="4154"/>
  <c r="G33" i="4154"/>
  <c r="G32" i="4154"/>
  <c r="G31" i="4154"/>
  <c r="G30" i="4154"/>
  <c r="G29" i="4154"/>
  <c r="G28" i="4154"/>
  <c r="G27" i="4154"/>
  <c r="G26" i="4154"/>
  <c r="G25" i="4154"/>
  <c r="G24" i="4154"/>
  <c r="G23" i="4154"/>
  <c r="G22" i="4154"/>
  <c r="G21" i="4154"/>
  <c r="G20" i="4154"/>
  <c r="G19" i="4154"/>
  <c r="G18" i="4154"/>
  <c r="G17" i="4154"/>
  <c r="G16" i="4154"/>
  <c r="G15" i="4154"/>
  <c r="G14" i="4154"/>
  <c r="G13" i="4154"/>
  <c r="G12" i="4154"/>
  <c r="G11" i="4154"/>
  <c r="G10" i="4154"/>
  <c r="G9" i="4154"/>
  <c r="G8" i="4154"/>
  <c r="G7" i="4154"/>
  <c r="G39" i="4153"/>
  <c r="G38" i="4153"/>
  <c r="G37" i="4153"/>
  <c r="G36" i="4153"/>
  <c r="G35" i="4153"/>
  <c r="G34" i="4153"/>
  <c r="G33" i="4153"/>
  <c r="G32" i="4153"/>
  <c r="G31" i="4153"/>
  <c r="G30" i="4153"/>
  <c r="G29" i="4153"/>
  <c r="G28" i="4153"/>
  <c r="G27" i="4153"/>
  <c r="G26" i="4153"/>
  <c r="G25" i="4153"/>
  <c r="G24" i="4153"/>
  <c r="G23" i="4153"/>
  <c r="G22" i="4153"/>
  <c r="G21" i="4153"/>
  <c r="G20" i="4153"/>
  <c r="G19" i="4153"/>
  <c r="G18" i="4153"/>
  <c r="G17" i="4153"/>
  <c r="G16" i="4153"/>
  <c r="G15" i="4153"/>
  <c r="G14" i="4153"/>
  <c r="G13" i="4153"/>
  <c r="G12" i="4153"/>
  <c r="G11" i="4153"/>
  <c r="G10" i="4153"/>
  <c r="G9" i="4153"/>
  <c r="G8" i="4153"/>
  <c r="G7" i="4153"/>
  <c r="G39" i="4152"/>
  <c r="G38" i="4152"/>
  <c r="G37" i="4152"/>
  <c r="G36" i="4152"/>
  <c r="G35" i="4152"/>
  <c r="G34" i="4152"/>
  <c r="G33" i="4152"/>
  <c r="G32" i="4152"/>
  <c r="G31" i="4152"/>
  <c r="G30" i="4152"/>
  <c r="G29" i="4152"/>
  <c r="G28" i="4152"/>
  <c r="G27" i="4152"/>
  <c r="G26" i="4152"/>
  <c r="G25" i="4152"/>
  <c r="G24" i="4152"/>
  <c r="G23" i="4152"/>
  <c r="G22" i="4152"/>
  <c r="G21" i="4152"/>
  <c r="G20" i="4152"/>
  <c r="G19" i="4152"/>
  <c r="G18" i="4152"/>
  <c r="G17" i="4152"/>
  <c r="G16" i="4152"/>
  <c r="G15" i="4152"/>
  <c r="G14" i="4152"/>
  <c r="G13" i="4152"/>
  <c r="G12" i="4152"/>
  <c r="G11" i="4152"/>
  <c r="G10" i="4152"/>
  <c r="G9" i="4152"/>
  <c r="G8" i="4152"/>
  <c r="G7" i="4152"/>
  <c r="G39" i="4151"/>
  <c r="G38" i="4151"/>
  <c r="G37" i="4151"/>
  <c r="G36" i="4151"/>
  <c r="G35" i="4151"/>
  <c r="G34" i="4151"/>
  <c r="G33" i="4151"/>
  <c r="G32" i="4151"/>
  <c r="G31" i="4151"/>
  <c r="G30" i="4151"/>
  <c r="G29" i="4151"/>
  <c r="G28" i="4151"/>
  <c r="G27" i="4151"/>
  <c r="G26" i="4151"/>
  <c r="G25" i="4151"/>
  <c r="G24" i="4151"/>
  <c r="G23" i="4151"/>
  <c r="G22" i="4151"/>
  <c r="G21" i="4151"/>
  <c r="G20" i="4151"/>
  <c r="G19" i="4151"/>
  <c r="G18" i="4151"/>
  <c r="G17" i="4151"/>
  <c r="G16" i="4151"/>
  <c r="G15" i="4151"/>
  <c r="G14" i="4151"/>
  <c r="G13" i="4151"/>
  <c r="G12" i="4151"/>
  <c r="G11" i="4151"/>
  <c r="G10" i="4151"/>
  <c r="G9" i="4151"/>
  <c r="G8" i="4151"/>
  <c r="G7" i="4151"/>
  <c r="G38" i="4150"/>
  <c r="G37" i="4150"/>
  <c r="G36" i="4150"/>
  <c r="G35" i="4150"/>
  <c r="G34" i="4150"/>
  <c r="G33" i="4150"/>
  <c r="G32" i="4150"/>
  <c r="G31" i="4150"/>
  <c r="G30" i="4150"/>
  <c r="G29" i="4150"/>
  <c r="G28" i="4150"/>
  <c r="G27" i="4150"/>
  <c r="G26" i="4150"/>
  <c r="G25" i="4150"/>
  <c r="G24" i="4150"/>
  <c r="G23" i="4150"/>
  <c r="G22" i="4150"/>
  <c r="G21" i="4150"/>
  <c r="G20" i="4150"/>
  <c r="G19" i="4150"/>
  <c r="G18" i="4150"/>
  <c r="G17" i="4150"/>
  <c r="G16" i="4150"/>
  <c r="G15" i="4150"/>
  <c r="G14" i="4150"/>
  <c r="G13" i="4150"/>
  <c r="G12" i="4150"/>
  <c r="G11" i="4150"/>
  <c r="G10" i="4150"/>
  <c r="G9" i="4150"/>
  <c r="G8" i="4150"/>
  <c r="G7" i="4150"/>
  <c r="D32" i="394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Excel base_PIBE" type="100" refreshedVersion="6" minRefreshableVersion="5">
    <extLst>
      <ext xmlns:x15="http://schemas.microsoft.com/office/spreadsheetml/2010/11/main" uri="{DE250136-89BD-433C-8126-D09CA5730AF9}">
        <x15:connection id="eb9558b3-0518-4943-b45e-615e15835c0a"/>
      </ext>
    </extLst>
  </connection>
  <connection id="2" xr16:uid="{00000000-0015-0000-FFFF-FFFF01000000}"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<sst xmlns="http://schemas.openxmlformats.org/spreadsheetml/2006/main" count="15711" uniqueCount="2976">
  <si>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</si>
  <si>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</si>
  <si>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</si>
  <si>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</si>
  <si>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</si>
  <si>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</si>
  <si>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</si>
  <si>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</si>
  <si>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</si>
  <si>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</si>
  <si>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</si>
  <si>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</si>
  <si>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</si>
  <si>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</si>
  <si>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</si>
  <si>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</si>
  <si>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</si>
  <si>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</si>
  <si>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</si>
  <si>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</si>
  <si>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</si>
  <si>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</si>
  <si>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</si>
  <si>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</si>
  <si>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</si>
  <si>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</si>
  <si>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</si>
  <si>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</si>
  <si>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</si>
  <si>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</si>
  <si>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</si>
  <si>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</si>
  <si>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</si>
  <si>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</si>
  <si>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</si>
  <si>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</si>
  <si>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</si>
  <si>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</si>
  <si>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Enero</t>
  </si>
  <si>
    <t>Febrero</t>
  </si>
  <si>
    <t>Marzo</t>
  </si>
  <si>
    <t>Abril</t>
  </si>
  <si>
    <t>Mayo</t>
  </si>
  <si>
    <t>Junio</t>
  </si>
  <si>
    <t>Julio</t>
  </si>
  <si>
    <t>Agosto</t>
  </si>
  <si>
    <t>Septiembre</t>
  </si>
  <si>
    <t>Octubre</t>
  </si>
  <si>
    <t>Noviembre</t>
  </si>
  <si>
    <t>Diciembre</t>
  </si>
  <si>
    <t>México</t>
  </si>
  <si>
    <t>Variación</t>
  </si>
  <si>
    <t>Total</t>
  </si>
  <si>
    <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</si>
  <si>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</si>
  <si>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</si>
  <si>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</si>
  <si>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</si>
  <si>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</si>
  <si>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</si>
  <si>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</si>
  <si>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</si>
  <si>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</si>
  <si>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</si>
  <si>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</si>
  <si>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</si>
  <si>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</si>
  <si>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</si>
  <si>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</si>
  <si>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</si>
  <si>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</si>
  <si>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</si>
  <si>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</si>
  <si>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</si>
  <si>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</si>
  <si>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</si>
  <si>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</si>
  <si>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</si>
  <si>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</si>
  <si>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</si>
  <si>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</si>
  <si>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</si>
  <si>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</si>
  <si>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</si>
  <si>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</si>
  <si>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</si>
  <si>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</si>
  <si>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</si>
  <si>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</si>
  <si>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</si>
  <si>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</si>
  <si>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</si>
  <si>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</si>
  <si>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</si>
  <si>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</si>
  <si>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</si>
  <si>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</si>
  <si>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</si>
  <si>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</si>
  <si>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</si>
  <si>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</si>
  <si>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</si>
  <si>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</si>
  <si>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</si>
  <si>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</si>
  <si>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</si>
  <si>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</si>
  <si>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</si>
  <si>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</si>
  <si>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</si>
  <si>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</si>
  <si>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</si>
  <si>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</si>
  <si>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</si>
  <si>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</si>
  <si>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</si>
  <si>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</si>
  <si>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</si>
  <si>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</si>
  <si>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</si>
  <si>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</si>
  <si>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</si>
  <si>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</si>
  <si>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</si>
  <si>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</si>
  <si>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</si>
  <si>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</si>
  <si>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</si>
  <si>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</si>
  <si>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</si>
  <si>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</si>
  <si>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</si>
  <si>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</si>
  <si>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</si>
  <si>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</si>
  <si>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</si>
  <si>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</si>
  <si>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</si>
  <si>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</si>
  <si>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</si>
  <si>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</si>
  <si>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</si>
  <si>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</si>
  <si>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</si>
  <si>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</si>
  <si>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</si>
  <si>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</si>
  <si>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</si>
  <si>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</si>
  <si>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</si>
  <si>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</si>
  <si>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</si>
  <si>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</si>
  <si>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</si>
  <si>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</si>
  <si>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</si>
  <si>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</si>
  <si>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</si>
  <si>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</si>
  <si>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</si>
  <si>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</si>
  <si>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</si>
  <si>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</si>
  <si>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</si>
  <si>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</si>
  <si>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</si>
  <si>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</si>
  <si>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</si>
  <si>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</si>
  <si>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</si>
  <si>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</si>
  <si>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</si>
  <si>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</si>
  <si>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</si>
  <si>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</si>
  <si>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</si>
  <si>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</si>
  <si>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</si>
  <si>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</si>
  <si>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</si>
  <si>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</si>
  <si>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</si>
  <si>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</si>
  <si>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</si>
  <si>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</si>
  <si>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</si>
  <si>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</si>
  <si>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</si>
  <si>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</si>
  <si>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</si>
  <si>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</si>
  <si>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</si>
  <si>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</si>
  <si>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</si>
  <si>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</si>
  <si>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</si>
  <si>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</si>
  <si>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</si>
  <si>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</si>
  <si>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</si>
  <si>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</si>
  <si>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</si>
  <si>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</si>
  <si>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</si>
  <si>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</si>
  <si>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</si>
  <si>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</si>
  <si>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</si>
  <si>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</si>
  <si>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</si>
  <si>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</si>
  <si>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</si>
  <si>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</si>
  <si>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</si>
  <si>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</si>
  <si>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</si>
  <si>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</si>
  <si>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</si>
  <si>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</si>
  <si>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</si>
  <si>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</si>
  <si>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</si>
  <si>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</si>
  <si>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</si>
  <si>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</si>
  <si>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</si>
  <si>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</si>
  <si>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</si>
  <si>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</si>
  <si>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</si>
  <si>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</si>
  <si>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</si>
  <si>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</si>
  <si>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</si>
  <si>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</si>
  <si>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</si>
  <si>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</si>
  <si>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</si>
  <si>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</si>
  <si>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</si>
  <si>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</si>
  <si>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</si>
  <si>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</si>
  <si>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</si>
  <si>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</si>
  <si>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</si>
  <si>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</si>
  <si>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</si>
  <si>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</si>
  <si>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</si>
  <si>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</si>
  <si>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</si>
  <si>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</si>
  <si>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</si>
  <si>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</si>
  <si>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</si>
  <si>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</si>
  <si>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</si>
  <si>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</si>
  <si>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</si>
  <si>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</si>
  <si>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</si>
  <si>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</si>
  <si>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</si>
  <si>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</si>
  <si>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</si>
  <si>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</si>
  <si>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</si>
  <si>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</si>
  <si>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</si>
  <si>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</si>
  <si>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</si>
  <si>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</si>
  <si>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</si>
  <si>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</si>
  <si>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</si>
  <si>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</si>
  <si>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</si>
  <si>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</si>
  <si>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</si>
  <si>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</si>
  <si>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</si>
  <si>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</si>
  <si>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</si>
  <si>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</si>
  <si>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</si>
  <si>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</si>
  <si>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Hombres</t>
  </si>
  <si>
    <t>Mujeres</t>
  </si>
  <si>
    <t>Grupos de edad</t>
  </si>
  <si>
    <t>% part</t>
  </si>
  <si>
    <t>División económica</t>
  </si>
  <si>
    <t>Absoluta</t>
  </si>
  <si>
    <t>%</t>
  </si>
  <si>
    <t>Ind. Elec. Cap. Agua Potable</t>
  </si>
  <si>
    <t xml:space="preserve">Total </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</si>
  <si>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</si>
  <si>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</si>
  <si>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</si>
  <si>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</si>
  <si>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</si>
  <si>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</si>
  <si>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</si>
  <si>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</si>
  <si>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</si>
  <si>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</si>
  <si>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</si>
  <si>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</si>
  <si>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</si>
  <si>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</si>
  <si>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</si>
  <si>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</si>
  <si>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</si>
  <si>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</si>
  <si>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</si>
  <si>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</si>
  <si>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</si>
  <si>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Grupo económico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</si>
  <si>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</si>
  <si>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</si>
  <si>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</si>
  <si>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</si>
  <si>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</si>
  <si>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</si>
  <si>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</si>
  <si>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</si>
  <si>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</si>
  <si>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</si>
  <si>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</si>
  <si>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</si>
  <si>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</si>
  <si>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</si>
  <si>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</si>
  <si>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</si>
  <si>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</si>
  <si>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</si>
  <si>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</si>
  <si>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</si>
  <si>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</si>
  <si>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</si>
  <si>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</si>
  <si>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</si>
  <si>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</si>
  <si>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</si>
  <si>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</si>
  <si>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</si>
  <si>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</si>
  <si>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</si>
  <si>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</si>
  <si>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</si>
  <si>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</si>
  <si>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</si>
  <si>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</si>
  <si>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</si>
  <si>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</si>
  <si>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</si>
  <si>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</si>
  <si>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</si>
  <si>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</si>
  <si>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</si>
  <si>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</si>
  <si>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</si>
  <si>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Ingresos</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</si>
  <si>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</si>
  <si>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</si>
  <si>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</si>
  <si>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</si>
  <si>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</si>
  <si>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</si>
  <si>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</si>
  <si>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</si>
  <si>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</si>
  <si>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MES</t>
  </si>
  <si>
    <t>Ganado bovino</t>
  </si>
  <si>
    <t>Ganado porcino</t>
  </si>
  <si>
    <t>Ganado ovino</t>
  </si>
  <si>
    <t>Ganado caprino</t>
  </si>
  <si>
    <t>Municipios</t>
  </si>
  <si>
    <t>Ganaron</t>
  </si>
  <si>
    <t>Perdieron</t>
  </si>
  <si>
    <t>Sin cambios</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</si>
  <si>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</si>
  <si>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</si>
  <si>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</si>
  <si>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</si>
  <si>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</si>
  <si>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</si>
  <si>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</si>
  <si>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</si>
  <si>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</si>
  <si>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</si>
  <si>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</si>
  <si>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</si>
  <si>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</si>
  <si>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</si>
  <si>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</si>
  <si>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</si>
  <si>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</si>
  <si>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20</t>
  </si>
  <si>
    <t>Figura 21</t>
  </si>
  <si>
    <t>Tamaño</t>
  </si>
  <si>
    <t>t</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</si>
  <si>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</si>
  <si>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</si>
  <si>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</si>
  <si>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</si>
  <si>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</si>
  <si>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</si>
  <si>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</si>
  <si>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</si>
  <si>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</si>
  <si>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</si>
  <si>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</si>
  <si>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Participación</t>
  </si>
  <si>
    <t>Variación porcentual</t>
  </si>
  <si>
    <t>Figura 106</t>
  </si>
  <si>
    <t>Figura 107</t>
  </si>
  <si>
    <t>Figura 108</t>
  </si>
  <si>
    <t>Figura 109</t>
  </si>
  <si>
    <t>Figura 110</t>
  </si>
  <si>
    <t>Figura 111</t>
  </si>
  <si>
    <t>Figura 112</t>
  </si>
  <si>
    <t>Figura 113</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</si>
  <si>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</si>
  <si>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</si>
  <si>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</si>
  <si>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</si>
  <si>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%Saldos cartera vencida y prorroga</t>
  </si>
  <si>
    <t>edo</t>
  </si>
  <si>
    <t>MMabs</t>
  </si>
  <si>
    <t>MMrel</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</si>
  <si>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</si>
  <si>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</si>
  <si>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</si>
  <si>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</si>
  <si>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</si>
  <si>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</si>
  <si>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</si>
  <si>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</si>
  <si>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</si>
  <si>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</si>
  <si>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</si>
  <si>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</si>
  <si>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</si>
  <si>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</si>
  <si>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Unidades Vehiculares Eléctricas</t>
  </si>
  <si>
    <t>Unidades Vehiculares Híbridas Plugin (conectables)</t>
  </si>
  <si>
    <t>Unidades Vehiculares Hibridas</t>
  </si>
  <si>
    <t>Total de Unidades</t>
  </si>
  <si>
    <t>Tasa por cada millón de habitantes</t>
  </si>
  <si>
    <t>2021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</si>
  <si>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</si>
  <si>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</si>
  <si>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</si>
  <si>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</si>
  <si>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</si>
  <si>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</si>
  <si>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</si>
  <si>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</si>
  <si>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</si>
  <si>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</si>
  <si>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</si>
  <si>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</si>
  <si>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</si>
  <si>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</si>
  <si>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</si>
  <si>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</si>
  <si>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</si>
  <si>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</si>
  <si>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</si>
  <si>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</si>
  <si>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</si>
  <si>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</si>
  <si>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</si>
  <si>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</si>
  <si>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</si>
  <si>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</si>
  <si>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</si>
  <si>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</si>
  <si>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</si>
  <si>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</si>
  <si>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</si>
  <si>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</si>
  <si>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</si>
  <si>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</si>
  <si>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</si>
  <si>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</si>
  <si>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</si>
  <si>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</si>
  <si>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</si>
  <si>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</si>
  <si>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</si>
  <si>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</si>
  <si>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</si>
  <si>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</si>
  <si>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</si>
  <si>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</si>
  <si>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</si>
  <si>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</si>
  <si>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</si>
  <si>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</si>
  <si>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</si>
  <si>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</si>
  <si>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</si>
  <si>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</si>
  <si>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</si>
  <si>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</si>
  <si>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</si>
  <si>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</si>
  <si>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</si>
  <si>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</si>
  <si>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</si>
  <si>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</si>
  <si>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</si>
  <si>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</si>
  <si>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</si>
  <si>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</si>
  <si>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</si>
  <si>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</si>
  <si>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</si>
  <si>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</si>
  <si>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</si>
  <si>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</si>
  <si>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</si>
  <si>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</si>
  <si>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</si>
  <si>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</si>
  <si>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</si>
  <si>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</si>
  <si>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</si>
  <si>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</si>
  <si>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</si>
  <si>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</si>
  <si>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</si>
  <si>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</si>
  <si>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</si>
  <si>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</si>
  <si>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</si>
  <si>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</si>
  <si>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</si>
  <si>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</si>
  <si>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</si>
  <si>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</si>
  <si>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</si>
  <si>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</si>
  <si>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</si>
  <si>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</si>
  <si>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</si>
  <si>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</si>
  <si>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</si>
  <si>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</si>
  <si>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</si>
  <si>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</si>
  <si>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</si>
  <si>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</si>
  <si>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</si>
  <si>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</si>
  <si>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</si>
  <si>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</si>
  <si>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</si>
  <si>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</si>
  <si>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</si>
  <si>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</si>
  <si>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</si>
  <si>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</si>
  <si>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</si>
  <si>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</si>
  <si>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</si>
  <si>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</si>
  <si>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</si>
  <si>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</si>
  <si>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</si>
  <si>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</si>
  <si>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</si>
  <si>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</si>
  <si>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</si>
  <si>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CLAVE</t>
  </si>
  <si>
    <t>Municipio</t>
  </si>
  <si>
    <t>marzo</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</si>
  <si>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</si>
  <si>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</si>
  <si>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</si>
  <si>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</si>
  <si>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</si>
  <si>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</si>
  <si>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</si>
  <si>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</si>
  <si>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</si>
  <si>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</si>
  <si>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</si>
  <si>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</si>
  <si>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</si>
  <si>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</si>
  <si>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</si>
  <si>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</si>
  <si>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</si>
  <si>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</si>
  <si>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</si>
  <si>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</si>
  <si>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</si>
  <si>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</si>
  <si>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</si>
  <si>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</si>
  <si>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</si>
  <si>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</si>
  <si>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</si>
  <si>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</si>
  <si>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</si>
  <si>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Ingresos_g</t>
  </si>
  <si>
    <t>Quintana Roo</t>
  </si>
  <si>
    <t>Baja California Sur</t>
  </si>
  <si>
    <t>Ciudad de México</t>
  </si>
  <si>
    <t>Nuevo León</t>
  </si>
  <si>
    <t>Baja California</t>
  </si>
  <si>
    <t>San Luis Potosí</t>
  </si>
  <si>
    <t>Estado de México</t>
  </si>
  <si>
    <t>Personal_Ocupado_g</t>
  </si>
  <si>
    <t>abril</t>
  </si>
  <si>
    <t>Porcentaje de trabajadores asegurados mujeres, abril 2021</t>
  </si>
  <si>
    <t>mayo</t>
  </si>
  <si>
    <t>enero</t>
  </si>
  <si>
    <t>febrero</t>
  </si>
  <si>
    <t>junio</t>
  </si>
  <si>
    <t>julio</t>
  </si>
  <si>
    <t>agosto</t>
  </si>
  <si>
    <t>septiembre</t>
  </si>
  <si>
    <t>octubre</t>
  </si>
  <si>
    <t>noviembre</t>
  </si>
  <si>
    <t>diciembre</t>
  </si>
  <si>
    <t>Valor de la producción</t>
  </si>
  <si>
    <t>Nota: El promedio se refiere al de los últimos doce meses.</t>
  </si>
  <si>
    <t>Promedio</t>
  </si>
  <si>
    <t>Distribución porcentual</t>
  </si>
  <si>
    <t>Nota: La variación anual es la variación con respecto al mismo mes del año anterior. El personal ocupado total corresponde a la suma del personal dependiente de la razón social, del personal suministrado por otra razón social y del personal no remunerado.</t>
  </si>
  <si>
    <t>Índice</t>
  </si>
  <si>
    <t>Exportaciones</t>
  </si>
  <si>
    <t>Nota: Las cifras se refieren a la suma de los montos de los últimos 12 meses al mes de referencia.</t>
  </si>
  <si>
    <t>PROM %</t>
  </si>
  <si>
    <t>Establecimientos</t>
  </si>
  <si>
    <t>% 12M</t>
  </si>
  <si>
    <t>Personal ocupado</t>
  </si>
  <si>
    <t>2017/06</t>
  </si>
  <si>
    <t>2018/06</t>
  </si>
  <si>
    <t>2019/06</t>
  </si>
  <si>
    <t>2021/06</t>
  </si>
  <si>
    <t>year</t>
  </si>
  <si>
    <t>Nota: Por porcentaje de cuentas en cartera vencida se refiere al porcentaje de créditos que presentan retrasos en sus pagos por más de 90 días respecto a la cartera total de Infonavit.</t>
  </si>
  <si>
    <t>2017/07</t>
  </si>
  <si>
    <t>2018/07</t>
  </si>
  <si>
    <t>2019/07</t>
  </si>
  <si>
    <t>2020/07</t>
  </si>
  <si>
    <t>2021/07</t>
  </si>
  <si>
    <t>Serie desestacionalizada</t>
  </si>
  <si>
    <t>Tendencia-ciclo</t>
  </si>
  <si>
    <t>2020/06</t>
  </si>
  <si>
    <t>abs</t>
  </si>
  <si>
    <t>2017/08</t>
  </si>
  <si>
    <t>2018/08</t>
  </si>
  <si>
    <t>2019/08</t>
  </si>
  <si>
    <t>2020/08</t>
  </si>
  <si>
    <t>2021/08</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</si>
  <si>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</si>
  <si>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</si>
  <si>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</si>
  <si>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</si>
  <si>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</si>
  <si>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</si>
  <si>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</si>
  <si>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</si>
  <si>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</si>
  <si>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</si>
  <si>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</si>
  <si>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</si>
  <si>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</si>
  <si>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</si>
  <si>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</si>
  <si>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</si>
  <si>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</si>
  <si>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</si>
  <si>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</si>
  <si>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</si>
  <si>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</si>
  <si>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</si>
  <si>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</si>
  <si>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</si>
  <si>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</si>
  <si>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</si>
  <si>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</si>
  <si>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</si>
  <si>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</si>
  <si>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</si>
  <si>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</si>
  <si>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</si>
  <si>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</si>
  <si>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</si>
  <si>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</si>
  <si>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</si>
  <si>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</si>
  <si>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</si>
  <si>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</si>
  <si>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</si>
  <si>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</si>
  <si>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</si>
  <si>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</si>
  <si>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</si>
  <si>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</si>
  <si>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</si>
  <si>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</si>
  <si>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</si>
  <si>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</si>
  <si>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</si>
  <si>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</si>
  <si>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</si>
  <si>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</si>
  <si>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2021/09</t>
  </si>
  <si>
    <t>Figura 122</t>
  </si>
  <si>
    <t>Figura 123</t>
  </si>
  <si>
    <t>Figura 124</t>
  </si>
  <si>
    <t>Figura 125</t>
  </si>
  <si>
    <t>Figura 126</t>
  </si>
  <si>
    <t>Figura 127</t>
  </si>
  <si>
    <t>Figura 128</t>
  </si>
  <si>
    <t>Figura 129</t>
  </si>
  <si>
    <t>Figura 130</t>
  </si>
  <si>
    <t>Figura 131</t>
  </si>
  <si>
    <t>Figura 132</t>
  </si>
  <si>
    <t>Jalisco.1</t>
  </si>
  <si>
    <t>Nacional.1</t>
  </si>
  <si>
    <t>2021/10</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</si>
  <si>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</si>
  <si>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Ingreso, Índice</t>
  </si>
  <si>
    <t>Variación anual, %</t>
  </si>
  <si>
    <t>Sector SCIAN</t>
  </si>
  <si>
    <t>Personal ocupado, Índice</t>
  </si>
  <si>
    <t>Figura 7</t>
  </si>
  <si>
    <t>Figura 14</t>
  </si>
  <si>
    <t>lugar</t>
  </si>
  <si>
    <t>Car anual gral.</t>
  </si>
  <si>
    <t>2021/11</t>
  </si>
  <si>
    <t>Servicios Públicos</t>
  </si>
  <si>
    <t>Unidades Vehiculares Híbridas</t>
  </si>
  <si>
    <t>50 o más años</t>
  </si>
  <si>
    <t>2021/12</t>
  </si>
  <si>
    <t>2005</t>
  </si>
  <si>
    <t>2006</t>
  </si>
  <si>
    <t>2007</t>
  </si>
  <si>
    <t>2008</t>
  </si>
  <si>
    <t>2009</t>
  </si>
  <si>
    <t>2010</t>
  </si>
  <si>
    <t>2011</t>
  </si>
  <si>
    <t>2012</t>
  </si>
  <si>
    <t>2022</t>
  </si>
  <si>
    <t>2000</t>
  </si>
  <si>
    <t>2001</t>
  </si>
  <si>
    <t>2002</t>
  </si>
  <si>
    <t>2003</t>
  </si>
  <si>
    <t>2004</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</si>
  <si>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</si>
  <si>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</si>
  <si>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</si>
  <si>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</si>
  <si>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</si>
  <si>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</si>
  <si>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</si>
  <si>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</si>
  <si>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</si>
  <si>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</si>
  <si>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</si>
  <si>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</si>
  <si>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</si>
  <si>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</si>
  <si>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</si>
  <si>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</si>
  <si>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</si>
  <si>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</si>
  <si>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</si>
  <si>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</si>
  <si>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</si>
  <si>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</si>
  <si>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</si>
  <si>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</si>
  <si>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</si>
  <si>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</si>
  <si>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</si>
  <si>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</si>
  <si>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</si>
  <si>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</si>
  <si>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</si>
  <si>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</si>
  <si>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</si>
  <si>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</si>
  <si>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</si>
  <si>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</si>
  <si>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</si>
  <si>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</si>
  <si>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</si>
  <si>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</si>
  <si>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</si>
  <si>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</si>
  <si>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</si>
  <si>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</si>
  <si>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</si>
  <si>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</si>
  <si>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</si>
  <si>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</si>
  <si>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</si>
  <si>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</si>
  <si>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</si>
  <si>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</si>
  <si>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</si>
  <si>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</si>
  <si>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</si>
  <si>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</si>
  <si>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</si>
  <si>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</si>
  <si>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</si>
  <si>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</si>
  <si>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</si>
  <si>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</si>
  <si>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</si>
  <si>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</si>
  <si>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</si>
  <si>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</si>
  <si>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</si>
  <si>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</si>
  <si>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</si>
  <si>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</si>
  <si>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</si>
  <si>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</si>
  <si>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</si>
  <si>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</si>
  <si>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</si>
  <si>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</si>
  <si>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</si>
  <si>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</si>
  <si>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</si>
  <si>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</si>
  <si>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</si>
  <si>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</si>
  <si>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</si>
  <si>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</si>
  <si>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</si>
  <si>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</si>
  <si>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</si>
  <si>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</si>
  <si>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</si>
  <si>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</si>
  <si>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</si>
  <si>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</si>
  <si>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</si>
  <si>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</si>
  <si>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</si>
  <si>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</si>
  <si>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</si>
  <si>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</si>
  <si>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</si>
  <si>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</si>
  <si>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</si>
  <si>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</si>
  <si>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</si>
  <si>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</si>
  <si>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</si>
  <si>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</si>
  <si>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</si>
  <si>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</si>
  <si>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</si>
  <si>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</si>
  <si>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</si>
  <si>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</si>
  <si>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</si>
  <si>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</si>
  <si>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</si>
  <si>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</si>
  <si>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</si>
  <si>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</si>
  <si>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</si>
  <si>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</si>
  <si>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</si>
  <si>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</si>
  <si>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</si>
  <si>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</si>
  <si>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</si>
  <si>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</si>
  <si>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</si>
  <si>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</si>
  <si>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</si>
  <si>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</si>
  <si>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</si>
  <si>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</si>
  <si>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</si>
  <si>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</si>
  <si>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</si>
  <si>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</si>
  <si>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</si>
  <si>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</si>
  <si>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</si>
  <si>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</si>
  <si>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</si>
  <si>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</si>
  <si>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</si>
  <si>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</si>
  <si>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</si>
  <si>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</si>
  <si>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</si>
  <si>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</si>
  <si>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</si>
  <si>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</si>
  <si>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</si>
  <si>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</si>
  <si>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</si>
  <si>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</si>
  <si>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</si>
  <si>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</si>
  <si>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</si>
  <si>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</si>
  <si>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</si>
  <si>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</si>
  <si>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</si>
  <si>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</si>
  <si>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</si>
  <si>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</si>
  <si>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</si>
  <si>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</si>
  <si>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</si>
  <si>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</si>
  <si>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</si>
  <si>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</si>
  <si>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</si>
  <si>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</si>
  <si>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</si>
  <si>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</si>
  <si>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</si>
  <si>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</si>
  <si>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</si>
  <si>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</si>
  <si>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</si>
  <si>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</si>
  <si>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</si>
  <si>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</si>
  <si>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</si>
  <si>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</si>
  <si>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</si>
  <si>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</si>
  <si>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</si>
  <si>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</si>
  <si>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</si>
  <si>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</si>
  <si>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</si>
  <si>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</si>
  <si>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</si>
  <si>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</si>
  <si>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</si>
  <si>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</si>
  <si>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</si>
  <si>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</si>
  <si>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</si>
  <si>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</si>
  <si>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</si>
  <si>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</si>
  <si>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</si>
  <si>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</si>
  <si>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</si>
  <si>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</si>
  <si>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</si>
  <si>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</si>
  <si>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</si>
  <si>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</si>
  <si>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</si>
  <si>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</si>
  <si>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</si>
  <si>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</si>
  <si>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</si>
  <si>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</si>
  <si>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</si>
  <si>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</si>
  <si>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</si>
  <si>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</si>
  <si>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</si>
  <si>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</si>
  <si>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</si>
  <si>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</si>
  <si>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</si>
  <si>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</si>
  <si>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</si>
  <si>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</si>
  <si>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</si>
  <si>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</si>
  <si>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</si>
  <si>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</si>
  <si>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</si>
  <si>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</si>
  <si>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</si>
  <si>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</si>
  <si>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</si>
  <si>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</si>
  <si>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</si>
  <si>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</si>
  <si>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</si>
  <si>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</si>
  <si>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</si>
  <si>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YYrel</t>
  </si>
  <si>
    <t>2022/02</t>
  </si>
  <si>
    <t>acabs</t>
  </si>
  <si>
    <t>acvar</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</si>
  <si>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</si>
  <si>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</si>
  <si>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</si>
  <si>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</si>
  <si>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</si>
  <si>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</si>
  <si>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</si>
  <si>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</si>
  <si>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</si>
  <si>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</si>
  <si>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</si>
  <si>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</si>
  <si>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</si>
  <si>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</si>
  <si>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</si>
  <si>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</si>
  <si>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</si>
  <si>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</si>
  <si>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</si>
  <si>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</si>
  <si>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</si>
  <si>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</si>
  <si>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</si>
  <si>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</si>
  <si>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2022/01</t>
  </si>
  <si>
    <t>Tabla 18</t>
  </si>
  <si>
    <t>Tabla 19</t>
  </si>
  <si>
    <t>Tabla 20</t>
  </si>
  <si>
    <t>Tabla 21</t>
  </si>
  <si>
    <t>Tabla 22</t>
  </si>
  <si>
    <t>2022/Mar</t>
  </si>
  <si>
    <t>Variación porcentual anual</t>
  </si>
  <si>
    <t>Empleo turístico</t>
  </si>
  <si>
    <t>% del total</t>
  </si>
  <si>
    <t>Variación porcentual mensual</t>
  </si>
  <si>
    <t>trabajadores</t>
  </si>
  <si>
    <t>Variación absoluta anual</t>
  </si>
  <si>
    <t>Variación absoluta mensual</t>
  </si>
  <si>
    <t>cnc</t>
  </si>
  <si>
    <t>Dec</t>
  </si>
  <si>
    <t>Jan</t>
  </si>
  <si>
    <t>Apr</t>
  </si>
  <si>
    <t>Aug</t>
  </si>
  <si>
    <t>month</t>
  </si>
  <si>
    <t>Figura 13</t>
  </si>
  <si>
    <t>Figura 15</t>
  </si>
  <si>
    <t>Figura 18</t>
  </si>
  <si>
    <t>Figura 19</t>
  </si>
  <si>
    <t>San Pedro Tlaquepaque</t>
  </si>
  <si>
    <t>A. M.Cd. de México</t>
  </si>
  <si>
    <t>2022/04</t>
  </si>
  <si>
    <t>Empleo total</t>
  </si>
  <si>
    <t>% del total municipal</t>
  </si>
  <si>
    <t>% del total estatal</t>
  </si>
  <si>
    <t>Patrones con un puesto de trabajo</t>
  </si>
  <si>
    <t>Patrones con 2 y hasta 5 PT</t>
  </si>
  <si>
    <t>Patrones con 6 y hasta 50 PT</t>
  </si>
  <si>
    <t>Patrones con 51 y hasta 250 PT</t>
  </si>
  <si>
    <t>Patrones con 251 y hasta 500 PT</t>
  </si>
  <si>
    <t>Patrones con 501 y hasta 1,000 PT</t>
  </si>
  <si>
    <t>Patrones con más de 1,000 PT</t>
  </si>
  <si>
    <t>INPC_ms</t>
  </si>
  <si>
    <t>SDBC_ms</t>
  </si>
  <si>
    <t>varMM</t>
  </si>
  <si>
    <t>varAA</t>
  </si>
  <si>
    <t>shj</t>
  </si>
  <si>
    <t>smj</t>
  </si>
  <si>
    <t>Salario diario hombres</t>
  </si>
  <si>
    <t>Salario diario mujeres</t>
  </si>
  <si>
    <t>varMMhj</t>
  </si>
  <si>
    <t>varMMmj</t>
  </si>
  <si>
    <t>varMMhn</t>
  </si>
  <si>
    <t>varMMmn</t>
  </si>
  <si>
    <t>varAAhj</t>
  </si>
  <si>
    <t>varAAmj</t>
  </si>
  <si>
    <t>varAAhn</t>
  </si>
  <si>
    <t>varAAmn</t>
  </si>
  <si>
    <t>2022/Apr</t>
  </si>
  <si>
    <t>2022/03</t>
  </si>
  <si>
    <t>participación %</t>
  </si>
  <si>
    <t>diferencia</t>
  </si>
  <si>
    <t>Figura 80</t>
  </si>
  <si>
    <t>Figura 81</t>
  </si>
  <si>
    <t>2022/May</t>
  </si>
  <si>
    <t>2022/05</t>
  </si>
  <si>
    <t>Figura 8</t>
  </si>
  <si>
    <t>Figura 16</t>
  </si>
  <si>
    <t>Figura 17</t>
  </si>
  <si>
    <t>Figura 91</t>
  </si>
  <si>
    <t>Figura 92</t>
  </si>
  <si>
    <t>Figura 93</t>
  </si>
  <si>
    <t>time</t>
  </si>
  <si>
    <t>CDMX</t>
  </si>
  <si>
    <t>2022/Jun</t>
  </si>
  <si>
    <t>Variación mensual, %</t>
  </si>
  <si>
    <t>2022/06</t>
  </si>
  <si>
    <t>Coahuila de Zaragoza</t>
  </si>
  <si>
    <t>Michoacán de Ocampo</t>
  </si>
  <si>
    <t>Veracruz de Ignacio de la Llave</t>
  </si>
  <si>
    <t>Figura 22</t>
  </si>
  <si>
    <t>Figura 23</t>
  </si>
  <si>
    <t>Figura 69</t>
  </si>
  <si>
    <t>2022/Jul</t>
  </si>
  <si>
    <t>fecha</t>
  </si>
  <si>
    <t>2022/07</t>
  </si>
  <si>
    <t>Figura 39</t>
  </si>
  <si>
    <t>Figura 40</t>
  </si>
  <si>
    <t>Figura 41</t>
  </si>
  <si>
    <t>Figura 42</t>
  </si>
  <si>
    <t>Figura 63</t>
  </si>
  <si>
    <t>Figura 64</t>
  </si>
  <si>
    <t>Figura 82</t>
  </si>
  <si>
    <t>Figura 83</t>
  </si>
  <si>
    <t>Figura 84</t>
  </si>
  <si>
    <t>ene</t>
  </si>
  <si>
    <t>sep</t>
  </si>
  <si>
    <t>2022/Aug</t>
  </si>
  <si>
    <t>ESTADOS</t>
  </si>
  <si>
    <t>POBLACIÓN</t>
  </si>
  <si>
    <t>varición % mensual</t>
  </si>
  <si>
    <t>Jalisco hombres</t>
  </si>
  <si>
    <t>Jalisco mujeres</t>
  </si>
  <si>
    <t>Nacional hombres</t>
  </si>
  <si>
    <t>Nacional mujeres</t>
  </si>
  <si>
    <t>2022/08</t>
  </si>
  <si>
    <t>2022/Sep</t>
  </si>
  <si>
    <t>Brecha vs nacional</t>
  </si>
  <si>
    <t>2022/Oct</t>
  </si>
  <si>
    <t>2022/09</t>
  </si>
  <si>
    <t>Promedio Nacional</t>
  </si>
  <si>
    <t>Total Jalisco</t>
  </si>
  <si>
    <t>Total Nacional</t>
  </si>
  <si>
    <t>2022/10</t>
  </si>
  <si>
    <t>Variación 
% 
anual</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</si>
  <si>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</si>
  <si>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</si>
  <si>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</si>
  <si>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</si>
  <si>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</si>
  <si>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</si>
  <si>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</si>
  <si>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</si>
  <si>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2022/Nov</t>
  </si>
  <si>
    <t>2022/11</t>
  </si>
  <si>
    <t>Figura #.  comparativoestatal-empleos_abril21 2021-05-12</t>
  </si>
  <si>
    <t>Figura 1</t>
  </si>
  <si>
    <t>Figura 2</t>
  </si>
  <si>
    <t>Figura 3</t>
  </si>
  <si>
    <t>Figura 4</t>
  </si>
  <si>
    <t>Figura 5</t>
  </si>
  <si>
    <t>Figura 6</t>
  </si>
  <si>
    <t>Figura 24</t>
  </si>
  <si>
    <t>Figura 25</t>
  </si>
  <si>
    <t>Figura 32</t>
  </si>
  <si>
    <t>Figura 61</t>
  </si>
  <si>
    <t>Figura 62</t>
  </si>
  <si>
    <t>Figura 94</t>
  </si>
  <si>
    <t>Figura 95</t>
  </si>
  <si>
    <t>Figura 114</t>
  </si>
  <si>
    <t>Figura 115</t>
  </si>
  <si>
    <t>Figura 116</t>
  </si>
  <si>
    <t>Figura 117</t>
  </si>
  <si>
    <t>Figura 118</t>
  </si>
  <si>
    <t>Figura 119</t>
  </si>
  <si>
    <t>2022-12-01</t>
  </si>
  <si>
    <t>Diciembre
2022</t>
  </si>
  <si>
    <t>2022/Diciembre</t>
  </si>
  <si>
    <t>X</t>
  </si>
  <si>
    <t>2022/Dec</t>
  </si>
  <si>
    <t>2022/12</t>
  </si>
  <si>
    <t>Figura 9</t>
  </si>
  <si>
    <t>Figura 10</t>
  </si>
  <si>
    <t>Figura 11</t>
  </si>
  <si>
    <t>Figura 12</t>
  </si>
  <si>
    <t>Figura 43</t>
  </si>
  <si>
    <t>Figura 44</t>
  </si>
  <si>
    <t>Figura 45</t>
  </si>
  <si>
    <t>2022-01-01</t>
  </si>
  <si>
    <t>2023-01-01</t>
  </si>
  <si>
    <t>2023</t>
  </si>
  <si>
    <t>aaabs</t>
  </si>
  <si>
    <t>aavar</t>
  </si>
  <si>
    <t>Diciembre 2022-12-01</t>
  </si>
  <si>
    <t>2023/Jan</t>
  </si>
  <si>
    <t>Var. % aa.</t>
  </si>
  <si>
    <t xml:space="preserve">Enero </t>
  </si>
  <si>
    <t>2021-12-01</t>
  </si>
  <si>
    <t>Total general</t>
  </si>
  <si>
    <t>Hombre</t>
  </si>
  <si>
    <t>Mujer</t>
  </si>
  <si>
    <t>Etiquetas de fila</t>
  </si>
  <si>
    <t>2019-02-01</t>
  </si>
  <si>
    <t>2020-02-01</t>
  </si>
  <si>
    <t>2021-02-01</t>
  </si>
  <si>
    <t>2022-02-01</t>
  </si>
  <si>
    <t>2023-02-01</t>
  </si>
  <si>
    <t>2023/Feb</t>
  </si>
  <si>
    <t>DMrel</t>
  </si>
  <si>
    <t>Var. %mm</t>
  </si>
  <si>
    <t>Var. % cierre 2022</t>
  </si>
  <si>
    <t>Ind. de la construcción</t>
  </si>
  <si>
    <t>Ind. de la transformación</t>
  </si>
  <si>
    <t>Ind. extractiva</t>
  </si>
  <si>
    <t>Servicios para empresas, personas y el hogar</t>
  </si>
  <si>
    <t>Servicios sociales y comunales</t>
  </si>
  <si>
    <t>(en blanco)</t>
  </si>
  <si>
    <t>Industria eléctrica, y captación y suministro de agua potable</t>
  </si>
  <si>
    <t>2023/Mar</t>
  </si>
  <si>
    <t>2019-03-01</t>
  </si>
  <si>
    <t>2020-03-01</t>
  </si>
  <si>
    <t>2021-03-01</t>
  </si>
  <si>
    <t>2022-03-01</t>
  </si>
  <si>
    <t>2023-03-01</t>
  </si>
  <si>
    <t>2018-11-01</t>
  </si>
  <si>
    <t>2018-12-01</t>
  </si>
  <si>
    <t>2019-01-01</t>
  </si>
  <si>
    <t>2019-04-01</t>
  </si>
  <si>
    <t>2019-05-01</t>
  </si>
  <si>
    <t>2019-06-01</t>
  </si>
  <si>
    <t>2019-07-01</t>
  </si>
  <si>
    <t>2019-08-01</t>
  </si>
  <si>
    <t>2019-09-01</t>
  </si>
  <si>
    <t>2019-10-01</t>
  </si>
  <si>
    <t>2019-11-01</t>
  </si>
  <si>
    <t>2019-12-01</t>
  </si>
  <si>
    <t>2020-01-01</t>
  </si>
  <si>
    <t>2020-04-01</t>
  </si>
  <si>
    <t>2020-05-01</t>
  </si>
  <si>
    <t>2020-06-01</t>
  </si>
  <si>
    <t>2020-07-01</t>
  </si>
  <si>
    <t>2020-08-01</t>
  </si>
  <si>
    <t>2020-09-01</t>
  </si>
  <si>
    <t>2020-10-01</t>
  </si>
  <si>
    <t>2020-11-01</t>
  </si>
  <si>
    <t>2020-12-01</t>
  </si>
  <si>
    <t>2021-01-01</t>
  </si>
  <si>
    <t>2021-04-01</t>
  </si>
  <si>
    <t>2021-05-01</t>
  </si>
  <si>
    <t>2021-06-01</t>
  </si>
  <si>
    <t>2021-07-01</t>
  </si>
  <si>
    <t>2021-08-01</t>
  </si>
  <si>
    <t>2021-09-01</t>
  </si>
  <si>
    <t>2021-10-01</t>
  </si>
  <si>
    <t>2021-11-01</t>
  </si>
  <si>
    <t>2022-04-01</t>
  </si>
  <si>
    <t>2022-05-01</t>
  </si>
  <si>
    <t>2022-06-01</t>
  </si>
  <si>
    <t>2022-07-01</t>
  </si>
  <si>
    <t>2022-08-01</t>
  </si>
  <si>
    <t>2022-09-01</t>
  </si>
  <si>
    <t>2022-10-01</t>
  </si>
  <si>
    <t>2022-11-01</t>
  </si>
  <si>
    <t>Nuevos10</t>
  </si>
  <si>
    <t>Nuevos11</t>
  </si>
  <si>
    <t>Nuevos12</t>
  </si>
  <si>
    <t>Nuevos13</t>
  </si>
  <si>
    <t>Nuevos14</t>
  </si>
  <si>
    <t>Nuevos15</t>
  </si>
  <si>
    <t>Nuevos16</t>
  </si>
  <si>
    <t>Nuevos17</t>
  </si>
  <si>
    <t>Nuevos18</t>
  </si>
  <si>
    <t>Nuevos19</t>
  </si>
  <si>
    <t>Nuevos20</t>
  </si>
  <si>
    <t>Nuevos21</t>
  </si>
  <si>
    <t>Nuevos22</t>
  </si>
  <si>
    <t>Nuevos23</t>
  </si>
  <si>
    <t>Nuevos24</t>
  </si>
  <si>
    <t>Nuevos25</t>
  </si>
  <si>
    <t>Nuevos26</t>
  </si>
  <si>
    <t>Nuevos27</t>
  </si>
  <si>
    <t>Nuevos28</t>
  </si>
  <si>
    <t>Nuevos29</t>
  </si>
  <si>
    <t>Nuevos3</t>
  </si>
  <si>
    <t>Nuevos30</t>
  </si>
  <si>
    <t>Nuevos31</t>
  </si>
  <si>
    <t>Nuevos32</t>
  </si>
  <si>
    <t>Nuevos33</t>
  </si>
  <si>
    <t>Nuevos34</t>
  </si>
  <si>
    <t>Nuevos35</t>
  </si>
  <si>
    <t>Nuevos36</t>
  </si>
  <si>
    <t>Nuevos37</t>
  </si>
  <si>
    <t>Nuevos38</t>
  </si>
  <si>
    <t>Nuevos39</t>
  </si>
  <si>
    <t>Nuevos4</t>
  </si>
  <si>
    <t>Nuevos40</t>
  </si>
  <si>
    <t>Nuevos41</t>
  </si>
  <si>
    <t>Nuevos42</t>
  </si>
  <si>
    <t>Nuevos43</t>
  </si>
  <si>
    <t>Nuevos44</t>
  </si>
  <si>
    <t>Nuevos45</t>
  </si>
  <si>
    <t>Nuevos46</t>
  </si>
  <si>
    <t>Nuevos47</t>
  </si>
  <si>
    <t>Nuevos48</t>
  </si>
  <si>
    <t>Nuevos49</t>
  </si>
  <si>
    <t>Nuevos5</t>
  </si>
  <si>
    <t>Nuevos50</t>
  </si>
  <si>
    <t>Nuevos51</t>
  </si>
  <si>
    <t>Nuevos52</t>
  </si>
  <si>
    <t>Nuevos53</t>
  </si>
  <si>
    <t>Nuevos54</t>
  </si>
  <si>
    <t>Nuevos6</t>
  </si>
  <si>
    <t>Nuevos7</t>
  </si>
  <si>
    <t>Nuevos8</t>
  </si>
  <si>
    <t>Nuevos9</t>
  </si>
  <si>
    <t>PanSO</t>
  </si>
  <si>
    <t>2023/02</t>
  </si>
  <si>
    <t>2023/01</t>
  </si>
  <si>
    <t>Estados</t>
  </si>
  <si>
    <t>Número de cabezas</t>
  </si>
  <si>
    <t>Producción de carne de canal</t>
  </si>
  <si>
    <t>Valor de la producción de carne de canal</t>
  </si>
  <si>
    <t>Tabla 23</t>
  </si>
  <si>
    <t>Tabla 24</t>
  </si>
  <si>
    <t>Tabla 25</t>
  </si>
  <si>
    <t>Tabla 26</t>
  </si>
  <si>
    <t>Figura 46</t>
  </si>
  <si>
    <t>Figura 47</t>
  </si>
  <si>
    <t>Figura 48</t>
  </si>
  <si>
    <t>Figura 49</t>
  </si>
  <si>
    <t>Figura 65</t>
  </si>
  <si>
    <t>Figura 66</t>
  </si>
  <si>
    <t>Figura 67</t>
  </si>
  <si>
    <t>Figura 68</t>
  </si>
  <si>
    <t>Figura 85</t>
  </si>
  <si>
    <t>Figura 86</t>
  </si>
  <si>
    <t>Figura 87</t>
  </si>
  <si>
    <t>Figura 88</t>
  </si>
  <si>
    <t>Figura 89</t>
  </si>
  <si>
    <t>Figura 90</t>
  </si>
  <si>
    <r>
      <t>A=Cartera
Vigente</t>
    </r>
    <r>
      <rPr>
        <b/>
        <vertAlign val="superscript"/>
        <sz val="10"/>
        <rFont val="Arial"/>
        <family val="2"/>
      </rPr>
      <t>1</t>
    </r>
  </si>
  <si>
    <r>
      <t>B=Cartera en
Prórroga</t>
    </r>
    <r>
      <rPr>
        <b/>
        <vertAlign val="superscript"/>
        <sz val="10"/>
        <rFont val="Arial"/>
        <family val="2"/>
      </rPr>
      <t>2</t>
    </r>
  </si>
  <si>
    <r>
      <t>C=Cartera 
Vencida</t>
    </r>
    <r>
      <rPr>
        <b/>
        <vertAlign val="superscript"/>
        <sz val="10"/>
        <rFont val="Arial"/>
        <family val="2"/>
      </rPr>
      <t>3</t>
    </r>
  </si>
  <si>
    <t>IIEG, 01/05/2023</t>
  </si>
  <si>
    <t xml:space="preserve">Jalisco a/  </t>
  </si>
  <si>
    <t>2023/03</t>
  </si>
  <si>
    <t>TASA DESOCUPACION</t>
  </si>
  <si>
    <t>Abril
2023</t>
  </si>
  <si>
    <t>Fuente: IIEG, con información de INEGI, INPC.</t>
  </si>
  <si>
    <t>2023-04-01</t>
  </si>
  <si>
    <t>abril nuevos</t>
  </si>
  <si>
    <t>abril permanentes</t>
  </si>
  <si>
    <t>Nuevos55</t>
  </si>
  <si>
    <t>rpanso</t>
  </si>
  <si>
    <t>TA_abr23</t>
  </si>
  <si>
    <t>TP_abr23</t>
  </si>
  <si>
    <t>Fuente: IIEG, con información de INEGI; ENOE.</t>
  </si>
  <si>
    <t>Ind. eléctrica, capacitación y suministro de agua potable</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</si>
  <si>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</si>
  <si>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</si>
  <si>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</si>
  <si>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</si>
  <si>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</si>
  <si>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Elaboración de bebidas.</t>
  </si>
  <si>
    <t>Construcción, reconstrucción y ensamble de equipo de transporte y sus partes.</t>
  </si>
  <si>
    <t>Fabricación, ensamble y reparación de maquinaria, equipo y sus partes; excepto los eléctricos.</t>
  </si>
  <si>
    <t xml:space="preserve">    </t>
  </si>
  <si>
    <t>Remuneración media</t>
  </si>
  <si>
    <t>JalvarMM</t>
  </si>
  <si>
    <t>NacvarMM</t>
  </si>
  <si>
    <t>2023/Apr</t>
  </si>
  <si>
    <t>Fuente: IIEG, con información de INEGI.</t>
  </si>
  <si>
    <t>Fuente: IIEG con información de INEGI a partir de la Asociación Mexicana de la Industria Automotriz.</t>
  </si>
  <si>
    <t>Fuente: IIEG con información de INEGI, EMEC. Nota: Cálculos con cifras originales (sin desestacionalizar). Las variaciones se refieren al cambio porcentual respecto al mes inmediato anterior. Los ingresos se refieren a los ingresos totales por suministro de bienes y servicios.</t>
  </si>
  <si>
    <t>Fuente: IIEG con información de INEGI, EMEC. Nota: Cálculos con cifras originales (sin desestacionalizar). Las variaciones se refieren al cambio porcentual respecto al mismo mes del año anterior.</t>
  </si>
  <si>
    <t>mean</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</si>
  <si>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</si>
  <si>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 El personal ocupado comprende al personal dependiente de la razón social y no dependiente.</t>
  </si>
  <si>
    <t>Fuente: IIEG con información de INEGI, EMS. Nota: Cálculos con cifras originales (sin desestacionalizar). Las variaciones se refieren al cambio porcentual respecto al mismo mes del año anterior.</t>
  </si>
  <si>
    <t>Fuente: IIEG con información de INEGI, Sacrificio de Ganado en Rastros Municipales. La producción de carne esta expresada en tonales y el valor de la producción en miles de pesos corrientes.</t>
  </si>
  <si>
    <t>Tipo de ganado</t>
  </si>
  <si>
    <t>Fuente: IIEG con información de INEGI, Sacrificio de Ganado en Rastros Municipales.</t>
  </si>
  <si>
    <t>Fuente: IIEG con información de INEGI, Sacrificio de Ganado en Rastros Municipales.Nota: NA se refiere a las entidades federativas que no proporcionaron información.</t>
  </si>
  <si>
    <t>NA</t>
  </si>
  <si>
    <t>Fuente: IIEG con información de INEGI, Sacrificio de Ganado en Rastros Municipales.Nota: NA se refiere a las entidades federativas que no proporcionaron información</t>
  </si>
  <si>
    <t>Fuente: IIEG con información de INEGI, Sacrificio de Ganado en Rastros Municipales.Nota: Carne en canal se refiere al cuerpo del animal sacrificado, sangrado, desollado, eviscerado, sin cabeza ni extremidades. La canal es el producto primario; es un paso intermedio en la producción de carne, que es el producto terminado.</t>
  </si>
  <si>
    <t>Especie</t>
  </si>
  <si>
    <t>Tipo</t>
  </si>
  <si>
    <t>Porcentaje</t>
  </si>
  <si>
    <t>MAR %</t>
  </si>
  <si>
    <t>MAR PROM</t>
  </si>
  <si>
    <t>MAR $</t>
  </si>
  <si>
    <t>MAR EST</t>
  </si>
  <si>
    <t>YYabs</t>
  </si>
  <si>
    <t>DMabs</t>
  </si>
  <si>
    <t>Figura 33</t>
  </si>
  <si>
    <t>Figura 34</t>
  </si>
  <si>
    <t>Figura 35</t>
  </si>
  <si>
    <t>Figura 36</t>
  </si>
  <si>
    <t>Figura 37</t>
  </si>
  <si>
    <t>Figura 38</t>
  </si>
  <si>
    <t>Figura 54</t>
  </si>
  <si>
    <t>Figura 133</t>
  </si>
  <si>
    <t>Índice de tablas, figuras y base de datos</t>
  </si>
  <si>
    <t>Número</t>
  </si>
  <si>
    <t>Título</t>
  </si>
  <si>
    <t>Nacional mayo 2023</t>
  </si>
  <si>
    <t>2023/May</t>
  </si>
  <si>
    <t>2023-05-01</t>
  </si>
  <si>
    <t>2000-05-01</t>
  </si>
  <si>
    <t>2001-05-01</t>
  </si>
  <si>
    <t>2002-05-01</t>
  </si>
  <si>
    <t>2003-05-01</t>
  </si>
  <si>
    <t>2004-05-01</t>
  </si>
  <si>
    <t>2005-05-01</t>
  </si>
  <si>
    <t>2006-05-01</t>
  </si>
  <si>
    <t>2007-05-01</t>
  </si>
  <si>
    <t>2008-05-01</t>
  </si>
  <si>
    <t>2009-05-01</t>
  </si>
  <si>
    <t>2010-05-01</t>
  </si>
  <si>
    <t>2011-05-01</t>
  </si>
  <si>
    <t>2012-05-01</t>
  </si>
  <si>
    <t>2013-05-01</t>
  </si>
  <si>
    <t>2014-05-01</t>
  </si>
  <si>
    <t>2015-05-01</t>
  </si>
  <si>
    <t>2016-05-01</t>
  </si>
  <si>
    <t>2017-05-01</t>
  </si>
  <si>
    <t>2018-05-01</t>
  </si>
  <si>
    <t>Mes anterior 2023-04-01</t>
  </si>
  <si>
    <t>Mes actual 2023-05-01</t>
  </si>
  <si>
    <t>Hace un Año 2022-05-01</t>
  </si>
  <si>
    <t>mayo nuevos</t>
  </si>
  <si>
    <t>mayo permanentes</t>
  </si>
  <si>
    <t>Nuevos56</t>
  </si>
  <si>
    <t>TA_may23</t>
  </si>
  <si>
    <t>TP_may23</t>
  </si>
  <si>
    <t>IIEG, 06/06/2023</t>
  </si>
  <si>
    <t>2006/04</t>
  </si>
  <si>
    <t>2007/04</t>
  </si>
  <si>
    <t>2008/04</t>
  </si>
  <si>
    <t>2009/04</t>
  </si>
  <si>
    <t>2010/04</t>
  </si>
  <si>
    <t>2011/04</t>
  </si>
  <si>
    <t>2012/04</t>
  </si>
  <si>
    <t>2013/04</t>
  </si>
  <si>
    <t>2014/04</t>
  </si>
  <si>
    <t>2015/04</t>
  </si>
  <si>
    <t>2016/04</t>
  </si>
  <si>
    <t>2023/04</t>
  </si>
  <si>
    <t>dic.2022 - may. 2023</t>
  </si>
  <si>
    <t>abr. 2023 - may. 2023</t>
  </si>
  <si>
    <t>may. 2022 - may. 2023</t>
  </si>
  <si>
    <t>Regresar al Índice</t>
  </si>
  <si>
    <t>2023/mayo</t>
  </si>
  <si>
    <t>var % may23/dic22</t>
  </si>
  <si>
    <t>var abs may23/dic22</t>
  </si>
  <si>
    <t>var % may 23/dic 22</t>
  </si>
  <si>
    <t>var abs may 23/dic 22</t>
  </si>
  <si>
    <t>Fabricación y/o reparación de muebles de madera y sus partes; excepto de metal y de plástico moldeado.</t>
  </si>
  <si>
    <t>Mayo
2023</t>
  </si>
  <si>
    <t>2023/may</t>
  </si>
  <si>
    <t>Tabla 7. Empleos en Jalisco por sector de actividad económica, mayo 2023 vs abril 2023</t>
  </si>
  <si>
    <t>Mayo
2022</t>
  </si>
  <si>
    <t>Tabla 17. Patrones registrados en el IMSS en Jalisco por tamaño, mayo 2023 vs mayo 2022</t>
  </si>
  <si>
    <t>Nota: La variación porcentual mensual de se refiere a la variación de la producción mensual respecto al mes inmediato anterior en pesos corrientes con cifras originales.</t>
  </si>
  <si>
    <t>Nota: El sector público considera a todas las obras que realiza una empresa constructora por encargo de una dependencia gubernamental en cualquiera de sus tres niveles: Federal, Estatal y Municipal. El sector privado contempla todas las obras que realiza una empresa constructora para cualquier particular o entidad privada.</t>
  </si>
  <si>
    <t>Sector público</t>
  </si>
  <si>
    <t>Sector privado</t>
  </si>
  <si>
    <t>Porcentaje sector público</t>
  </si>
  <si>
    <t>Nota: Las obras de edificación, incluyen giros tales como vivienda, edificios industriales, comerciales y de servicios, escuelas, hospitales y clínicas además de obras y trabajos auxiliares para la edificación. Las obras de agua, riego y saneamiento incluyen giros tales como sistemas de agua potable y drenaje, presas y obras de riego, obras y trabajos auxiliares para agua, riego y saneamiento. Las obras de transporte y urbanización incluyen giros tales como obras de transporte en ciudades y urbanización, carreteras, caminos y puentes, obras ferroviarias, infraestructura marítimo y fluvial, obras y trabajos auxiliares para transporte.</t>
  </si>
  <si>
    <t>Edificación</t>
  </si>
  <si>
    <t>Transporte y urbanización</t>
  </si>
  <si>
    <t>Agua, riego y saneamiento</t>
  </si>
  <si>
    <t>Otras construcciones</t>
  </si>
  <si>
    <t>2018/4</t>
  </si>
  <si>
    <t>2019/4</t>
  </si>
  <si>
    <t>2020/4</t>
  </si>
  <si>
    <t>2021/4</t>
  </si>
  <si>
    <t>2022/4</t>
  </si>
  <si>
    <t>2023/4</t>
  </si>
  <si>
    <t>ABR %</t>
  </si>
  <si>
    <t>ABR PROM</t>
  </si>
  <si>
    <t>ABR $</t>
  </si>
  <si>
    <t>ABR EST</t>
  </si>
  <si>
    <t>2022-04-01 EST</t>
  </si>
  <si>
    <t>Michoacán </t>
  </si>
  <si>
    <t>Queretaro</t>
  </si>
  <si>
    <t>may-2022</t>
  </si>
  <si>
    <t>jun-2022</t>
  </si>
  <si>
    <t>jul-2022</t>
  </si>
  <si>
    <t>ago-2022</t>
  </si>
  <si>
    <t>sept-2022</t>
  </si>
  <si>
    <t>oct-2022</t>
  </si>
  <si>
    <t>nov-2022</t>
  </si>
  <si>
    <t>dic-2022</t>
  </si>
  <si>
    <t>En-2023</t>
  </si>
  <si>
    <t>feb-2023</t>
  </si>
  <si>
    <t>mar-2023</t>
  </si>
  <si>
    <t>abr-2023</t>
  </si>
  <si>
    <t>Número de cabezas sacrificadas</t>
  </si>
  <si>
    <t>01/2008</t>
  </si>
  <si>
    <t>02/2008</t>
  </si>
  <si>
    <t>-19.17%</t>
  </si>
  <si>
    <t>03/2008</t>
  </si>
  <si>
    <t xml:space="preserve"> 11.46%</t>
  </si>
  <si>
    <t>04/2008</t>
  </si>
  <si>
    <t xml:space="preserve"> 11.76%</t>
  </si>
  <si>
    <t>05/2008</t>
  </si>
  <si>
    <t xml:space="preserve">  3.36%</t>
  </si>
  <si>
    <t>06/2008</t>
  </si>
  <si>
    <t>-10.45%</t>
  </si>
  <si>
    <t>07/2008</t>
  </si>
  <si>
    <t xml:space="preserve">  6.37%</t>
  </si>
  <si>
    <t>08/2008</t>
  </si>
  <si>
    <t xml:space="preserve"> -2.15%</t>
  </si>
  <si>
    <t>09/2008</t>
  </si>
  <si>
    <t xml:space="preserve"> -2.43%</t>
  </si>
  <si>
    <t>10/2008</t>
  </si>
  <si>
    <t xml:space="preserve">  7.52%</t>
  </si>
  <si>
    <t>11/2008</t>
  </si>
  <si>
    <t xml:space="preserve"> -8.23%</t>
  </si>
  <si>
    <t>12/2008</t>
  </si>
  <si>
    <t xml:space="preserve"> 22.46%</t>
  </si>
  <si>
    <t>01/2009</t>
  </si>
  <si>
    <t xml:space="preserve"> -3.30%</t>
  </si>
  <si>
    <t>-15.44%</t>
  </si>
  <si>
    <t>02/2009</t>
  </si>
  <si>
    <t xml:space="preserve"> -2.24%</t>
  </si>
  <si>
    <t>-18.28%</t>
  </si>
  <si>
    <t>03/2009</t>
  </si>
  <si>
    <t xml:space="preserve"> -6.02%</t>
  </si>
  <si>
    <t xml:space="preserve">  7.15%</t>
  </si>
  <si>
    <t>04/2009</t>
  </si>
  <si>
    <t>-20.22%</t>
  </si>
  <si>
    <t xml:space="preserve"> -5.13%</t>
  </si>
  <si>
    <t>05/2009</t>
  </si>
  <si>
    <t>-14.10%</t>
  </si>
  <si>
    <t xml:space="preserve"> 11.28%</t>
  </si>
  <si>
    <t>06/2009</t>
  </si>
  <si>
    <t xml:space="preserve"> -0.23%</t>
  </si>
  <si>
    <t xml:space="preserve">  4.01%</t>
  </si>
  <si>
    <t>07/2009</t>
  </si>
  <si>
    <t xml:space="preserve"> -2.34%</t>
  </si>
  <si>
    <t xml:space="preserve">  4.12%</t>
  </si>
  <si>
    <t>08/2009</t>
  </si>
  <si>
    <t xml:space="preserve"> -5.50%</t>
  </si>
  <si>
    <t xml:space="preserve"> -5.32%</t>
  </si>
  <si>
    <t>09/2009</t>
  </si>
  <si>
    <t xml:space="preserve"> -5.99%</t>
  </si>
  <si>
    <t xml:space="preserve"> -2.94%</t>
  </si>
  <si>
    <t>10/2009</t>
  </si>
  <si>
    <t xml:space="preserve"> -6.62%</t>
  </si>
  <si>
    <t xml:space="preserve">  6.80%</t>
  </si>
  <si>
    <t>11/2009</t>
  </si>
  <si>
    <t xml:space="preserve"> -3.58%</t>
  </si>
  <si>
    <t xml:space="preserve"> -5.25%</t>
  </si>
  <si>
    <t>12/2009</t>
  </si>
  <si>
    <t xml:space="preserve"> -4.37%</t>
  </si>
  <si>
    <t xml:space="preserve"> 21.47%</t>
  </si>
  <si>
    <t>01/2010</t>
  </si>
  <si>
    <t xml:space="preserve"> -5.79%</t>
  </si>
  <si>
    <t>-16.70%</t>
  </si>
  <si>
    <t>02/2010</t>
  </si>
  <si>
    <t xml:space="preserve"> -1.15%</t>
  </si>
  <si>
    <t>-14.26%</t>
  </si>
  <si>
    <t>03/2010</t>
  </si>
  <si>
    <t xml:space="preserve"> -5.22%</t>
  </si>
  <si>
    <t xml:space="preserve">  2.74%</t>
  </si>
  <si>
    <t>04/2010</t>
  </si>
  <si>
    <t xml:space="preserve"> 16.13%</t>
  </si>
  <si>
    <t xml:space="preserve"> 16.24%</t>
  </si>
  <si>
    <t>05/2010</t>
  </si>
  <si>
    <t xml:space="preserve">  3.75%</t>
  </si>
  <si>
    <t xml:space="preserve"> -0.58%</t>
  </si>
  <si>
    <t>06/2010</t>
  </si>
  <si>
    <t xml:space="preserve">  0.83%</t>
  </si>
  <si>
    <t xml:space="preserve">  1.08%</t>
  </si>
  <si>
    <t>07/2010</t>
  </si>
  <si>
    <t xml:space="preserve">  6.74%</t>
  </si>
  <si>
    <t>08/2010</t>
  </si>
  <si>
    <t xml:space="preserve">  3.24%</t>
  </si>
  <si>
    <t xml:space="preserve"> -5.42%</t>
  </si>
  <si>
    <t>09/2010</t>
  </si>
  <si>
    <t xml:space="preserve">  2.49%</t>
  </si>
  <si>
    <t xml:space="preserve"> -3.64%</t>
  </si>
  <si>
    <t>10/2010</t>
  </si>
  <si>
    <t xml:space="preserve">  0.13%</t>
  </si>
  <si>
    <t xml:space="preserve">  4.33%</t>
  </si>
  <si>
    <t>11/2010</t>
  </si>
  <si>
    <t xml:space="preserve">  4.69%</t>
  </si>
  <si>
    <t xml:space="preserve"> -0.93%</t>
  </si>
  <si>
    <t>12/2010</t>
  </si>
  <si>
    <t xml:space="preserve">  4.20%</t>
  </si>
  <si>
    <t xml:space="preserve"> 20.90%</t>
  </si>
  <si>
    <t>01/2011</t>
  </si>
  <si>
    <t xml:space="preserve">  1.70%</t>
  </si>
  <si>
    <t>-18.71%</t>
  </si>
  <si>
    <t>02/2011</t>
  </si>
  <si>
    <t xml:space="preserve"> 11.10%</t>
  </si>
  <si>
    <t xml:space="preserve"> -6.32%</t>
  </si>
  <si>
    <t>03/2011</t>
  </si>
  <si>
    <t xml:space="preserve">  5.78%</t>
  </si>
  <si>
    <t xml:space="preserve"> -2.18%</t>
  </si>
  <si>
    <t>04/2011</t>
  </si>
  <si>
    <t xml:space="preserve"> -9.98%</t>
  </si>
  <si>
    <t xml:space="preserve"> -1.08%</t>
  </si>
  <si>
    <t>05/2011</t>
  </si>
  <si>
    <t xml:space="preserve">  3.65%</t>
  </si>
  <si>
    <t xml:space="preserve"> 14.47%</t>
  </si>
  <si>
    <t>06/2011</t>
  </si>
  <si>
    <t xml:space="preserve">  1.12%</t>
  </si>
  <si>
    <t xml:space="preserve"> -1.39%</t>
  </si>
  <si>
    <t>07/2011</t>
  </si>
  <si>
    <t xml:space="preserve"> -1.29%</t>
  </si>
  <si>
    <t>08/2011</t>
  </si>
  <si>
    <t xml:space="preserve">  6.33%</t>
  </si>
  <si>
    <t xml:space="preserve">  1.88%</t>
  </si>
  <si>
    <t>09/2011</t>
  </si>
  <si>
    <t xml:space="preserve">  6.89%</t>
  </si>
  <si>
    <t xml:space="preserve"> -3.14%</t>
  </si>
  <si>
    <t>10/2011</t>
  </si>
  <si>
    <t>11/2011</t>
  </si>
  <si>
    <t xml:space="preserve">  4.24%</t>
  </si>
  <si>
    <t xml:space="preserve"> -0.89%</t>
  </si>
  <si>
    <t>12/2011</t>
  </si>
  <si>
    <t xml:space="preserve">  4.62%</t>
  </si>
  <si>
    <t xml:space="preserve"> 21.35%</t>
  </si>
  <si>
    <t>01/2012</t>
  </si>
  <si>
    <t>-19.69%</t>
  </si>
  <si>
    <t>02/2012</t>
  </si>
  <si>
    <t xml:space="preserve">  0.29%</t>
  </si>
  <si>
    <t xml:space="preserve"> -9.10%</t>
  </si>
  <si>
    <t>03/2012</t>
  </si>
  <si>
    <t xml:space="preserve">  3.03%</t>
  </si>
  <si>
    <t xml:space="preserve">  0.50%</t>
  </si>
  <si>
    <t>04/2012</t>
  </si>
  <si>
    <t xml:space="preserve"> -0.38%</t>
  </si>
  <si>
    <t>05/2012</t>
  </si>
  <si>
    <t xml:space="preserve">  2.75%</t>
  </si>
  <si>
    <t xml:space="preserve"> 13.37%</t>
  </si>
  <si>
    <t>06/2012</t>
  </si>
  <si>
    <t xml:space="preserve">  2.64%</t>
  </si>
  <si>
    <t xml:space="preserve"> -1.50%</t>
  </si>
  <si>
    <t>07/2012</t>
  </si>
  <si>
    <t xml:space="preserve">  0.69%</t>
  </si>
  <si>
    <t xml:space="preserve">  2.21%</t>
  </si>
  <si>
    <t>08/2012</t>
  </si>
  <si>
    <t xml:space="preserve"> -1.57%</t>
  </si>
  <si>
    <t xml:space="preserve"> -0.40%</t>
  </si>
  <si>
    <t>09/2012</t>
  </si>
  <si>
    <t>-11.16%</t>
  </si>
  <si>
    <t>-12.57%</t>
  </si>
  <si>
    <t>10/2012</t>
  </si>
  <si>
    <t xml:space="preserve"> -5.73%</t>
  </si>
  <si>
    <t xml:space="preserve">  7.91%</t>
  </si>
  <si>
    <t>11/2012</t>
  </si>
  <si>
    <t xml:space="preserve"> -1.55%</t>
  </si>
  <si>
    <t xml:space="preserve">  3.50%</t>
  </si>
  <si>
    <t>12/2012</t>
  </si>
  <si>
    <t>-11.29%</t>
  </si>
  <si>
    <t xml:space="preserve">  9.34%</t>
  </si>
  <si>
    <t>01/2013</t>
  </si>
  <si>
    <t xml:space="preserve"> -4.88%</t>
  </si>
  <si>
    <t>-13.88%</t>
  </si>
  <si>
    <t>02/2013</t>
  </si>
  <si>
    <t>-13.80%</t>
  </si>
  <si>
    <t>-17.63%</t>
  </si>
  <si>
    <t>03/2013</t>
  </si>
  <si>
    <t>-12.72%</t>
  </si>
  <si>
    <t xml:space="preserve">  1.76%</t>
  </si>
  <si>
    <t>04/2013</t>
  </si>
  <si>
    <t xml:space="preserve">  3.98%</t>
  </si>
  <si>
    <t xml:space="preserve"> 18.67%</t>
  </si>
  <si>
    <t>05/2013</t>
  </si>
  <si>
    <t xml:space="preserve"> -6.26%</t>
  </si>
  <si>
    <t>06/2013</t>
  </si>
  <si>
    <t>-11.34%</t>
  </si>
  <si>
    <t xml:space="preserve"> -6.83%</t>
  </si>
  <si>
    <t>07/2013</t>
  </si>
  <si>
    <t xml:space="preserve"> -5.83%</t>
  </si>
  <si>
    <t xml:space="preserve">  8.56%</t>
  </si>
  <si>
    <t>08/2013</t>
  </si>
  <si>
    <t xml:space="preserve"> -7.35%</t>
  </si>
  <si>
    <t xml:space="preserve"> -2.01%</t>
  </si>
  <si>
    <t>09/2013</t>
  </si>
  <si>
    <t xml:space="preserve"> -3.53%</t>
  </si>
  <si>
    <t xml:space="preserve"> -8.97%</t>
  </si>
  <si>
    <t>10/2013</t>
  </si>
  <si>
    <t xml:space="preserve"> -6.39%</t>
  </si>
  <si>
    <t xml:space="preserve">  4.72%</t>
  </si>
  <si>
    <t>11/2013</t>
  </si>
  <si>
    <t>-10.62%</t>
  </si>
  <si>
    <t xml:space="preserve"> -1.18%</t>
  </si>
  <si>
    <t>12/2013</t>
  </si>
  <si>
    <t xml:space="preserve"> -4.62%</t>
  </si>
  <si>
    <t xml:space="preserve"> 16.68%</t>
  </si>
  <si>
    <t>01/2014</t>
  </si>
  <si>
    <t xml:space="preserve"> -7.59%</t>
  </si>
  <si>
    <t>-16.56%</t>
  </si>
  <si>
    <t>02/2014</t>
  </si>
  <si>
    <t xml:space="preserve"> -0.12%</t>
  </si>
  <si>
    <t>-10.97%</t>
  </si>
  <si>
    <t>03/2014</t>
  </si>
  <si>
    <t>-12.12%</t>
  </si>
  <si>
    <t>-10.46%</t>
  </si>
  <si>
    <t>04/2014</t>
  </si>
  <si>
    <t>-20.87%</t>
  </si>
  <si>
    <t xml:space="preserve">  6.85%</t>
  </si>
  <si>
    <t>05/2014</t>
  </si>
  <si>
    <t>-10.65%</t>
  </si>
  <si>
    <t xml:space="preserve"> 15.41%</t>
  </si>
  <si>
    <t>06/2014</t>
  </si>
  <si>
    <t>-12.97%</t>
  </si>
  <si>
    <t xml:space="preserve"> -9.26%</t>
  </si>
  <si>
    <t>07/2014</t>
  </si>
  <si>
    <t>-17.76%</t>
  </si>
  <si>
    <t xml:space="preserve">  2.60%</t>
  </si>
  <si>
    <t>08/2014</t>
  </si>
  <si>
    <t>-19.59%</t>
  </si>
  <si>
    <t xml:space="preserve"> -4.19%</t>
  </si>
  <si>
    <t>09/2014</t>
  </si>
  <si>
    <t>-17.49%</t>
  </si>
  <si>
    <t xml:space="preserve"> -6.60%</t>
  </si>
  <si>
    <t>10/2014</t>
  </si>
  <si>
    <t>-14.07%</t>
  </si>
  <si>
    <t xml:space="preserve">  9.06%</t>
  </si>
  <si>
    <t>11/2014</t>
  </si>
  <si>
    <t>-15.32%</t>
  </si>
  <si>
    <t xml:space="preserve"> -2.61%</t>
  </si>
  <si>
    <t>12/2014</t>
  </si>
  <si>
    <t xml:space="preserve"> 28.38%</t>
  </si>
  <si>
    <t>01/2015</t>
  </si>
  <si>
    <t xml:space="preserve"> -8.53%</t>
  </si>
  <si>
    <t>-18.08%</t>
  </si>
  <si>
    <t>02/2015</t>
  </si>
  <si>
    <t>-17.55%</t>
  </si>
  <si>
    <t>-19.75%</t>
  </si>
  <si>
    <t>03/2015</t>
  </si>
  <si>
    <t xml:space="preserve"> -5.58%</t>
  </si>
  <si>
    <t xml:space="preserve">  2.53%</t>
  </si>
  <si>
    <t>04/2015</t>
  </si>
  <si>
    <t xml:space="preserve"> 10.74%</t>
  </si>
  <si>
    <t>05/2015</t>
  </si>
  <si>
    <t xml:space="preserve">  4.78%</t>
  </si>
  <si>
    <t>06/2015</t>
  </si>
  <si>
    <t xml:space="preserve"> -3.36%</t>
  </si>
  <si>
    <t>07/2015</t>
  </si>
  <si>
    <t xml:space="preserve"> -0.18%</t>
  </si>
  <si>
    <t xml:space="preserve">  5.97%</t>
  </si>
  <si>
    <t>08/2015</t>
  </si>
  <si>
    <t xml:space="preserve"> -6.35%</t>
  </si>
  <si>
    <t>09/2015</t>
  </si>
  <si>
    <t xml:space="preserve"> -4.38%</t>
  </si>
  <si>
    <t>10/2015</t>
  </si>
  <si>
    <t xml:space="preserve">  2.35%</t>
  </si>
  <si>
    <t>11/2015</t>
  </si>
  <si>
    <t xml:space="preserve">  0.10%</t>
  </si>
  <si>
    <t xml:space="preserve"> -4.76%</t>
  </si>
  <si>
    <t>12/2015</t>
  </si>
  <si>
    <t xml:space="preserve">  3.68%</t>
  </si>
  <si>
    <t xml:space="preserve"> 32.97%</t>
  </si>
  <si>
    <t>01/2016</t>
  </si>
  <si>
    <t xml:space="preserve">  0.60%</t>
  </si>
  <si>
    <t>-20.51%</t>
  </si>
  <si>
    <t>02/2016</t>
  </si>
  <si>
    <t xml:space="preserve">  8.70%</t>
  </si>
  <si>
    <t>-13.29%</t>
  </si>
  <si>
    <t>03/2016</t>
  </si>
  <si>
    <t xml:space="preserve"> 10.84%</t>
  </si>
  <si>
    <t xml:space="preserve">  4.54%</t>
  </si>
  <si>
    <t>04/2016</t>
  </si>
  <si>
    <t xml:space="preserve"> 11.87%</t>
  </si>
  <si>
    <t xml:space="preserve"> 11.77%</t>
  </si>
  <si>
    <t>05/2016</t>
  </si>
  <si>
    <t xml:space="preserve">  8.30%</t>
  </si>
  <si>
    <t xml:space="preserve">  1.43%</t>
  </si>
  <si>
    <t>06/2016</t>
  </si>
  <si>
    <t xml:space="preserve">  2.85%</t>
  </si>
  <si>
    <t>07/2016</t>
  </si>
  <si>
    <t xml:space="preserve"> -1.58%</t>
  </si>
  <si>
    <t xml:space="preserve">  1.41%</t>
  </si>
  <si>
    <t>08/2016</t>
  </si>
  <si>
    <t xml:space="preserve">  6.22%</t>
  </si>
  <si>
    <t xml:space="preserve">  1.07%</t>
  </si>
  <si>
    <t>09/2016</t>
  </si>
  <si>
    <t xml:space="preserve"> 13.53%</t>
  </si>
  <si>
    <t xml:space="preserve">  2.19%</t>
  </si>
  <si>
    <t>10/2016</t>
  </si>
  <si>
    <t xml:space="preserve">  1.49%</t>
  </si>
  <si>
    <t xml:space="preserve"> -0.10%</t>
  </si>
  <si>
    <t>11/2016</t>
  </si>
  <si>
    <t xml:space="preserve"> 10.79%</t>
  </si>
  <si>
    <t xml:space="preserve">  3.97%</t>
  </si>
  <si>
    <t>12/2016</t>
  </si>
  <si>
    <t xml:space="preserve">  2.04%</t>
  </si>
  <si>
    <t xml:space="preserve"> 22.47%</t>
  </si>
  <si>
    <t>01/2017</t>
  </si>
  <si>
    <t xml:space="preserve"> -2.37%</t>
  </si>
  <si>
    <t>-23.95%</t>
  </si>
  <si>
    <t>02/2017</t>
  </si>
  <si>
    <t xml:space="preserve">  0.49%</t>
  </si>
  <si>
    <t>-10.74%</t>
  </si>
  <si>
    <t>03/2017</t>
  </si>
  <si>
    <t xml:space="preserve">  3.73%</t>
  </si>
  <si>
    <t>04/2017</t>
  </si>
  <si>
    <t>-14.27%</t>
  </si>
  <si>
    <t xml:space="preserve"> -7.63%</t>
  </si>
  <si>
    <t>05/2017</t>
  </si>
  <si>
    <t xml:space="preserve"> 19.14%</t>
  </si>
  <si>
    <t>06/2017</t>
  </si>
  <si>
    <t xml:space="preserve">  3.54%</t>
  </si>
  <si>
    <t xml:space="preserve"> -3.60%</t>
  </si>
  <si>
    <t>07/2017</t>
  </si>
  <si>
    <t xml:space="preserve">  7.12%</t>
  </si>
  <si>
    <t xml:space="preserve">  4.91%</t>
  </si>
  <si>
    <t>08/2017</t>
  </si>
  <si>
    <t xml:space="preserve">  6.69%</t>
  </si>
  <si>
    <t xml:space="preserve">  0.67%</t>
  </si>
  <si>
    <t>09/2017</t>
  </si>
  <si>
    <t xml:space="preserve">  3.87%</t>
  </si>
  <si>
    <t xml:space="preserve"> -0.51%</t>
  </si>
  <si>
    <t>10/2017</t>
  </si>
  <si>
    <t xml:space="preserve">  0.34%</t>
  </si>
  <si>
    <t>11/2017</t>
  </si>
  <si>
    <t xml:space="preserve">  5.57%</t>
  </si>
  <si>
    <t xml:space="preserve">  5.21%</t>
  </si>
  <si>
    <t>12/2017</t>
  </si>
  <si>
    <t xml:space="preserve">  2.56%</t>
  </si>
  <si>
    <t xml:space="preserve"> 18.98%</t>
  </si>
  <si>
    <t>01/2018</t>
  </si>
  <si>
    <t xml:space="preserve"> 12.13%</t>
  </si>
  <si>
    <t>-16.85%</t>
  </si>
  <si>
    <t>02/2018</t>
  </si>
  <si>
    <t xml:space="preserve">  4.89%</t>
  </si>
  <si>
    <t>-16.50%</t>
  </si>
  <si>
    <t>03/2018</t>
  </si>
  <si>
    <t xml:space="preserve"> -2.00%</t>
  </si>
  <si>
    <t xml:space="preserve">  0.82%</t>
  </si>
  <si>
    <t>04/2018</t>
  </si>
  <si>
    <t xml:space="preserve"> 24.95%</t>
  </si>
  <si>
    <t xml:space="preserve"> 17.78%</t>
  </si>
  <si>
    <t>05/2018</t>
  </si>
  <si>
    <t xml:space="preserve">  9.51%</t>
  </si>
  <si>
    <t xml:space="preserve">  4.41%</t>
  </si>
  <si>
    <t>06/2018</t>
  </si>
  <si>
    <t xml:space="preserve"> 13.07%</t>
  </si>
  <si>
    <t xml:space="preserve"> -0.47%</t>
  </si>
  <si>
    <t>07/2018</t>
  </si>
  <si>
    <t xml:space="preserve">  7.85%</t>
  </si>
  <si>
    <t xml:space="preserve">  0.07%</t>
  </si>
  <si>
    <t>08/2018</t>
  </si>
  <si>
    <t xml:space="preserve"> 10.16%</t>
  </si>
  <si>
    <t xml:space="preserve">  2.83%</t>
  </si>
  <si>
    <t>09/2018</t>
  </si>
  <si>
    <t xml:space="preserve">  0.90%</t>
  </si>
  <si>
    <t xml:space="preserve"> -8.87%</t>
  </si>
  <si>
    <t>10/2018</t>
  </si>
  <si>
    <t xml:space="preserve"> 11.92%</t>
  </si>
  <si>
    <t xml:space="preserve"> 11.29%</t>
  </si>
  <si>
    <t>11/2018</t>
  </si>
  <si>
    <t xml:space="preserve">  5.26%</t>
  </si>
  <si>
    <t xml:space="preserve"> -1.05%</t>
  </si>
  <si>
    <t>12/2018</t>
  </si>
  <si>
    <t xml:space="preserve">  6.49%</t>
  </si>
  <si>
    <t xml:space="preserve"> 20.37%</t>
  </si>
  <si>
    <t>01/2019</t>
  </si>
  <si>
    <t xml:space="preserve"> 10.81%</t>
  </si>
  <si>
    <t>-13.49%</t>
  </si>
  <si>
    <t>02/2019</t>
  </si>
  <si>
    <t xml:space="preserve"> 21.55%</t>
  </si>
  <si>
    <t xml:space="preserve"> -8.41%</t>
  </si>
  <si>
    <t>03/2019</t>
  </si>
  <si>
    <t xml:space="preserve"> 10.93%</t>
  </si>
  <si>
    <t xml:space="preserve"> -7.99%</t>
  </si>
  <si>
    <t>04/2019</t>
  </si>
  <si>
    <t xml:space="preserve"> -5.49%</t>
  </si>
  <si>
    <t xml:space="preserve">  0.35%</t>
  </si>
  <si>
    <t>05/2019</t>
  </si>
  <si>
    <t xml:space="preserve">  6.57%</t>
  </si>
  <si>
    <t xml:space="preserve"> 17.74%</t>
  </si>
  <si>
    <t>06/2019</t>
  </si>
  <si>
    <t xml:space="preserve">  0.92%</t>
  </si>
  <si>
    <t xml:space="preserve"> -5.75%</t>
  </si>
  <si>
    <t>07/2019</t>
  </si>
  <si>
    <t xml:space="preserve">  6.12%</t>
  </si>
  <si>
    <t xml:space="preserve">  5.22%</t>
  </si>
  <si>
    <t>08/2019</t>
  </si>
  <si>
    <t xml:space="preserve">  5.35%</t>
  </si>
  <si>
    <t xml:space="preserve">  2.09%</t>
  </si>
  <si>
    <t>09/2019</t>
  </si>
  <si>
    <t xml:space="preserve">  6.70%</t>
  </si>
  <si>
    <t xml:space="preserve"> -7.70%</t>
  </si>
  <si>
    <t>10/2019</t>
  </si>
  <si>
    <t xml:space="preserve">  1.82%</t>
  </si>
  <si>
    <t xml:space="preserve">  6.20%</t>
  </si>
  <si>
    <t>11/2019</t>
  </si>
  <si>
    <t xml:space="preserve">  5.65%</t>
  </si>
  <si>
    <t xml:space="preserve">  2.68%</t>
  </si>
  <si>
    <t>12/2019</t>
  </si>
  <si>
    <t xml:space="preserve"> -2.70%</t>
  </si>
  <si>
    <t xml:space="preserve"> 10.86%</t>
  </si>
  <si>
    <t>01/2020</t>
  </si>
  <si>
    <t xml:space="preserve"> -2.57%</t>
  </si>
  <si>
    <t>-13.38%</t>
  </si>
  <si>
    <t>02/2020</t>
  </si>
  <si>
    <t xml:space="preserve"> -7.47%</t>
  </si>
  <si>
    <t>-13.02%</t>
  </si>
  <si>
    <t>03/2020</t>
  </si>
  <si>
    <t xml:space="preserve"> -1.63%</t>
  </si>
  <si>
    <t>04/2020</t>
  </si>
  <si>
    <t xml:space="preserve"> -4.78%</t>
  </si>
  <si>
    <t xml:space="preserve"> -3.41%</t>
  </si>
  <si>
    <t>05/2020</t>
  </si>
  <si>
    <t xml:space="preserve"> -6.92%</t>
  </si>
  <si>
    <t xml:space="preserve"> 15.10%</t>
  </si>
  <si>
    <t>06/2020</t>
  </si>
  <si>
    <t xml:space="preserve"> -0.64%</t>
  </si>
  <si>
    <t>07/2020</t>
  </si>
  <si>
    <t xml:space="preserve">  5.50%</t>
  </si>
  <si>
    <t>08/2020</t>
  </si>
  <si>
    <t xml:space="preserve"> -4.61%</t>
  </si>
  <si>
    <t>09/2020</t>
  </si>
  <si>
    <t xml:space="preserve">  0.94%</t>
  </si>
  <si>
    <t xml:space="preserve">  0.09%</t>
  </si>
  <si>
    <t>10/2020</t>
  </si>
  <si>
    <t xml:space="preserve"> -0.88%</t>
  </si>
  <si>
    <t xml:space="preserve">  4.28%</t>
  </si>
  <si>
    <t>11/2020</t>
  </si>
  <si>
    <t>-10.66%</t>
  </si>
  <si>
    <t xml:space="preserve"> -7.45%</t>
  </si>
  <si>
    <t>12/2020</t>
  </si>
  <si>
    <t xml:space="preserve"> -2.08%</t>
  </si>
  <si>
    <t xml:space="preserve"> 21.50%</t>
  </si>
  <si>
    <t>01/2021</t>
  </si>
  <si>
    <t xml:space="preserve"> -6.64%</t>
  </si>
  <si>
    <t>-17.41%</t>
  </si>
  <si>
    <t>02/2021</t>
  </si>
  <si>
    <t>-14.00%</t>
  </si>
  <si>
    <t>03/2021</t>
  </si>
  <si>
    <t xml:space="preserve">  2.03%</t>
  </si>
  <si>
    <t xml:space="preserve">  8.74%</t>
  </si>
  <si>
    <t>04/2021</t>
  </si>
  <si>
    <t xml:space="preserve"> 12.60%</t>
  </si>
  <si>
    <t xml:space="preserve">  6.60%</t>
  </si>
  <si>
    <t>05/2021</t>
  </si>
  <si>
    <t xml:space="preserve"> -4.32%</t>
  </si>
  <si>
    <t>06/2021</t>
  </si>
  <si>
    <t xml:space="preserve">  0.65%</t>
  </si>
  <si>
    <t>07/2021</t>
  </si>
  <si>
    <t xml:space="preserve"> -6.58%</t>
  </si>
  <si>
    <t xml:space="preserve">  5.25%</t>
  </si>
  <si>
    <t>08/2021</t>
  </si>
  <si>
    <t xml:space="preserve"> -8.82%</t>
  </si>
  <si>
    <t xml:space="preserve"> -6.90%</t>
  </si>
  <si>
    <t>09/2021</t>
  </si>
  <si>
    <t xml:space="preserve"> -7.08%</t>
  </si>
  <si>
    <t xml:space="preserve">  2.00%</t>
  </si>
  <si>
    <t>10/2021</t>
  </si>
  <si>
    <t xml:space="preserve"> -8.27%</t>
  </si>
  <si>
    <t xml:space="preserve">  2.95%</t>
  </si>
  <si>
    <t>11/2021</t>
  </si>
  <si>
    <t xml:space="preserve"> -1.90%</t>
  </si>
  <si>
    <t xml:space="preserve"> -1.03%</t>
  </si>
  <si>
    <t>12/2021</t>
  </si>
  <si>
    <t xml:space="preserve"> -6.76%</t>
  </si>
  <si>
    <t xml:space="preserve"> 15.49%</t>
  </si>
  <si>
    <t>01/2022</t>
  </si>
  <si>
    <t xml:space="preserve">  2.46%</t>
  </si>
  <si>
    <t xml:space="preserve"> -9.25%</t>
  </si>
  <si>
    <t>02/2022</t>
  </si>
  <si>
    <t>-12.13%</t>
  </si>
  <si>
    <t>03/2022</t>
  </si>
  <si>
    <t xml:space="preserve"> -5.11%</t>
  </si>
  <si>
    <t xml:space="preserve"> -1.43%</t>
  </si>
  <si>
    <t>04/2022</t>
  </si>
  <si>
    <t>-12.56%</t>
  </si>
  <si>
    <t xml:space="preserve"> -1.77%</t>
  </si>
  <si>
    <t>05/2022</t>
  </si>
  <si>
    <t xml:space="preserve">  2.98%</t>
  </si>
  <si>
    <t xml:space="preserve"> 12.68%</t>
  </si>
  <si>
    <t>06/2022</t>
  </si>
  <si>
    <t xml:space="preserve">  0.55%</t>
  </si>
  <si>
    <t xml:space="preserve"> -1.73%</t>
  </si>
  <si>
    <t>07/2022</t>
  </si>
  <si>
    <t xml:space="preserve"> -4.04%</t>
  </si>
  <si>
    <t xml:space="preserve">  0.45%</t>
  </si>
  <si>
    <t>08/2022</t>
  </si>
  <si>
    <t xml:space="preserve">  3.82%</t>
  </si>
  <si>
    <t xml:space="preserve">  0.73%</t>
  </si>
  <si>
    <t>09/2022</t>
  </si>
  <si>
    <t xml:space="preserve"> -2.32%</t>
  </si>
  <si>
    <t>10/2022</t>
  </si>
  <si>
    <t xml:space="preserve"> -6.70%</t>
  </si>
  <si>
    <t xml:space="preserve"> -3.39%</t>
  </si>
  <si>
    <t>11/2022</t>
  </si>
  <si>
    <t xml:space="preserve"> -7.78%</t>
  </si>
  <si>
    <t>12/2022</t>
  </si>
  <si>
    <t xml:space="preserve">  1.42%</t>
  </si>
  <si>
    <t xml:space="preserve"> 27.02%</t>
  </si>
  <si>
    <t>01/2023</t>
  </si>
  <si>
    <t>-15.01%</t>
  </si>
  <si>
    <t>02/2023</t>
  </si>
  <si>
    <t>-14.12%</t>
  </si>
  <si>
    <t>-11.21%</t>
  </si>
  <si>
    <t>03/2023</t>
  </si>
  <si>
    <t xml:space="preserve"> -6.77%</t>
  </si>
  <si>
    <t xml:space="preserve">  7.01%</t>
  </si>
  <si>
    <t>04/2023</t>
  </si>
  <si>
    <t xml:space="preserve"> -0.03%</t>
  </si>
  <si>
    <t>-19.32%</t>
  </si>
  <si>
    <t xml:space="preserve"> 13.26%</t>
  </si>
  <si>
    <t xml:space="preserve">  9.52%</t>
  </si>
  <si>
    <t xml:space="preserve">  3.22%</t>
  </si>
  <si>
    <t xml:space="preserve"> -8.50%</t>
  </si>
  <si>
    <t xml:space="preserve">  7.14%</t>
  </si>
  <si>
    <t xml:space="preserve"> -2.81%</t>
  </si>
  <si>
    <t xml:space="preserve">  5.84%</t>
  </si>
  <si>
    <t xml:space="preserve"> -5.53%</t>
  </si>
  <si>
    <t xml:space="preserve"> 21.13%</t>
  </si>
  <si>
    <t xml:space="preserve">  1.29%</t>
  </si>
  <si>
    <t>-11.82%</t>
  </si>
  <si>
    <t>-18.09%</t>
  </si>
  <si>
    <t xml:space="preserve"> -0.21%</t>
  </si>
  <si>
    <t xml:space="preserve">  9.92%</t>
  </si>
  <si>
    <t>-10.75%</t>
  </si>
  <si>
    <t xml:space="preserve"> -2.05%</t>
  </si>
  <si>
    <t xml:space="preserve"> -5.24%</t>
  </si>
  <si>
    <t xml:space="preserve">  9.60%</t>
  </si>
  <si>
    <t xml:space="preserve">  4.95%</t>
  </si>
  <si>
    <t xml:space="preserve">  1.34%</t>
  </si>
  <si>
    <t xml:space="preserve">  1.72%</t>
  </si>
  <si>
    <t xml:space="preserve">  3.84%</t>
  </si>
  <si>
    <t xml:space="preserve"> -4.48%</t>
  </si>
  <si>
    <t xml:space="preserve"> -3.83%</t>
  </si>
  <si>
    <t xml:space="preserve">  6.44%</t>
  </si>
  <si>
    <t xml:space="preserve">  0.42%</t>
  </si>
  <si>
    <t xml:space="preserve"> -5.46%</t>
  </si>
  <si>
    <t xml:space="preserve"> 18.16%</t>
  </si>
  <si>
    <t xml:space="preserve">  0.36%</t>
  </si>
  <si>
    <t xml:space="preserve"> -9.65%</t>
  </si>
  <si>
    <t>-13.22%</t>
  </si>
  <si>
    <t xml:space="preserve"> -1.88%</t>
  </si>
  <si>
    <t xml:space="preserve"> 18.93%</t>
  </si>
  <si>
    <t xml:space="preserve"> 18.72%</t>
  </si>
  <si>
    <t xml:space="preserve">  5.46%</t>
  </si>
  <si>
    <t xml:space="preserve"> -2.82%</t>
  </si>
  <si>
    <t xml:space="preserve">  5.89%</t>
  </si>
  <si>
    <t xml:space="preserve">  1.75%</t>
  </si>
  <si>
    <t xml:space="preserve">  8.27%</t>
  </si>
  <si>
    <t xml:space="preserve">  6.18%</t>
  </si>
  <si>
    <t xml:space="preserve">  6.97%</t>
  </si>
  <si>
    <t xml:space="preserve"> -5.63%</t>
  </si>
  <si>
    <t xml:space="preserve">  6.98%</t>
  </si>
  <si>
    <t xml:space="preserve"> -3.81%</t>
  </si>
  <si>
    <t xml:space="preserve">  5.15%</t>
  </si>
  <si>
    <t xml:space="preserve"> 11.25%</t>
  </si>
  <si>
    <t xml:space="preserve">  0.03%</t>
  </si>
  <si>
    <t xml:space="preserve"> 11.63%</t>
  </si>
  <si>
    <t xml:space="preserve"> 18.56%</t>
  </si>
  <si>
    <t xml:space="preserve">  4.83%</t>
  </si>
  <si>
    <t>-15.15%</t>
  </si>
  <si>
    <t xml:space="preserve"> 10.68%</t>
  </si>
  <si>
    <t xml:space="preserve"> -8.39%</t>
  </si>
  <si>
    <t xml:space="preserve">  8.36%</t>
  </si>
  <si>
    <t xml:space="preserve"> -0.70%</t>
  </si>
  <si>
    <t>-12.15%</t>
  </si>
  <si>
    <t xml:space="preserve"> -3.74%</t>
  </si>
  <si>
    <t xml:space="preserve">  4.84%</t>
  </si>
  <si>
    <t xml:space="preserve"> 15.97%</t>
  </si>
  <si>
    <t xml:space="preserve">  3.30%</t>
  </si>
  <si>
    <t xml:space="preserve">  0.26%</t>
  </si>
  <si>
    <t xml:space="preserve">  0.54%</t>
  </si>
  <si>
    <t xml:space="preserve">  1.63%</t>
  </si>
  <si>
    <t xml:space="preserve">  4.76%</t>
  </si>
  <si>
    <t xml:space="preserve"> -4.35%</t>
  </si>
  <si>
    <t xml:space="preserve">  2.38%</t>
  </si>
  <si>
    <t xml:space="preserve">  2.24%</t>
  </si>
  <si>
    <t xml:space="preserve">  3.71%</t>
  </si>
  <si>
    <t xml:space="preserve">  1.33%</t>
  </si>
  <si>
    <t xml:space="preserve">  3.17%</t>
  </si>
  <si>
    <t xml:space="preserve"> 17.94%</t>
  </si>
  <si>
    <t>-14.50%</t>
  </si>
  <si>
    <t xml:space="preserve"> -9.69%</t>
  </si>
  <si>
    <t xml:space="preserve">  0.62%</t>
  </si>
  <si>
    <t xml:space="preserve">  6.16%</t>
  </si>
  <si>
    <t xml:space="preserve"> -1.60%</t>
  </si>
  <si>
    <t xml:space="preserve">  0.97%</t>
  </si>
  <si>
    <t xml:space="preserve"> 10.30%</t>
  </si>
  <si>
    <t xml:space="preserve"> -0.65%</t>
  </si>
  <si>
    <t xml:space="preserve"> -1.35%</t>
  </si>
  <si>
    <t xml:space="preserve">  1.54%</t>
  </si>
  <si>
    <t xml:space="preserve">  2.76%</t>
  </si>
  <si>
    <t xml:space="preserve"> -2.10%</t>
  </si>
  <si>
    <t xml:space="preserve"> -6.69%</t>
  </si>
  <si>
    <t xml:space="preserve">  6.88%</t>
  </si>
  <si>
    <t xml:space="preserve">  2.59%</t>
  </si>
  <si>
    <t>-14.39%</t>
  </si>
  <si>
    <t xml:space="preserve"> -9.63%</t>
  </si>
  <si>
    <t xml:space="preserve"> -9.74%</t>
  </si>
  <si>
    <t>-19.35%</t>
  </si>
  <si>
    <t>-19.40%</t>
  </si>
  <si>
    <t>-17.09%</t>
  </si>
  <si>
    <t xml:space="preserve">  3.45%</t>
  </si>
  <si>
    <t xml:space="preserve"> -4.24%</t>
  </si>
  <si>
    <t xml:space="preserve"> 13.65%</t>
  </si>
  <si>
    <t xml:space="preserve">  5.70%</t>
  </si>
  <si>
    <t>-14.55%</t>
  </si>
  <si>
    <t xml:space="preserve"> -8.14%</t>
  </si>
  <si>
    <t xml:space="preserve"> -9.33%</t>
  </si>
  <si>
    <t xml:space="preserve">  9.04%</t>
  </si>
  <si>
    <t>-10.14%</t>
  </si>
  <si>
    <t xml:space="preserve"> -2.97%</t>
  </si>
  <si>
    <t>-10.28%</t>
  </si>
  <si>
    <t xml:space="preserve"> -8.79%</t>
  </si>
  <si>
    <t xml:space="preserve">  5.54%</t>
  </si>
  <si>
    <t>-11.55%</t>
  </si>
  <si>
    <t xml:space="preserve"> -5.77%</t>
  </si>
  <si>
    <t xml:space="preserve"> 13.86%</t>
  </si>
  <si>
    <t>-11.49%</t>
  </si>
  <si>
    <t>-15.23%</t>
  </si>
  <si>
    <t xml:space="preserve"> -2.16%</t>
  </si>
  <si>
    <t>-10.90%</t>
  </si>
  <si>
    <t>-12.71%</t>
  </si>
  <si>
    <t>-18.92%</t>
  </si>
  <si>
    <t xml:space="preserve">  5.56%</t>
  </si>
  <si>
    <t>-12.70%</t>
  </si>
  <si>
    <t xml:space="preserve"> 13.81%</t>
  </si>
  <si>
    <t>-14.45%</t>
  </si>
  <si>
    <t xml:space="preserve">  2.73%</t>
  </si>
  <si>
    <t>-21.19%</t>
  </si>
  <si>
    <t xml:space="preserve"> -5.12%</t>
  </si>
  <si>
    <t>-18.75%</t>
  </si>
  <si>
    <t xml:space="preserve"> -7.50%</t>
  </si>
  <si>
    <t>-15.98%</t>
  </si>
  <si>
    <t xml:space="preserve">  9.14%</t>
  </si>
  <si>
    <t>-18.18%</t>
  </si>
  <si>
    <t xml:space="preserve"> -3.12%</t>
  </si>
  <si>
    <t>-12.48%</t>
  </si>
  <si>
    <t xml:space="preserve"> 21.80%</t>
  </si>
  <si>
    <t xml:space="preserve"> -9.50%</t>
  </si>
  <si>
    <t>-12.35%</t>
  </si>
  <si>
    <t>-18.69%</t>
  </si>
  <si>
    <t>-19.95%</t>
  </si>
  <si>
    <t xml:space="preserve"> -9.08%</t>
  </si>
  <si>
    <t xml:space="preserve">  3.21%</t>
  </si>
  <si>
    <t xml:space="preserve"> -3.63%</t>
  </si>
  <si>
    <t xml:space="preserve"> 11.88%</t>
  </si>
  <si>
    <t>-11.50%</t>
  </si>
  <si>
    <t xml:space="preserve">  4.52%</t>
  </si>
  <si>
    <t xml:space="preserve"> -0.49%</t>
  </si>
  <si>
    <t xml:space="preserve"> -0.08%</t>
  </si>
  <si>
    <t xml:space="preserve">  4.92%</t>
  </si>
  <si>
    <t xml:space="preserve"> -4.28%</t>
  </si>
  <si>
    <t xml:space="preserve"> -9.11%</t>
  </si>
  <si>
    <t xml:space="preserve"> -1.38%</t>
  </si>
  <si>
    <t xml:space="preserve"> -4.71%</t>
  </si>
  <si>
    <t xml:space="preserve">  0.28%</t>
  </si>
  <si>
    <t xml:space="preserve"> 10.98%</t>
  </si>
  <si>
    <t xml:space="preserve">  0.05%</t>
  </si>
  <si>
    <t xml:space="preserve"> -3.35%</t>
  </si>
  <si>
    <t xml:space="preserve">  5.68%</t>
  </si>
  <si>
    <t xml:space="preserve"> 28.66%</t>
  </si>
  <si>
    <t xml:space="preserve"> -1.07%</t>
  </si>
  <si>
    <t>-17.95%</t>
  </si>
  <si>
    <t xml:space="preserve">  7.10%</t>
  </si>
  <si>
    <t>-13.34%</t>
  </si>
  <si>
    <t xml:space="preserve">  9.00%</t>
  </si>
  <si>
    <t xml:space="preserve">  5.04%</t>
  </si>
  <si>
    <t xml:space="preserve">  8.28%</t>
  </si>
  <si>
    <t xml:space="preserve"> 11.13%</t>
  </si>
  <si>
    <t xml:space="preserve">  5.34%</t>
  </si>
  <si>
    <t xml:space="preserve">  1.69%</t>
  </si>
  <si>
    <t xml:space="preserve"> -1.74%</t>
  </si>
  <si>
    <t xml:space="preserve"> -7.18%</t>
  </si>
  <si>
    <t xml:space="preserve"> -7.38%</t>
  </si>
  <si>
    <t xml:space="preserve"> -1.10%</t>
  </si>
  <si>
    <t xml:space="preserve">  5.16%</t>
  </si>
  <si>
    <t xml:space="preserve">  3.20%</t>
  </si>
  <si>
    <t xml:space="preserve"> 12.72%</t>
  </si>
  <si>
    <t xml:space="preserve">  2.14%</t>
  </si>
  <si>
    <t xml:space="preserve"> -3.25%</t>
  </si>
  <si>
    <t xml:space="preserve"> 11.21%</t>
  </si>
  <si>
    <t xml:space="preserve">  9.38%</t>
  </si>
  <si>
    <t xml:space="preserve">  3.52%</t>
  </si>
  <si>
    <t xml:space="preserve"> 19.77%</t>
  </si>
  <si>
    <t xml:space="preserve">  1.14%</t>
  </si>
  <si>
    <t>-19.84%</t>
  </si>
  <si>
    <t>-16.73%</t>
  </si>
  <si>
    <t xml:space="preserve">  4.75%</t>
  </si>
  <si>
    <t xml:space="preserve"> 13.22%</t>
  </si>
  <si>
    <t xml:space="preserve"> -8.64%</t>
  </si>
  <si>
    <t xml:space="preserve"> 20.45%</t>
  </si>
  <si>
    <t xml:space="preserve">  4.07%</t>
  </si>
  <si>
    <t xml:space="preserve"> -5.31%</t>
  </si>
  <si>
    <t xml:space="preserve">  6.40%</t>
  </si>
  <si>
    <t xml:space="preserve">  3.44%</t>
  </si>
  <si>
    <t xml:space="preserve">  0.32%</t>
  </si>
  <si>
    <t xml:space="preserve">  2.90%</t>
  </si>
  <si>
    <t xml:space="preserve">  1.61%</t>
  </si>
  <si>
    <t xml:space="preserve">  9.77%</t>
  </si>
  <si>
    <t xml:space="preserve">  3.43%</t>
  </si>
  <si>
    <t xml:space="preserve">  3.06%</t>
  </si>
  <si>
    <t xml:space="preserve">  1.01%</t>
  </si>
  <si>
    <t xml:space="preserve"> 16.97%</t>
  </si>
  <si>
    <t>-16.13%</t>
  </si>
  <si>
    <t xml:space="preserve">  6.75%</t>
  </si>
  <si>
    <t>-15.88%</t>
  </si>
  <si>
    <t xml:space="preserve"> -3.72%</t>
  </si>
  <si>
    <t xml:space="preserve">  2.11%</t>
  </si>
  <si>
    <t xml:space="preserve"> 28.04%</t>
  </si>
  <si>
    <t xml:space="preserve">  6.38%</t>
  </si>
  <si>
    <t xml:space="preserve">  0.08%</t>
  </si>
  <si>
    <t xml:space="preserve"> 14.68%</t>
  </si>
  <si>
    <t xml:space="preserve">  2.08%</t>
  </si>
  <si>
    <t xml:space="preserve"> 10.27%</t>
  </si>
  <si>
    <t xml:space="preserve"> -2.76%</t>
  </si>
  <si>
    <t xml:space="preserve"> 16.77%</t>
  </si>
  <si>
    <t xml:space="preserve">  6.23%</t>
  </si>
  <si>
    <t xml:space="preserve">  9.55%</t>
  </si>
  <si>
    <t xml:space="preserve"> -4.67%</t>
  </si>
  <si>
    <t xml:space="preserve"> 17.27%</t>
  </si>
  <si>
    <t xml:space="preserve"> 10.47%</t>
  </si>
  <si>
    <t xml:space="preserve">  7.05%</t>
  </si>
  <si>
    <t xml:space="preserve"> -5.92%</t>
  </si>
  <si>
    <t xml:space="preserve"> 12.54%</t>
  </si>
  <si>
    <t xml:space="preserve"> 22.98%</t>
  </si>
  <si>
    <t>-13.05%</t>
  </si>
  <si>
    <t xml:space="preserve"> 23.22%</t>
  </si>
  <si>
    <t>-11.17%</t>
  </si>
  <si>
    <t xml:space="preserve"> 16.57%</t>
  </si>
  <si>
    <t xml:space="preserve"> -3.40%</t>
  </si>
  <si>
    <t xml:space="preserve">  0.47%</t>
  </si>
  <si>
    <t xml:space="preserve"> 13.16%</t>
  </si>
  <si>
    <t xml:space="preserve"> 17.48%</t>
  </si>
  <si>
    <t xml:space="preserve">  7.17%</t>
  </si>
  <si>
    <t xml:space="preserve"> -3.33%</t>
  </si>
  <si>
    <t xml:space="preserve"> 12.97%</t>
  </si>
  <si>
    <t xml:space="preserve">  2.50%</t>
  </si>
  <si>
    <t xml:space="preserve">  9.58%</t>
  </si>
  <si>
    <t xml:space="preserve">  3.05%</t>
  </si>
  <si>
    <t xml:space="preserve">  4.98%</t>
  </si>
  <si>
    <t xml:space="preserve"> -8.67%</t>
  </si>
  <si>
    <t xml:space="preserve">  1.15%</t>
  </si>
  <si>
    <t xml:space="preserve"> 10.24%</t>
  </si>
  <si>
    <t xml:space="preserve">  2.54%</t>
  </si>
  <si>
    <t xml:space="preserve">  9.87%</t>
  </si>
  <si>
    <t xml:space="preserve">  3.33%</t>
  </si>
  <si>
    <t xml:space="preserve"> -8.78%</t>
  </si>
  <si>
    <t xml:space="preserve"> -0.63%</t>
  </si>
  <si>
    <t>-14.57%</t>
  </si>
  <si>
    <t xml:space="preserve"> -0.68%</t>
  </si>
  <si>
    <t xml:space="preserve"> -3.45%</t>
  </si>
  <si>
    <t xml:space="preserve"> -2.38%</t>
  </si>
  <si>
    <t xml:space="preserve"> -1.25%</t>
  </si>
  <si>
    <t xml:space="preserve"> 15.11%</t>
  </si>
  <si>
    <t xml:space="preserve">  4.73%</t>
  </si>
  <si>
    <t xml:space="preserve">  6.02%</t>
  </si>
  <si>
    <t xml:space="preserve">  3.77%</t>
  </si>
  <si>
    <t xml:space="preserve"> -3.49%</t>
  </si>
  <si>
    <t xml:space="preserve"> -6.20%</t>
  </si>
  <si>
    <t xml:space="preserve">  4.90%</t>
  </si>
  <si>
    <t xml:space="preserve">  4.94%</t>
  </si>
  <si>
    <t xml:space="preserve"> -3.90%</t>
  </si>
  <si>
    <t xml:space="preserve"> -6.07%</t>
  </si>
  <si>
    <t xml:space="preserve">  6.47%</t>
  </si>
  <si>
    <t xml:space="preserve"> 21.74%</t>
  </si>
  <si>
    <t xml:space="preserve"> -2.02%</t>
  </si>
  <si>
    <t>-16.06%</t>
  </si>
  <si>
    <t xml:space="preserve"> -1.44%</t>
  </si>
  <si>
    <t>-14.06%</t>
  </si>
  <si>
    <t xml:space="preserve">  9.35%</t>
  </si>
  <si>
    <t xml:space="preserve">  7.13%</t>
  </si>
  <si>
    <t xml:space="preserve"> 20.44%</t>
  </si>
  <si>
    <t xml:space="preserve">  8.77%</t>
  </si>
  <si>
    <t xml:space="preserve">  0.52%</t>
  </si>
  <si>
    <t xml:space="preserve"> -3.92%</t>
  </si>
  <si>
    <t xml:space="preserve"> -1.99%</t>
  </si>
  <si>
    <t xml:space="preserve">  4.74%</t>
  </si>
  <si>
    <t xml:space="preserve"> -8.80%</t>
  </si>
  <si>
    <t xml:space="preserve"> -4.02%</t>
  </si>
  <si>
    <t xml:space="preserve">  0.48%</t>
  </si>
  <si>
    <t xml:space="preserve">  1.94%</t>
  </si>
  <si>
    <t xml:space="preserve"> -2.78%</t>
  </si>
  <si>
    <t xml:space="preserve"> -2.06%</t>
  </si>
  <si>
    <t>-10.18%</t>
  </si>
  <si>
    <t xml:space="preserve"> 12.47%</t>
  </si>
  <si>
    <t xml:space="preserve">  2.69%</t>
  </si>
  <si>
    <t xml:space="preserve"> -4.03%</t>
  </si>
  <si>
    <t xml:space="preserve">  1.11%</t>
  </si>
  <si>
    <t>-15.38%</t>
  </si>
  <si>
    <t xml:space="preserve"> -5.47%</t>
  </si>
  <si>
    <t xml:space="preserve">  0.15%</t>
  </si>
  <si>
    <t>-14.82%</t>
  </si>
  <si>
    <t xml:space="preserve"> -1.98%</t>
  </si>
  <si>
    <t xml:space="preserve"> -3.57%</t>
  </si>
  <si>
    <t xml:space="preserve">  8.76%</t>
  </si>
  <si>
    <t>-13.57%</t>
  </si>
  <si>
    <t xml:space="preserve"> -7.51%</t>
  </si>
  <si>
    <t>-18.31%</t>
  </si>
  <si>
    <t xml:space="preserve"> -1.00%</t>
  </si>
  <si>
    <t xml:space="preserve"> -3.01%</t>
  </si>
  <si>
    <t xml:space="preserve"> -4.93%</t>
  </si>
  <si>
    <t xml:space="preserve"> -1.51%</t>
  </si>
  <si>
    <t xml:space="preserve"> -9.76%</t>
  </si>
  <si>
    <t xml:space="preserve"> -3.24%</t>
  </si>
  <si>
    <t xml:space="preserve"> -8.59%</t>
  </si>
  <si>
    <t xml:space="preserve"> -0.79%</t>
  </si>
  <si>
    <t xml:space="preserve">  4.17%</t>
  </si>
  <si>
    <t xml:space="preserve"> 28.18%</t>
  </si>
  <si>
    <t>-19.94%</t>
  </si>
  <si>
    <t>-26.24%</t>
  </si>
  <si>
    <t>-14.47%</t>
  </si>
  <si>
    <t xml:space="preserve"> -9.60%</t>
  </si>
  <si>
    <t xml:space="preserve"> -7.36%</t>
  </si>
  <si>
    <t xml:space="preserve">  8.47%</t>
  </si>
  <si>
    <t xml:space="preserve">  0.00%</t>
  </si>
  <si>
    <t xml:space="preserve">  9.44%</t>
  </si>
  <si>
    <t xml:space="preserve">  3.27%</t>
  </si>
  <si>
    <t xml:space="preserve"> 10.46%</t>
  </si>
  <si>
    <t xml:space="preserve"> -5.51%</t>
  </si>
  <si>
    <t xml:space="preserve"> -3.80%</t>
  </si>
  <si>
    <t xml:space="preserve"> -4.26%</t>
  </si>
  <si>
    <t xml:space="preserve"> 23.74%</t>
  </si>
  <si>
    <t xml:space="preserve">  4.81%</t>
  </si>
  <si>
    <t>-10.70%</t>
  </si>
  <si>
    <t>-18.11%</t>
  </si>
  <si>
    <t xml:space="preserve"> 11.16%</t>
  </si>
  <si>
    <t xml:space="preserve"> -1.94%</t>
  </si>
  <si>
    <t xml:space="preserve">  0.63%</t>
  </si>
  <si>
    <t xml:space="preserve">  1.87%</t>
  </si>
  <si>
    <t xml:space="preserve"> -0.82%</t>
  </si>
  <si>
    <t xml:space="preserve">  1.18%</t>
  </si>
  <si>
    <t xml:space="preserve">  9.71%</t>
  </si>
  <si>
    <t xml:space="preserve">  3.40%</t>
  </si>
  <si>
    <t xml:space="preserve"> -3.43%</t>
  </si>
  <si>
    <t xml:space="preserve">  2.22%</t>
  </si>
  <si>
    <t xml:space="preserve"> -4.89%</t>
  </si>
  <si>
    <t xml:space="preserve">  6.65%</t>
  </si>
  <si>
    <t xml:space="preserve">  4.09%</t>
  </si>
  <si>
    <t xml:space="preserve">  4.16%</t>
  </si>
  <si>
    <t xml:space="preserve"> -6.50%</t>
  </si>
  <si>
    <t xml:space="preserve"> 15.28%</t>
  </si>
  <si>
    <t xml:space="preserve"> -7.40%</t>
  </si>
  <si>
    <t>-14.09%</t>
  </si>
  <si>
    <t xml:space="preserve"> -2.48%</t>
  </si>
  <si>
    <t xml:space="preserve">  2.70%</t>
  </si>
  <si>
    <t xml:space="preserve"> 18.45%</t>
  </si>
  <si>
    <t xml:space="preserve"> 19.11%</t>
  </si>
  <si>
    <t xml:space="preserve"> -3.05%</t>
  </si>
  <si>
    <t xml:space="preserve">  9.65%</t>
  </si>
  <si>
    <t xml:space="preserve">  2.80%</t>
  </si>
  <si>
    <t xml:space="preserve">  7.09%</t>
  </si>
  <si>
    <t xml:space="preserve">  7.16%</t>
  </si>
  <si>
    <t xml:space="preserve">  4.57%</t>
  </si>
  <si>
    <t xml:space="preserve"> -5.71%</t>
  </si>
  <si>
    <t xml:space="preserve">  5.80%</t>
  </si>
  <si>
    <t xml:space="preserve"> -3.77%</t>
  </si>
  <si>
    <t xml:space="preserve">  4.65%</t>
  </si>
  <si>
    <t xml:space="preserve"> 13.97%</t>
  </si>
  <si>
    <t xml:space="preserve">  0.18%</t>
  </si>
  <si>
    <t xml:space="preserve"> 18.12%</t>
  </si>
  <si>
    <t xml:space="preserve"> 19.47%</t>
  </si>
  <si>
    <t xml:space="preserve">  8.44%</t>
  </si>
  <si>
    <t>-14.99%</t>
  </si>
  <si>
    <t xml:space="preserve"> 17.09%</t>
  </si>
  <si>
    <t xml:space="preserve"> -7.23%</t>
  </si>
  <si>
    <t xml:space="preserve"> 13.35%</t>
  </si>
  <si>
    <t xml:space="preserve"> -8.48%</t>
  </si>
  <si>
    <t xml:space="preserve">  9.53%</t>
  </si>
  <si>
    <t xml:space="preserve"> 16.03%</t>
  </si>
  <si>
    <t xml:space="preserve">  6.56%</t>
  </si>
  <si>
    <t xml:space="preserve">  0.02%</t>
  </si>
  <si>
    <t xml:space="preserve">  7.87%</t>
  </si>
  <si>
    <t xml:space="preserve">  1.59%</t>
  </si>
  <si>
    <t xml:space="preserve">  9.47%</t>
  </si>
  <si>
    <t xml:space="preserve"> -2.35%</t>
  </si>
  <si>
    <t xml:space="preserve">  9.41%</t>
  </si>
  <si>
    <t xml:space="preserve">  4.60%</t>
  </si>
  <si>
    <t xml:space="preserve"> 13.27%</t>
  </si>
  <si>
    <t xml:space="preserve"> 19.59%</t>
  </si>
  <si>
    <t xml:space="preserve"> 18.01%</t>
  </si>
  <si>
    <t>-11.51%</t>
  </si>
  <si>
    <t xml:space="preserve"> 14.75%</t>
  </si>
  <si>
    <t xml:space="preserve"> -9.80%</t>
  </si>
  <si>
    <t xml:space="preserve"> 16.11%</t>
  </si>
  <si>
    <t xml:space="preserve"> 14.95%</t>
  </si>
  <si>
    <t xml:space="preserve"> 10.10%</t>
  </si>
  <si>
    <t xml:space="preserve"> 12.41%</t>
  </si>
  <si>
    <t xml:space="preserve"> -2.19%</t>
  </si>
  <si>
    <t xml:space="preserve"> 14.71%</t>
  </si>
  <si>
    <t xml:space="preserve"> 13.40%</t>
  </si>
  <si>
    <t xml:space="preserve">  0.43%</t>
  </si>
  <si>
    <t xml:space="preserve">  3.26%</t>
  </si>
  <si>
    <t>-11.08%</t>
  </si>
  <si>
    <t xml:space="preserve">  6.45%</t>
  </si>
  <si>
    <t xml:space="preserve">  7.82%</t>
  </si>
  <si>
    <t xml:space="preserve">  7.03%</t>
  </si>
  <si>
    <t xml:space="preserve"> -3.08%</t>
  </si>
  <si>
    <t xml:space="preserve">  8.29%</t>
  </si>
  <si>
    <t xml:space="preserve">  0.37%</t>
  </si>
  <si>
    <t xml:space="preserve"> -8.36%</t>
  </si>
  <si>
    <t>-18.19%</t>
  </si>
  <si>
    <t xml:space="preserve"> 12.32%</t>
  </si>
  <si>
    <t xml:space="preserve"> -1.68%</t>
  </si>
  <si>
    <t xml:space="preserve">  3.29%</t>
  </si>
  <si>
    <t xml:space="preserve"> -5.91%</t>
  </si>
  <si>
    <t xml:space="preserve">  9.09%</t>
  </si>
  <si>
    <t xml:space="preserve"> -3.10%</t>
  </si>
  <si>
    <t xml:space="preserve"> -3.09%</t>
  </si>
  <si>
    <t xml:space="preserve"> -2.60%</t>
  </si>
  <si>
    <t xml:space="preserve"> -4.59%</t>
  </si>
  <si>
    <t xml:space="preserve">  5.62%</t>
  </si>
  <si>
    <t xml:space="preserve"> -8.94%</t>
  </si>
  <si>
    <t xml:space="preserve"> 16.47%</t>
  </si>
  <si>
    <t xml:space="preserve"> -8.52%</t>
  </si>
  <si>
    <t>-14.40%</t>
  </si>
  <si>
    <t xml:space="preserve">  1.19%</t>
  </si>
  <si>
    <t xml:space="preserve"> -9.51%</t>
  </si>
  <si>
    <t xml:space="preserve"> -6.75%</t>
  </si>
  <si>
    <t>-12.84%</t>
  </si>
  <si>
    <t xml:space="preserve">  7.32%</t>
  </si>
  <si>
    <t xml:space="preserve"> 15.23%</t>
  </si>
  <si>
    <t xml:space="preserve"> -6.44%</t>
  </si>
  <si>
    <t xml:space="preserve"> -9.47%</t>
  </si>
  <si>
    <t xml:space="preserve">  5.17%</t>
  </si>
  <si>
    <t xml:space="preserve"> -9.71%</t>
  </si>
  <si>
    <t xml:space="preserve"> -2.99%</t>
  </si>
  <si>
    <t xml:space="preserve"> -4.55%</t>
  </si>
  <si>
    <t xml:space="preserve"> -2.25%</t>
  </si>
  <si>
    <t xml:space="preserve">  8.17%</t>
  </si>
  <si>
    <t xml:space="preserve"> -0.59%</t>
  </si>
  <si>
    <t xml:space="preserve"> 19.97%</t>
  </si>
  <si>
    <t>-10.88%</t>
  </si>
  <si>
    <t xml:space="preserve"> -7.29%</t>
  </si>
  <si>
    <t>-18.94%</t>
  </si>
  <si>
    <t xml:space="preserve">  3.19%</t>
  </si>
  <si>
    <t xml:space="preserve">  7.79%</t>
  </si>
  <si>
    <t xml:space="preserve"> 12.77%</t>
  </si>
  <si>
    <t xml:space="preserve"> -2.53%</t>
  </si>
  <si>
    <t xml:space="preserve">  7.31%</t>
  </si>
  <si>
    <t xml:space="preserve"> -0.33%</t>
  </si>
  <si>
    <t xml:space="preserve">  7.76%</t>
  </si>
  <si>
    <t xml:space="preserve">  5.61%</t>
  </si>
  <si>
    <t xml:space="preserve">  1.10%</t>
  </si>
  <si>
    <t xml:space="preserve"> -8.99%</t>
  </si>
  <si>
    <t xml:space="preserve">  1.85%</t>
  </si>
  <si>
    <t xml:space="preserve"> -4.80%</t>
  </si>
  <si>
    <t xml:space="preserve">  5.67%</t>
  </si>
  <si>
    <t xml:space="preserve"> 12.22%</t>
  </si>
  <si>
    <t xml:space="preserve">  4.21%</t>
  </si>
  <si>
    <t xml:space="preserve"> 12.87%</t>
  </si>
  <si>
    <t xml:space="preserve"> 29.94%</t>
  </si>
  <si>
    <t xml:space="preserve">  4.58%</t>
  </si>
  <si>
    <t>-17.42%</t>
  </si>
  <si>
    <t xml:space="preserve"> 11.56%</t>
  </si>
  <si>
    <t>-13.53%</t>
  </si>
  <si>
    <t xml:space="preserve"> 13.63%</t>
  </si>
  <si>
    <t xml:space="preserve">  5.10%</t>
  </si>
  <si>
    <t xml:space="preserve"> 11.93%</t>
  </si>
  <si>
    <t xml:space="preserve"> 11.07%</t>
  </si>
  <si>
    <t xml:space="preserve">  9.15%</t>
  </si>
  <si>
    <t xml:space="preserve">  2.27%</t>
  </si>
  <si>
    <t xml:space="preserve"> -6.61%</t>
  </si>
  <si>
    <t xml:space="preserve"> -4.58%</t>
  </si>
  <si>
    <t xml:space="preserve"> -1.47%</t>
  </si>
  <si>
    <t xml:space="preserve">  9.46%</t>
  </si>
  <si>
    <t xml:space="preserve">  4.40%</t>
  </si>
  <si>
    <t xml:space="preserve"> 17.33%</t>
  </si>
  <si>
    <t xml:space="preserve"> -5.02%</t>
  </si>
  <si>
    <t xml:space="preserve"> 13.06%</t>
  </si>
  <si>
    <t xml:space="preserve"> 10.33%</t>
  </si>
  <si>
    <t xml:space="preserve"> 19.23%</t>
  </si>
  <si>
    <t xml:space="preserve">  1.55%</t>
  </si>
  <si>
    <t>-17.70%</t>
  </si>
  <si>
    <t xml:space="preserve"> 14.29%</t>
  </si>
  <si>
    <t>-13.69%</t>
  </si>
  <si>
    <t xml:space="preserve">  2.18%</t>
  </si>
  <si>
    <t xml:space="preserve"> 20.29%</t>
  </si>
  <si>
    <t xml:space="preserve">  3.35%</t>
  </si>
  <si>
    <t xml:space="preserve"> -5.54%</t>
  </si>
  <si>
    <t xml:space="preserve">  7.65%</t>
  </si>
  <si>
    <t xml:space="preserve">  2.63%</t>
  </si>
  <si>
    <t xml:space="preserve">  3.42%</t>
  </si>
  <si>
    <t xml:space="preserve">  0.30%</t>
  </si>
  <si>
    <t xml:space="preserve">  3.34%</t>
  </si>
  <si>
    <t xml:space="preserve">  1.96%</t>
  </si>
  <si>
    <t xml:space="preserve"> 12.74%</t>
  </si>
  <si>
    <t xml:space="preserve">  3.62%</t>
  </si>
  <si>
    <t xml:space="preserve">  5.01%</t>
  </si>
  <si>
    <t xml:space="preserve">  2.77%</t>
  </si>
  <si>
    <t xml:space="preserve">  2.61%</t>
  </si>
  <si>
    <t xml:space="preserve"> 16.50%</t>
  </si>
  <si>
    <t xml:space="preserve">  8.75%</t>
  </si>
  <si>
    <t>-14.33%</t>
  </si>
  <si>
    <t xml:space="preserve"> 11.62%</t>
  </si>
  <si>
    <t>-15.53%</t>
  </si>
  <si>
    <t xml:space="preserve"> -0.95%</t>
  </si>
  <si>
    <t xml:space="preserve"> 33.33%</t>
  </si>
  <si>
    <t xml:space="preserve"> 22.79%</t>
  </si>
  <si>
    <t xml:space="preserve"> 10.18%</t>
  </si>
  <si>
    <t xml:space="preserve"> 19.42%</t>
  </si>
  <si>
    <t xml:space="preserve"> 12.14%</t>
  </si>
  <si>
    <t xml:space="preserve"> 20.62%</t>
  </si>
  <si>
    <t xml:space="preserve">  7.89%</t>
  </si>
  <si>
    <t xml:space="preserve"> 14.11%</t>
  </si>
  <si>
    <t xml:space="preserve"> -3.54%</t>
  </si>
  <si>
    <t xml:space="preserve"> 21.59%</t>
  </si>
  <si>
    <t xml:space="preserve"> 10.41%</t>
  </si>
  <si>
    <t xml:space="preserve"> 10.36%</t>
  </si>
  <si>
    <t xml:space="preserve"> -6.73%</t>
  </si>
  <si>
    <t xml:space="preserve"> 16.95%</t>
  </si>
  <si>
    <t xml:space="preserve"> 23.46%</t>
  </si>
  <si>
    <t xml:space="preserve"> 19.18%</t>
  </si>
  <si>
    <t xml:space="preserve"> 25.89%</t>
  </si>
  <si>
    <t>-10.78%</t>
  </si>
  <si>
    <t xml:space="preserve"> 20.88%</t>
  </si>
  <si>
    <t xml:space="preserve"> -0.99%</t>
  </si>
  <si>
    <t xml:space="preserve">  0.58%</t>
  </si>
  <si>
    <t xml:space="preserve"> 16.82%</t>
  </si>
  <si>
    <t xml:space="preserve"> 17.28%</t>
  </si>
  <si>
    <t xml:space="preserve"> -2.74%</t>
  </si>
  <si>
    <t xml:space="preserve"> 17.45%</t>
  </si>
  <si>
    <t xml:space="preserve">  1.99%</t>
  </si>
  <si>
    <t xml:space="preserve"> 12.26%</t>
  </si>
  <si>
    <t xml:space="preserve">  3.12%</t>
  </si>
  <si>
    <t xml:space="preserve"> -8.08%</t>
  </si>
  <si>
    <t xml:space="preserve">  3.04%</t>
  </si>
  <si>
    <t xml:space="preserve">  6.35%</t>
  </si>
  <si>
    <t xml:space="preserve">  2.48%</t>
  </si>
  <si>
    <t xml:space="preserve"> 11.70%</t>
  </si>
  <si>
    <t xml:space="preserve">  3.94%</t>
  </si>
  <si>
    <t>-11.46%</t>
  </si>
  <si>
    <t>-14.76%</t>
  </si>
  <si>
    <t xml:space="preserve">  2.41%</t>
  </si>
  <si>
    <t xml:space="preserve">  4.19%</t>
  </si>
  <si>
    <t xml:space="preserve">  2.33%</t>
  </si>
  <si>
    <t xml:space="preserve">  4.38%</t>
  </si>
  <si>
    <t xml:space="preserve"> 17.50%</t>
  </si>
  <si>
    <t xml:space="preserve"> 15.86%</t>
  </si>
  <si>
    <t xml:space="preserve">  7.95%</t>
  </si>
  <si>
    <t xml:space="preserve"> 18.57%</t>
  </si>
  <si>
    <t xml:space="preserve">  4.39%</t>
  </si>
  <si>
    <t xml:space="preserve">  6.53%</t>
  </si>
  <si>
    <t xml:space="preserve"> 16.80%</t>
  </si>
  <si>
    <t xml:space="preserve">  0.77%</t>
  </si>
  <si>
    <t xml:space="preserve"> 17.25%</t>
  </si>
  <si>
    <t xml:space="preserve">  6.76%</t>
  </si>
  <si>
    <t xml:space="preserve"> 10.76%</t>
  </si>
  <si>
    <t xml:space="preserve"> 21.19%</t>
  </si>
  <si>
    <t xml:space="preserve"> 22.22%</t>
  </si>
  <si>
    <t xml:space="preserve"> 15.20%</t>
  </si>
  <si>
    <t>-15.84%</t>
  </si>
  <si>
    <t xml:space="preserve"> 14.20%</t>
  </si>
  <si>
    <t>-15.50%</t>
  </si>
  <si>
    <t xml:space="preserve"> 22.68%</t>
  </si>
  <si>
    <t xml:space="preserve"> 31.71%</t>
  </si>
  <si>
    <t xml:space="preserve">  9.56%</t>
  </si>
  <si>
    <t xml:space="preserve"> -2.26%</t>
  </si>
  <si>
    <t xml:space="preserve">  5.14%</t>
  </si>
  <si>
    <t xml:space="preserve">  6.21%</t>
  </si>
  <si>
    <t xml:space="preserve"> -8.16%</t>
  </si>
  <si>
    <t xml:space="preserve">  6.29%</t>
  </si>
  <si>
    <t xml:space="preserve">  0.85%</t>
  </si>
  <si>
    <t xml:space="preserve">  1.26%</t>
  </si>
  <si>
    <t xml:space="preserve">  2.86%</t>
  </si>
  <si>
    <t xml:space="preserve"> -4.79%</t>
  </si>
  <si>
    <t xml:space="preserve"> 13.14%</t>
  </si>
  <si>
    <t xml:space="preserve">  9.95%</t>
  </si>
  <si>
    <t xml:space="preserve"> 10.55%</t>
  </si>
  <si>
    <t>-15.04%</t>
  </si>
  <si>
    <t xml:space="preserve">  5.43%</t>
  </si>
  <si>
    <t xml:space="preserve"> -0.60%</t>
  </si>
  <si>
    <t xml:space="preserve">  6.67%</t>
  </si>
  <si>
    <t xml:space="preserve">  9.30%</t>
  </si>
  <si>
    <t xml:space="preserve"> -6.54%</t>
  </si>
  <si>
    <t>-10.85%</t>
  </si>
  <si>
    <t xml:space="preserve">  6.25%</t>
  </si>
  <si>
    <t xml:space="preserve">  0.61%</t>
  </si>
  <si>
    <t xml:space="preserve"> -2.42%</t>
  </si>
  <si>
    <t xml:space="preserve"> -0.07%</t>
  </si>
  <si>
    <t xml:space="preserve"> 15.30%</t>
  </si>
  <si>
    <t xml:space="preserve"> 28.21%</t>
  </si>
  <si>
    <t>-11.60%</t>
  </si>
  <si>
    <t>-25.49%</t>
  </si>
  <si>
    <t xml:space="preserve"> -9.43%</t>
  </si>
  <si>
    <t xml:space="preserve"> -1.37%</t>
  </si>
  <si>
    <t xml:space="preserve">  7.69%</t>
  </si>
  <si>
    <t>29.02%</t>
  </si>
  <si>
    <t>68.81%</t>
  </si>
  <si>
    <t xml:space="preserve"> 0.95%</t>
  </si>
  <si>
    <t xml:space="preserve"> 1.22%</t>
  </si>
  <si>
    <t>64.05%</t>
  </si>
  <si>
    <t>35.64%</t>
  </si>
  <si>
    <t xml:space="preserve"> 0.12%</t>
  </si>
  <si>
    <t xml:space="preserve"> 0.19%</t>
  </si>
  <si>
    <t>67.84%</t>
  </si>
  <si>
    <t>31.87%</t>
  </si>
  <si>
    <t xml:space="preserve"> 0.18%</t>
  </si>
  <si>
    <t>Trabajadores asegegurados mayo 2023</t>
  </si>
  <si>
    <t>Trabajadores asegurados abril 2022</t>
  </si>
  <si>
    <t>Sector económico</t>
  </si>
  <si>
    <t>ene-mar 2022</t>
  </si>
  <si>
    <t>ene-mar 2023</t>
  </si>
  <si>
    <t>% var</t>
  </si>
  <si>
    <t>Var abs</t>
  </si>
  <si>
    <t>11 Agricultura, cría y explotación de animales, aprovechamiento forestal, pesca y caza</t>
  </si>
  <si>
    <t>C</t>
  </si>
  <si>
    <t>21 Minería</t>
  </si>
  <si>
    <t>22 Generación, transmisión, distribución y comercialización de energía eléctrica, suministro de agua y de gas natural por ductos al consumidor final</t>
  </si>
  <si>
    <t>23 Construcción</t>
  </si>
  <si>
    <t>31-33 Industrias manufactureras</t>
  </si>
  <si>
    <t>43 y 46 Comercio</t>
  </si>
  <si>
    <t>48 y 49 Transportes, correos y almacenamiento</t>
  </si>
  <si>
    <t>51 Información en medios masivos</t>
  </si>
  <si>
    <t>52 Servicios financieros y de seguros</t>
  </si>
  <si>
    <t>53 Servicios inmobiliarios y de alquiler de bienes muebles e intangibles</t>
  </si>
  <si>
    <t>54 Servicios profesionales, científicos y técnicos</t>
  </si>
  <si>
    <t>56 Servicios de apoyo a los negocios y manejo de residuos y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</si>
  <si>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</si>
  <si>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</si>
  <si>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</si>
  <si>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</si>
  <si>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</si>
  <si>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t>Var % trim anterior</t>
  </si>
  <si>
    <t>Diferencia abs</t>
  </si>
  <si>
    <t>2018 T1</t>
  </si>
  <si>
    <t>2019 T1</t>
  </si>
  <si>
    <t>2020 T1</t>
  </si>
  <si>
    <t>2021 T1</t>
  </si>
  <si>
    <t>2022 T1</t>
  </si>
  <si>
    <t>2023 T1</t>
  </si>
  <si>
    <t>Nuevas inversiones</t>
  </si>
  <si>
    <t>1er trimestre</t>
  </si>
  <si>
    <t>Reinversión de utilidades</t>
  </si>
  <si>
    <t>Cuentas entre compañías</t>
  </si>
  <si>
    <t>Inversión Extranjera Directa, enero-diciembre de 2017, 2018 y 2019 en Jalisco, con cifras preliminares, millones de dólares</t>
  </si>
  <si>
    <t>nacional</t>
  </si>
  <si>
    <t>Jaliscop</t>
  </si>
  <si>
    <t>t-1</t>
  </si>
  <si>
    <t>(t/t-1)-1</t>
  </si>
  <si>
    <t>Variacion %</t>
  </si>
  <si>
    <t>1T 2022</t>
  </si>
  <si>
    <t>1T 2023</t>
  </si>
  <si>
    <t>Dif</t>
  </si>
  <si>
    <t>Var anual</t>
  </si>
  <si>
    <t>Pais</t>
  </si>
  <si>
    <t>IED</t>
  </si>
  <si>
    <t>Bélgica</t>
  </si>
  <si>
    <t>Dinamarca</t>
  </si>
  <si>
    <t>Federación de Rusia</t>
  </si>
  <si>
    <t>Singapur</t>
  </si>
  <si>
    <t>Taiwán</t>
  </si>
  <si>
    <t>Panamá</t>
  </si>
  <si>
    <t>Finlandia</t>
  </si>
  <si>
    <t>Venezuela, República Bolivariana de</t>
  </si>
  <si>
    <t>Ecuador</t>
  </si>
  <si>
    <t>Guatemala</t>
  </si>
  <si>
    <t>Perú</t>
  </si>
  <si>
    <t>Corea, República de</t>
  </si>
  <si>
    <t>Hong Kong</t>
  </si>
  <si>
    <t>Luxemburgo</t>
  </si>
  <si>
    <t>Austria</t>
  </si>
  <si>
    <t>Belice</t>
  </si>
  <si>
    <t>Costa Rica</t>
  </si>
  <si>
    <t>El Salvador</t>
  </si>
  <si>
    <t>Filipinas</t>
  </si>
  <si>
    <t>Indonesia</t>
  </si>
  <si>
    <t>Israel</t>
  </si>
  <si>
    <t>Malasia</t>
  </si>
  <si>
    <t>Nicaragua</t>
  </si>
  <si>
    <t>Noruega</t>
  </si>
  <si>
    <t>Polonia</t>
  </si>
  <si>
    <t>Portugal</t>
  </si>
  <si>
    <t>Puerto Rico</t>
  </si>
  <si>
    <t>República Checa</t>
  </si>
  <si>
    <t>Sudáfrica</t>
  </si>
  <si>
    <t>Japón</t>
  </si>
  <si>
    <t>Francia</t>
  </si>
  <si>
    <t>China, República Popular de</t>
  </si>
  <si>
    <t>Otros países</t>
  </si>
  <si>
    <t>Canadá</t>
  </si>
  <si>
    <t>Brasil</t>
  </si>
  <si>
    <t>Alemania</t>
  </si>
  <si>
    <t>Países Bajos</t>
  </si>
  <si>
    <t>Estados Unidos de América</t>
  </si>
  <si>
    <t>España</t>
  </si>
  <si>
    <t>Reino Unido de la Gran Bretaña e Irlanda del Norte</t>
  </si>
  <si>
    <t>Argentina</t>
  </si>
  <si>
    <t>Australia</t>
  </si>
  <si>
    <t>Colombia</t>
  </si>
  <si>
    <t>Italia</t>
  </si>
  <si>
    <t>Suiza</t>
  </si>
  <si>
    <t>Uruguay</t>
  </si>
  <si>
    <t>Chile</t>
  </si>
  <si>
    <t>Suecia</t>
  </si>
  <si>
    <t>India</t>
  </si>
  <si>
    <t>Irlanda</t>
  </si>
  <si>
    <t>Nueva Zelandia</t>
  </si>
  <si>
    <t>Monto</t>
  </si>
  <si>
    <t>Fabricación de equipo de computación, comunicación, medición y de otros equipos, componentes y accesorios electrónicos</t>
  </si>
  <si>
    <t>Industria de las bebidas y el tabaco</t>
  </si>
  <si>
    <t>Fabricación de equipo de transporte</t>
  </si>
  <si>
    <t>Industria del plástico y del hule</t>
  </si>
  <si>
    <t>Industria alimentaria</t>
  </si>
  <si>
    <t>Industria química</t>
  </si>
  <si>
    <t>Fabricación de productos metálicos</t>
  </si>
  <si>
    <t>Industrias metálicas básicas</t>
  </si>
  <si>
    <t>Fabricación de productos a base de minerales no metálicos</t>
  </si>
  <si>
    <t>Fabricación de accesorios, aparatos eléctricos y equipo de generación de energía eléctrica</t>
  </si>
  <si>
    <t>Curtido y acabado de cuero y piel, y fabricación de productos de cuero, piel y materiales sucedáneos</t>
  </si>
  <si>
    <t>Otras industrias manufactureras</t>
  </si>
  <si>
    <t>Industria del papel</t>
  </si>
  <si>
    <t>Fabricación de muebles, colchones y persianas</t>
  </si>
  <si>
    <t>Fabricación de productos textiles, excepto prendas de vestir</t>
  </si>
  <si>
    <t>Fabricación de maquinaria y equipo</t>
  </si>
  <si>
    <t>Subsectores no especificados</t>
  </si>
  <si>
    <t>Fabricación de insumos textiles y acabado de textiles</t>
  </si>
  <si>
    <t>Fabricación de productos derivados del petróleo y del carbón</t>
  </si>
  <si>
    <t>Impresión e industrias conexas</t>
  </si>
  <si>
    <t>Exportaciones totales</t>
  </si>
  <si>
    <t>Fuente: Elaborado con datos de INEGI, exportaciones por entidad federativa. Nota: *Cifras preliminares a partir de 2018, y se incluye el subsector 111 de Agricultura</t>
  </si>
  <si>
    <t>Trimestre</t>
  </si>
  <si>
    <t>variacion</t>
  </si>
  <si>
    <t>2008 I</t>
  </si>
  <si>
    <t>2008 II</t>
  </si>
  <si>
    <t>2008 III</t>
  </si>
  <si>
    <t>2008 IV</t>
  </si>
  <si>
    <t>2009 I</t>
  </si>
  <si>
    <t>2009 II</t>
  </si>
  <si>
    <t>2009 III</t>
  </si>
  <si>
    <t>2009 IV</t>
  </si>
  <si>
    <t>2010 I</t>
  </si>
  <si>
    <t>2010 II</t>
  </si>
  <si>
    <t>2010 III</t>
  </si>
  <si>
    <t>2010 IV</t>
  </si>
  <si>
    <t>2011 I</t>
  </si>
  <si>
    <t>2011 II</t>
  </si>
  <si>
    <t>2011 III</t>
  </si>
  <si>
    <t>2011 IV</t>
  </si>
  <si>
    <t>2012 I</t>
  </si>
  <si>
    <t>2012 II</t>
  </si>
  <si>
    <t>2012 III</t>
  </si>
  <si>
    <t>2012 IV</t>
  </si>
  <si>
    <t>2013 I</t>
  </si>
  <si>
    <t>2013 II</t>
  </si>
  <si>
    <t>2013 III</t>
  </si>
  <si>
    <t>2013 IV</t>
  </si>
  <si>
    <t>2014 I</t>
  </si>
  <si>
    <t>2014 II</t>
  </si>
  <si>
    <t>2014 III</t>
  </si>
  <si>
    <t>2014 IV</t>
  </si>
  <si>
    <t>2015 I</t>
  </si>
  <si>
    <t>2015 II</t>
  </si>
  <si>
    <t>2015 III</t>
  </si>
  <si>
    <t>2015 IV</t>
  </si>
  <si>
    <t>2016 I</t>
  </si>
  <si>
    <t>2016 II</t>
  </si>
  <si>
    <t>2016 III</t>
  </si>
  <si>
    <t>2016 IV</t>
  </si>
  <si>
    <t>2017 I</t>
  </si>
  <si>
    <t>2017 II</t>
  </si>
  <si>
    <t>2017 III</t>
  </si>
  <si>
    <t>2017 IV</t>
  </si>
  <si>
    <t>2018 I</t>
  </si>
  <si>
    <t>2018 II</t>
  </si>
  <si>
    <t>2018 III</t>
  </si>
  <si>
    <t>2018 IV</t>
  </si>
  <si>
    <t>2019 I</t>
  </si>
  <si>
    <t>2019 II</t>
  </si>
  <si>
    <t>2019 III</t>
  </si>
  <si>
    <t>2019 IV</t>
  </si>
  <si>
    <t>2020 I</t>
  </si>
  <si>
    <t>2020 II</t>
  </si>
  <si>
    <t>2020 III</t>
  </si>
  <si>
    <t>2020 IV</t>
  </si>
  <si>
    <t>2021 I</t>
  </si>
  <si>
    <t>2021 II</t>
  </si>
  <si>
    <t>2021 III</t>
  </si>
  <si>
    <t>2021 IV</t>
  </si>
  <si>
    <t>2022 I</t>
  </si>
  <si>
    <t>2022 II</t>
  </si>
  <si>
    <t>2022 III</t>
  </si>
  <si>
    <t>2022 IV</t>
  </si>
  <si>
    <t>2023 I</t>
  </si>
  <si>
    <t>Fuente: Elaborado con datos de INEGI, exportaciones por entidad federativa</t>
  </si>
  <si>
    <t>valor</t>
  </si>
  <si>
    <t>Fuente: Elaborado con datos de INEGI, exportaciones por entidad federativa.</t>
  </si>
  <si>
    <t>2006/05</t>
  </si>
  <si>
    <t>2007/05</t>
  </si>
  <si>
    <t>2008/05</t>
  </si>
  <si>
    <t>2009/05</t>
  </si>
  <si>
    <t>2010/05</t>
  </si>
  <si>
    <t>2011/05</t>
  </si>
  <si>
    <t>2012/05</t>
  </si>
  <si>
    <t>2013/05</t>
  </si>
  <si>
    <t>2014/05</t>
  </si>
  <si>
    <t>2015/05</t>
  </si>
  <si>
    <t>2016/05</t>
  </si>
  <si>
    <t>2020/05**</t>
  </si>
  <si>
    <t>2023/05</t>
  </si>
  <si>
    <t>General</t>
  </si>
  <si>
    <t>Alimentos</t>
  </si>
  <si>
    <t>Ropa</t>
  </si>
  <si>
    <t>Vivienda</t>
  </si>
  <si>
    <t>Muebles</t>
  </si>
  <si>
    <t>Salud</t>
  </si>
  <si>
    <t>Transporte</t>
  </si>
  <si>
    <t>Educación</t>
  </si>
  <si>
    <t>Otros 
servicios</t>
  </si>
  <si>
    <t>Tabla 1. Inversión Extranjera Directa en Jalisco por sector de actividad económica, enero-marzo de 2022 y 2023 con cifras preliminares, millones de dólares</t>
  </si>
  <si>
    <t>Figura 1. Inversión Extranjera Directa, primer trimestre de 2019-2023 en Jalisco, con cifras preliminares, millones de dólares</t>
  </si>
  <si>
    <t>Tabla 2. Exportaciones de Jalisco por subsector en el primer trimestre de 2023, millones de dólares</t>
  </si>
  <si>
    <t>Figura 2. Inversión Extranjera Directa por tipo, primer trimestre de 2019-2023 en Jalisco, con cifras preliminares, millones de dólares</t>
  </si>
  <si>
    <t>Tabla 3. Indicador de Confianza del Consumidor Jalisciense, nivel del indicador y subíndices a mayo de 2023</t>
  </si>
  <si>
    <t>Figura 3. Inversión Extranjera Directa por entidad federativa, primer trimestre, 2022 y 2023, con cifras preliminares, millones de dólares</t>
  </si>
  <si>
    <t>Tabla 4. Top 10, municipios de Jalisco con más empleo turístico, mayo 2023</t>
  </si>
  <si>
    <t>Figura 4. Inversión Extranjera Directa en Jalisco por país, enero-marzo de 2023 con cifras preliminares, millones de dólares</t>
  </si>
  <si>
    <t>Tabla 5. Top 10, municipios de Jalisco con mayor proporción de empleo turístico, mayo 2023</t>
  </si>
  <si>
    <t>Figura 5. Exportaciones trimestrales de Jalisco, 2008 T1 - 2023 T1, millones de dólares</t>
  </si>
  <si>
    <t>Tabla 6. Empleo formal del sector turístico por entidad federativa, mayo 2023</t>
  </si>
  <si>
    <t>Figura 6. Exportaciones por entidad federativa durante el primer trimestre de 2023, millones de dólares</t>
  </si>
  <si>
    <t>Figura 7. Exportaciones del subsector (Fabricación de equipo de computación, comunicación, medición y de otros equipos, componentes y accesorios electrónicos" durante primer trimestre de 2023, millones de dólares</t>
  </si>
  <si>
    <t>Tabla 8. Empleos en Jalisco por sector de actividad económica, acumulado mayo 2023 vs cierre 2022</t>
  </si>
  <si>
    <t>Figura 8. Indicador de Confianza del Consumidor Jalisciense, febrero – 2020 a mayo – 2023</t>
  </si>
  <si>
    <t>Tabla 9. Empleos en Jalisco por sector de actividad económica, anual mayo 2023 vs mayo 2022</t>
  </si>
  <si>
    <t>Figura 9. Porcentaje de cuentas Infonavit en cartera vencida en Jalisco y a nivel nacional, enero 2018 – abril 2023</t>
  </si>
  <si>
    <t>Tabla 10. Trabajadores asegurados en el IMSS en Jalisco por sector de actividad económica y sexo, mayo 2023 vs abril 2023</t>
  </si>
  <si>
    <t>Figura 10. Porcentaje de cuentas en cartera vencida de Infonavit por entidad federativa, abril 2023</t>
  </si>
  <si>
    <t>Tabla 11. Empleos en Jalisco por grupos de edad, mayo 2023 vs abril 2023</t>
  </si>
  <si>
    <t>Figura 11. Porcentaje de saldos en cartera vencida y prórroga, Jalisco y Nacional, enero 2018 – abril 2023</t>
  </si>
  <si>
    <t>Tabla 12. Salario diario base cotización en Jalisco por división económica del IMSS, mayo 2023, variaciones en términos reales</t>
  </si>
  <si>
    <t>Figura 12. Porcentaje del saldo en cartera vencida de Infonavit por entidad federativa, abril 2023</t>
  </si>
  <si>
    <t>Tabla 13. Patrones registrados en el IMSS en Jalisco por división económica, mayo 2023 vs abril 2023</t>
  </si>
  <si>
    <t>Figura 13. Inflación mensual a tasa anual, enero 2013 - mayo 2023</t>
  </si>
  <si>
    <t>Tabla 14. Patrones registrados en el IMSS en Jalisco por división económica, mayo 2023 vs diciembre 2022</t>
  </si>
  <si>
    <t>Figura 14. Inflación anual por ciudades, mayo 2023</t>
  </si>
  <si>
    <t>Tabla 15. Patrones registrados en el IMSS en Jalisco por división económica, mayo 2023 vs mayo 2022</t>
  </si>
  <si>
    <t>Figura 15. Inflación mensual a tasa anual por entidad federativa, mayo 2023</t>
  </si>
  <si>
    <t>Tabla 16. Patrones registrados en el IMSS en Jalisco por tamaño, mayo 2023 vs abril de 2023</t>
  </si>
  <si>
    <t>Figura 16. Variación anual del índice de precios por objeto de gasto en Jalisco, enero 2023 - mayo 2023</t>
  </si>
  <si>
    <t>Figura 17. Inflación anual del rubro de alimentos, bebidas y tabaco por entidad federativa, mayo 2023</t>
  </si>
  <si>
    <t>Tabla 18. Participación porcentual y variación anual del valor de la producción de principales subsectores manufactureros en Jalisco en términos reales, acumulado de los últimos 12 meses, abril 2023</t>
  </si>
  <si>
    <t>Figura 18. Inflación anual del rubro de ropa, calzado y accesorios por entidad federativa, mayo 2023</t>
  </si>
  <si>
    <t>Tabla 19. Participación porcentual y variación anual del personal ocupado en principales subsectores manufactureros en Jalisco, abril 2023</t>
  </si>
  <si>
    <t>Figura 19. Inflación anual del rubro de gasto en vivienda por entidad federativa, mayo 2023</t>
  </si>
  <si>
    <t>Tabla 20. Indicadores de empresas comerciales de Jalisco, variación porcentual anual, últimos doce meses</t>
  </si>
  <si>
    <t>Figura 20. Inflación anual del rubro de muebles, aparatos y accesorios domésticos por entidad federativa, mayo 2023</t>
  </si>
  <si>
    <t>Tabla 21. Variación anual del número de cabezas, carne de canal y valor de la producción por especie, abril 2023</t>
  </si>
  <si>
    <t>Figura 21. Inflación anual del rubro de gasto en salud y cuidado personal por entidad federativa, mayo 2023</t>
  </si>
  <si>
    <t>Tabla 22. Ganado bovino, distribución por entidad federativa durante abril 2023</t>
  </si>
  <si>
    <t>Figura 22. Inflación anual del rubro de gasto en transporte por entidad federativa, mayo 2023</t>
  </si>
  <si>
    <t>Tabla 23. Ganado porcino, distribución por entidad federativa durante abril 2023</t>
  </si>
  <si>
    <t>Figura 23. Inflación anual del rubro de educación y esparcimiento por entidad federativa, mayo 2023</t>
  </si>
  <si>
    <t>Tabla 24. Ganado ovino, distribución por entidad federativa durante abril 2023</t>
  </si>
  <si>
    <t>Figura 24. Inflación anual del rubro de otros servicios por entidad federativa, mayo 2023</t>
  </si>
  <si>
    <t>Tabla 25. Ganado caprino, distribución por entidad federativa durante abril 2023</t>
  </si>
  <si>
    <t>Figura 25. Precio promedio mensual de la gasolina regular, premium y diésel en Jalisco, abril- mayo 2023, pesos constantes</t>
  </si>
  <si>
    <t>Tabla 26. Distribución del total de empleos de municipios, mayo 2023</t>
  </si>
  <si>
    <t>Figura 26. Precio promedio mensual de la gasolina regular en Jalisco y México, enero 2017 - mayo 2023, a pesos constantes</t>
  </si>
  <si>
    <t>Figura 28. Precio promedio mensual de la gasolina premium Jalisco y México, enero 2017 a mayo 2023, a pesos constantes</t>
  </si>
  <si>
    <t>Figura 30. Precio promedio mensual de diésel en Jalisco y México, enero 2017 - mayo 2023, a pesos constantes</t>
  </si>
  <si>
    <t>Figura 32. Precio promedio gasolina regular, premium, diésel, mayo 2023</t>
  </si>
  <si>
    <t>Figura 33. Tasa de desocupación en Jalisco en abril, 2006-2023</t>
  </si>
  <si>
    <t>Figura 34. Tasa de desocupación mensual por entidad federativa, abril 2023</t>
  </si>
  <si>
    <t>Figura 35. Variación mensual en puntos porcentuales de la tasa de desocupación por entidad federativa, abril de 2023</t>
  </si>
  <si>
    <t>Figura 36. Tasa de desocupación en Jalisco en mayo, 2006-2023</t>
  </si>
  <si>
    <t>Figura 37. Tasa de desocupación mensual por entidad federativa, mayo 2023</t>
  </si>
  <si>
    <t>Figura 38. Variación mensual en puntos porcentuales de la tasa de desocupación por entidad federativa, mayo de 2023</t>
  </si>
  <si>
    <t>Figura 39. Empleos formales totales en Jalisco, enero 2013 - mayo 2023</t>
  </si>
  <si>
    <t>Figura 40. Empleos formales generados en mayo en Jalisco, 2000-2023</t>
  </si>
  <si>
    <t>Figura 41. Empleos formales acumulados, diciembre 2018 a mayo de 2023</t>
  </si>
  <si>
    <t>Figura 42. Empleos formales generados en mayo 2023 por entidad federativa</t>
  </si>
  <si>
    <t>Figura 43. Variación porcentual mensual de empleos generados por entidad federativa, mayo 2023</t>
  </si>
  <si>
    <t>Figura 44. Variación absoluta anual de empleo formal, mayo 2023</t>
  </si>
  <si>
    <t>Figura 45. Variación porcentual anual de empleo formal, mayo 2023</t>
  </si>
  <si>
    <t>Figura 46. Empleos nuevos formales en Jalisco, enero-mayo 2000 - 2023</t>
  </si>
  <si>
    <t>Figura 47. Empleos generados por entidad federativa, acumulados 2023</t>
  </si>
  <si>
    <t>Figura 48. Variación porcentual por entidad federativa, acumulado a mayo 2023</t>
  </si>
  <si>
    <t>Figura 49. Empleos formales temporales y permanentes por entidad federativa, mayo 2023</t>
  </si>
  <si>
    <t>Figura 50. Los 20 municipios de Jalisco con mayor generación de empleo formal en mayo de 2023</t>
  </si>
  <si>
    <t>Figura 54. Empleo formal total en el IMSS del sector turístico de Jalisco, enero 2015 – mayo 2023</t>
  </si>
  <si>
    <t>Figura 55. Variación absoluta y porcentual mensual del empleo en el sector turístico de Jalisco, enero 2016 – mayo 2023</t>
  </si>
  <si>
    <t>Figura 56. Variación absoluta y porcentual anual del empleo en el sector turístico de Jalisco, enero 2016 – mayo 2023</t>
  </si>
  <si>
    <t>Figura 57. Trabajadores asegurados en Jalisco por sector, 2015-mayo2023</t>
  </si>
  <si>
    <t>Figura 58. Porcentaje de participación de trabajadores asegurados por división de actividad económica en Jalisco, mayo 2023</t>
  </si>
  <si>
    <t>Figura 59. Serie histórica de trabajadores asegurados del sector agricultura, ganadería, silvicultura, pesca y caza de Jalisco, 2013-mayo 2023</t>
  </si>
  <si>
    <t>Figura 60. Distribución porcentual de los trabajadores asegurados del sector agropecuario de Jalisco por subsector, mayo 2023</t>
  </si>
  <si>
    <t>Figura 61. Serie histórica del empleo formal en el sector industria de la transformación de Jalisco, cierre 2013-mayo 2023</t>
  </si>
  <si>
    <t>Figura 62. Distribución porcentual de los trabajadores asegurados del sector industria de la transformación de Jalisco por subsector, mayo 2023</t>
  </si>
  <si>
    <t>Figura 63. Serie histórica de los trabajadores asegurados en el IMSS del sector comercio de Jalisco, cierre 2013-mayo 2023</t>
  </si>
  <si>
    <t>Figura 64. Distribución porcentual de los trabajadores asegurados del sector comercio de Jalisco por subsector, mayo 2023</t>
  </si>
  <si>
    <t>Figura 65. Serie histórica de los trabajadores asegurados al IMSS del sector servicios de Jalisco, cierre 2013-mayo 2023</t>
  </si>
  <si>
    <t>Figura 66. Porcentaje de participación de los trabajadores asegurados del sector servicios, mayo 2023</t>
  </si>
  <si>
    <t>Figura 67. Distribución porcentual de trabajadores asegurados en el IMSS por sector de actividad económica, mayo 2023 (hombres)</t>
  </si>
  <si>
    <t>Figura 68. Distribución porcentual de trabajadores asegurados en el IMSS por sector de actividad económica, mayo 2023 (mujeres)</t>
  </si>
  <si>
    <t>Figura 69. Distribución porcentual de trabajadores asegurados en el IMSS grupo de edad, mayo 2023</t>
  </si>
  <si>
    <t>Figura 70. Salario diario base de cotización, Jalisco y nacional, mayo 2001-2023, pesos constantes</t>
  </si>
  <si>
    <t>Figura 72. Salario diario base de cotización por entidad federativa, mayo 2023, pesos diarios</t>
  </si>
  <si>
    <t>Figura 74. Salario diario base de cotización, Jalisco y nacional por sexo, mayo 2000-2023, a pesos constantes</t>
  </si>
  <si>
    <t>Figura 76. Patrones registrados en el IMSS en Jalisco, enero 2013-mayo 2023</t>
  </si>
  <si>
    <t>Figura 77. Patrones registrados en el IMSS en Jalisco, cierres anuales 2013-2022, y mayo 2023</t>
  </si>
  <si>
    <t>Figura 78. Patrones de Jalisco registrados en el IMSS, por división económica, mayo 2023</t>
  </si>
  <si>
    <t>Figura 79. Patrones nuevos registrados ante el IMSS, por delegación estatal, mayo de 2023</t>
  </si>
  <si>
    <t>Figura 80. Variación mensual de patrones nuevos registrados ante el IMSS, por delegación estatal, mayo de 2023</t>
  </si>
  <si>
    <t>Figura 81. Variación anual absoluta de patrones nuevos registrados ante el IMSS, por delegación estatal, mayo 2023</t>
  </si>
  <si>
    <t>Figura 82. Variación porcentual anual de patrones nuevos registrados ante el IMSS, por delegación estatal, mayo 2023</t>
  </si>
  <si>
    <t>Figura 83. Patrones nuevos registrados ante el IMSS, por delegación estatal, acumulado enero-mayo 2023</t>
  </si>
  <si>
    <t>Figura 84. Variación porcentual acumulada de patrones nuevos registrados ante el IMSS, por delegación estatal, acumulado a mayo 2023</t>
  </si>
  <si>
    <t>Figura 85. Indicador Mensual de la Actividad Industrial de Jalisco. Variación porcentual anual y variación promedio anual con cifras originales, enero 2013-febrero 2023</t>
  </si>
  <si>
    <t>Figura 86. Variación porcentual anual del IMAIEF por entidad federativa con cifras originales, febrero 2023</t>
  </si>
  <si>
    <t>Figura 87. Indicador Mensual de la Actividad Industrial de Jalisco. Serie desestacionalizadas y de tendencia-ciclo, febrero 2023</t>
  </si>
  <si>
    <t>Figura 88. Variación porcentual anual del IMAIEF por entidad federativa con cifras desestacionalizadas, febrero 2023</t>
  </si>
  <si>
    <t>Figura 89. Variación porcentual mensual del IMAIEF por entidad federativa con cifras desestacionalizadas, febrero 2023</t>
  </si>
  <si>
    <t>Figura 90. Variación porcentual anual del IMAIEF de actividades secundarias, industria de la construcción, industrias manufactureras, minería y servicios públicos de Jalisco, febrero 2023</t>
  </si>
  <si>
    <t>Figura 91. Variación porcentual anual del IMAIEF de construcción de Jalisco y su promedio de últimos doce meses, enero 2013-febrero 2023</t>
  </si>
  <si>
    <t>Figura 92. Variación porcentual anual del IMAIEF de construcción por entidad federativa, febrero 2023</t>
  </si>
  <si>
    <t>Figura 93. Variación porcentual anual del IMAIEF de industrias manufactureras de Jalisco y su promedio de últimos doce meses, enero 2013-febrero 2023</t>
  </si>
  <si>
    <t>Figura 94. Variación porcentual anual del IMAIEF de industrias manufactureras por entidad federativa, febrero 2023</t>
  </si>
  <si>
    <t>Figura 95. Valor de la producción de la industria de la construcción en Jalisco, cifras de abril en millones de pesos corrientes, abril 2018-abril 2023</t>
  </si>
  <si>
    <t>Figura 96. Valor de la producción de la industria de la construcción en Jalisco, cifras mensuales en millones de pesos corrientes, enero 2018-abril 2023</t>
  </si>
  <si>
    <t>Figura 97. Distribución porcentual de la producción de la industria de la construcción por entidad federativa, abril 2023</t>
  </si>
  <si>
    <t>Figura 98. Variación porcentual anual de la producción de la industria de la construcción por entidad federativa, abril 2023</t>
  </si>
  <si>
    <t>Figura 99. Variación porcentual mensual de la producción de la industria de la construcción por entidad federativa, abril 2023</t>
  </si>
  <si>
    <t>Figura 100. Valor de la producción por sector contratante en millones de pesos corrientes y porcentaje que representa el sector público respecto al valor generado en Jalisco, enero 2018-abril 2023</t>
  </si>
  <si>
    <t>Figura 101. Valor de la producción en Jalisco por tipo de obra en millones de pesos corrientes, abril 2018-abril 2023</t>
  </si>
  <si>
    <t>Figura 102. Variación porcentual anual del personal ocupado de la industria manufacturera por entidad federativa, abril 2023</t>
  </si>
  <si>
    <t>Figura 103. Variación porcentual anual de las horas trabajadas por el personal ocupado total en la industria manufacturera por entidad federativa, abril 2023</t>
  </si>
  <si>
    <t>Figura 104. Ingresos provenientes del mercado extranjero que obtuvieron los establecimientos manufactureros del programa IMMEX en Jalisco. Cifras mensuales en millones de pesos, enero 2013-abril 2023</t>
  </si>
  <si>
    <t>Figura 105. Ingresos provenientes del mercado extranjero que obtuvieron los establecimientos no manufactureros en el programa IMMEX en Jalisco. Cifras mensuales en millones de pesos, enero 2013-abril 2023</t>
  </si>
  <si>
    <t>Figura 106. Ingresos provenientes del mercado extranjero que obtuvieron los establecimientos manufactureros y no manufactureros en el programa IMMEX en Jalisco. Cifras acumuladas anuales en millones de pesos y su variación anual, enero 2013-abril 2023</t>
  </si>
  <si>
    <t>Figura 107. Número de establecimientos manufactureros y no manufactureros en el programa IMMEX en Jalisco, enero 2013-abril 2023</t>
  </si>
  <si>
    <t>Figura 108. Distribución porcentual de los establecimientos manufactureros y no manufactureros con programa IMMEX por entidad federativa, abril 2023</t>
  </si>
  <si>
    <t>Figura 109. Personal ocupado en establecimientos manufactureros y no manufactureros en el programa IMMEX en Jalisco, enero 2013-abril 2023</t>
  </si>
  <si>
    <t>Figura 110. Variación porcentual anual de personal ocupado en establecimientos manufactureros y no manufactureros en el programa IMMEX en Jalisco, enero 2013-abril 2023</t>
  </si>
  <si>
    <t>Figura 111. Distribución porcentual del personal ocupado de los establecimientos manufactureros y no manufactureros con programa IMMEX por entidad federativa, abril 2023</t>
  </si>
  <si>
    <t>Figura 112. Índice de los Ingresos totales y variación mensual del comercio al por mayor, enero 2017 – abril 2023</t>
  </si>
  <si>
    <t>Figura 113. Variación porcentual anual de los ingresos por suministro de bienes y servicios de empresas de comercio al por mayor por entidad federativa, abril de 2023</t>
  </si>
  <si>
    <t>Figura 114. Variación porcentual anual del personal ocupado de las empresas de comercio al por mayor, abril de 2023</t>
  </si>
  <si>
    <t>Figura 115. Índice de los Ingresos totales y variación mensual del comercio al por menor, enero 2017 – abril 2023</t>
  </si>
  <si>
    <t>Figura 116. Variación porcentual anual de los ingresos por suministro de bienes y servicios de empresas de comercio al por menor por entidad federativa, abril de 2023</t>
  </si>
  <si>
    <t>Figura 117. Variación porcentual anual del personal ocupado de las empresas de comercio al por menor, abril de 2023</t>
  </si>
  <si>
    <t>Figura 118. Índice de los ingresos totales y variación anual en términos reales, sector 51, enero 2019 – abril 2023</t>
  </si>
  <si>
    <t>Figura 119. Variación porcentual anual en términos reales de los ingresos por suministro de bienes y servicios, sector 51 por entidad federativa, abril de 2023</t>
  </si>
  <si>
    <t>Figura 120. Índice de personal ocupado y variación anual, sector 51, enero 2019 – abril 2023</t>
  </si>
  <si>
    <t>Figura 121. Variación porcentual anual del personal ocupado, sector 51 por entidad federativa, abril de 2023</t>
  </si>
  <si>
    <t>Figura 122. Índice de los ingresos totales y variación anual en términos reales, sector 72, enero 2019 – abril 2023</t>
  </si>
  <si>
    <t>Figura 123. Variación porcentual anual en términos reales de los ingresos por suministro de bienes y servicios, sector 72 por entidad federativa, abril de 2023</t>
  </si>
  <si>
    <t>Figura 124. Índice de personal ocupado y variación anual, sector 72, enero 2019 – abril 2023</t>
  </si>
  <si>
    <t>Figura 125. Variación porcentual anual del personal ocupado, sector 72 por entidad federativa, abril de 2023</t>
  </si>
  <si>
    <t>Figura 126. Unidades vendidas eléctricas e hibridas (conectables y no conectables) en Jalisco, mensual, enero 2017- marzo 2023</t>
  </si>
  <si>
    <t>Figura 127. Distribución porcentual de unidades vendidas de vehículos híbridos (conectables y no conectables) en Jalisco en marzo 2023</t>
  </si>
  <si>
    <t>Figura 128. Vehículos híbridos y eléctricos vendidos por entidad federativa, marzo 2023</t>
  </si>
  <si>
    <t>Figura 129. Vehículos híbridos y eléctricos vendidos por cada millón de habitantes por entidad federativa, marzo 2023</t>
  </si>
  <si>
    <t>Figura 130. Número de cabezas sacrificadas en Jalisco en enero 2008 – abril 2023</t>
  </si>
  <si>
    <t>Figura 131. Producción de carne en canal en Jalisco en enero 2008 – abril 2023, toneladas</t>
  </si>
  <si>
    <t>Figura 132. Valor de la producción de carne en canal en Jalisco en enero 2008 – abril 2023, miles de pesos corrientes</t>
  </si>
  <si>
    <t>Figura 133. Distribución del valor de la producción, producción de carne y número de cabezas sacrificadas por especie, abril 2023</t>
  </si>
  <si>
    <t>Figura 134-135. Trabajadores asegurados al IMSS por municipio de Jalisco, mayo 2023</t>
  </si>
  <si>
    <t>IIEG, 03/07/2023</t>
  </si>
  <si>
    <t>Figura 55</t>
  </si>
  <si>
    <t>Figura 56</t>
  </si>
  <si>
    <t>Figura 57</t>
  </si>
  <si>
    <t>Figura 58</t>
  </si>
  <si>
    <t>Figura 59</t>
  </si>
  <si>
    <t>Figura 60</t>
  </si>
  <si>
    <t>Figura 76</t>
  </si>
  <si>
    <t>Figura 77</t>
  </si>
  <si>
    <t>Figura 78</t>
  </si>
  <si>
    <t>Figura 79</t>
  </si>
  <si>
    <t>Figura 96</t>
  </si>
  <si>
    <t>Figura 97</t>
  </si>
  <si>
    <t>Figura 98</t>
  </si>
  <si>
    <t>Figura 99</t>
  </si>
  <si>
    <t>Figura 100</t>
  </si>
  <si>
    <t>Figura 101</t>
  </si>
  <si>
    <t>Figura 134-145 empleo por municipio</t>
  </si>
  <si>
    <t>Figura 26-27</t>
  </si>
  <si>
    <t>Figura 28-29</t>
  </si>
  <si>
    <t>Figura 30-31</t>
  </si>
  <si>
    <t>Figura 50-53</t>
  </si>
  <si>
    <t>Figura 70-71</t>
  </si>
  <si>
    <t>Figura 72-73</t>
  </si>
  <si>
    <t>Figura 74-75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</si>
</sst>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mm/dd/yyyy"/>
    <numFmt numFmtId="171" formatCode="dd\-mm\-yy;@"/>
    <numFmt numFmtId="172" formatCode="d&quot; de &quot;mmmm&quot; de &quot;yyyy"/>
    <numFmt numFmtId="173" formatCode="&quot; &quot;yyyy"/>
    <numFmt numFmtId="174" formatCode="&quot; &quot;mmm"/>
    <numFmt numFmtId="175" formatCode="#,##0_ ;\-#,##0\ "/>
    <numFmt numFmtId="176" formatCode="mmm"/>
    <numFmt numFmtId="177" formatCode="mmm\ yyyy"/>
    <numFmt numFmtId="178" formatCode="0.##%"/>
    <numFmt numFmtId="179" formatCode="#\ ###\ ##0"/>
    <numFmt numFmtId="180" formatCode="#,###.00"/>
    <numFmt numFmtId="182" formatCode="0.000%"/>
    <numFmt numFmtId="187" formatCode="0.00000000"/>
    <numFmt numFmtId="188" formatCode="#,##0.0"/>
    <numFmt numFmtId="189" formatCode="#,##0.0_ ;[Red]\-#,##0.0\ "/>
  </numFmts>
  <fonts count="112">
    <font>
      <sz val="11"/>
      <name val="Calibri"/>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1"/>
      <color theme="1"/>
      <name val="Calibri"/>
      <family val="2"/>
      <scheme val="minor"/>
    </font>
    <font>
      <sz val="11"/>
      <color theme="0"/>
      <name val="Calibri"/>
      <family val="2"/>
      <scheme val="minor"/>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Calibri"/>
      <family val="2"/>
    </font>
    <font>
      <b/>
      <sz val="10"/>
      <color theme="1"/>
      <name val="Arial"/>
      <family val="2"/>
    </font>
    <font>
      <b/>
      <sz val="10"/>
      <color rgb="FFFFFFFF"/>
      <name val="Arial"/>
      <family val="2"/>
    </font>
    <font>
      <sz val="10"/>
      <color rgb="FFFFFFFF"/>
      <name val="Arial"/>
      <family val="2"/>
    </font>
    <font>
      <b/>
      <sz val="10"/>
      <color theme="0"/>
      <name val="Arial"/>
      <family val="2"/>
    </font>
    <font>
      <b/>
      <sz val="10"/>
      <name val="Arial"/>
      <family val="2"/>
    </font>
    <font>
      <sz val="10"/>
      <color rgb="FF000000"/>
      <name val="Arial"/>
      <family val="2"/>
    </font>
    <font>
      <b/>
      <sz val="10"/>
      <color rgb="FF000000"/>
      <name val="Arial"/>
      <family val="2"/>
    </font>
    <font>
      <sz val="11"/>
      <name val="Calibri"/>
      <family val="2"/>
    </font>
    <font>
      <u/>
      <sz val="10"/>
      <color theme="1"/>
      <name val="Arial"/>
      <family val="2"/>
    </font>
    <font>
      <sz val="11"/>
      <name val="Calibri"/>
      <family val="2"/>
    </font>
    <font>
      <sz val="11"/>
      <name val="Calibri"/>
      <family val="2"/>
    </font>
    <font>
      <sz val="11"/>
      <name val="Calibri"/>
      <family val="2"/>
    </font>
    <font>
      <b/>
      <vertAlign val="superscript"/>
      <sz val="10"/>
      <name val="Arial"/>
      <family val="2"/>
    </font>
    <font>
      <b/>
      <u/>
      <sz val="10"/>
      <name val="Arial"/>
      <family val="2"/>
    </font>
    <font>
      <sz val="11"/>
      <name val="Calibri"/>
      <family val="2"/>
    </font>
    <font>
      <sz val="11"/>
      <name val="Calibri"/>
    </font>
    <font>
      <sz val="10"/>
      <color rgb="FFFF0000"/>
      <name val="Arial"/>
      <family val="2"/>
    </font>
    <font>
      <sz val="10"/>
      <color indexed="8"/>
      <name val="Arial"/>
      <family val="2"/>
    </font>
    <font>
      <sz val="10"/>
      <color indexed="8"/>
      <name val="Arial Unicode MS"/>
      <family val="2"/>
    </font>
    <font>
      <u/>
      <sz val="10"/>
      <color theme="10"/>
      <name val="Calibri"/>
      <family val="2"/>
    </font>
    <font>
      <sz val="10"/>
      <name val="Calibri"/>
      <family val="2"/>
    </font>
    <font>
      <sz val="10"/>
      <color rgb="FF000000"/>
      <name val="Calibri"/>
      <family val="2"/>
      <scheme val="minor"/>
    </font>
    <font>
      <sz val="10"/>
      <color theme="1"/>
      <name val="Calibri"/>
      <family val="2"/>
      <scheme val="minor"/>
    </font>
    <font>
      <sz val="10"/>
      <color theme="0"/>
      <name val="Calibri"/>
      <family val="2"/>
      <scheme val="minor"/>
    </font>
    <font>
      <sz val="10"/>
      <color rgb="FF000000"/>
      <name val="Calibri"/>
      <family val="2"/>
    </font>
    <font>
      <b/>
      <sz val="10"/>
      <color theme="1"/>
      <name val="Calibri"/>
      <family val="2"/>
      <scheme val="minor"/>
    </font>
    <font>
      <sz val="10"/>
      <color indexed="8"/>
      <name val="Calibri"/>
      <family val="2"/>
      <scheme val="minor"/>
    </font>
    <font>
      <sz val="10"/>
      <color theme="1"/>
      <name val="Century Gothic"/>
      <family val="2"/>
    </font>
  </fonts>
  <fills count="71">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BCED1"/>
        <bgColor indexed="64"/>
      </patternFill>
    </fill>
    <fill>
      <patternFill patternType="solid">
        <fgColor rgb="FFF2F2F2"/>
        <bgColor indexed="64"/>
      </patternFill>
    </fill>
    <fill>
      <patternFill patternType="solid">
        <fgColor theme="0"/>
        <bgColor theme="4" tint="0.79998168889431442"/>
      </patternFill>
    </fill>
    <fill>
      <patternFill patternType="solid">
        <fgColor rgb="FFFABB28"/>
        <bgColor indexed="64"/>
      </patternFill>
    </fill>
    <fill>
      <patternFill patternType="solid">
        <fgColor rgb="FFFCC752"/>
        <bgColor indexed="64"/>
      </patternFill>
    </fill>
    <fill>
      <patternFill patternType="solid">
        <fgColor rgb="FFFFEBAB"/>
        <bgColor indexed="64"/>
      </patternFill>
    </fill>
    <fill>
      <patternFill patternType="solid">
        <fgColor theme="5"/>
        <bgColor indexed="64"/>
      </patternFill>
    </fill>
    <fill>
      <patternFill patternType="solid">
        <fgColor theme="4"/>
        <bgColor indexed="64"/>
      </patternFill>
    </fill>
    <fill>
      <patternFill patternType="solid">
        <fgColor rgb="FF3A3838"/>
        <bgColor indexed="64"/>
      </patternFill>
    </fill>
    <fill>
      <patternFill patternType="solid">
        <fgColor rgb="FFBF9000"/>
        <bgColor indexed="64"/>
      </patternFill>
    </fill>
    <fill>
      <patternFill patternType="solid">
        <fgColor rgb="FFDB9803"/>
        <bgColor indexed="64"/>
      </patternFill>
    </fill>
    <fill>
      <patternFill patternType="solid">
        <fgColor rgb="FF2A2D2C"/>
        <bgColor indexed="64"/>
      </patternFill>
    </fill>
    <fill>
      <patternFill patternType="solid">
        <fgColor rgb="FFFBBC23"/>
        <bgColor indexed="64"/>
      </patternFill>
    </fill>
    <fill>
      <patternFill patternType="solid">
        <fgColor rgb="FFCBCCD3"/>
        <bgColor indexed="64"/>
      </patternFill>
    </fill>
    <fill>
      <patternFill patternType="solid">
        <fgColor rgb="FF818282"/>
        <bgColor indexed="64"/>
      </patternFill>
    </fill>
  </fills>
  <borders count="39">
    <border>
      <left/>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64"/>
      </bottom>
      <diagonal/>
    </border>
    <border>
      <left/>
      <right/>
      <top style="thin">
        <color auto="1"/>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medium">
        <color rgb="FF000000"/>
      </bottom>
      <diagonal/>
    </border>
    <border>
      <left/>
      <right/>
      <top style="thin">
        <color indexed="64"/>
      </top>
      <bottom style="medium">
        <color indexed="64"/>
      </bottom>
      <diagonal/>
    </border>
    <border>
      <left style="thin">
        <color indexed="64"/>
      </left>
      <right/>
      <top/>
      <bottom style="thin">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000000"/>
      </top>
      <bottom/>
      <diagonal/>
    </border>
    <border>
      <left/>
      <right/>
      <top style="medium">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rgb="FF666666"/>
      </top>
      <bottom style="thick">
        <color rgb="FF666666"/>
      </bottom>
      <diagonal/>
    </border>
    <border>
      <left/>
      <right/>
      <top/>
      <bottom style="thick">
        <color rgb="FF666666"/>
      </bottom>
      <diagonal/>
    </border>
  </borders>
  <cellStyleXfs count="302">
    <xf numFmtId="0" fontId="0" fillId="0" borderId="0"/>
    <xf numFmtId="0" fontId="41" fillId="0" borderId="1"/>
    <xf numFmtId="0" fontId="37" fillId="0" borderId="1"/>
    <xf numFmtId="0" fontId="42" fillId="0" borderId="1" applyNumberFormat="0" applyFill="0" applyBorder="0" applyAlignment="0" applyProtection="0"/>
    <xf numFmtId="9" fontId="37" fillId="0" borderId="1" applyFont="0" applyFill="0" applyBorder="0" applyAlignment="0" applyProtection="0"/>
    <xf numFmtId="9" fontId="41" fillId="0" borderId="1" applyFont="0" applyFill="0" applyBorder="0" applyAlignment="0" applyProtection="0"/>
    <xf numFmtId="165" fontId="37" fillId="0" borderId="1" applyFont="0" applyFill="0" applyBorder="0" applyAlignment="0" applyProtection="0"/>
    <xf numFmtId="0" fontId="44" fillId="0" borderId="1"/>
    <xf numFmtId="0" fontId="45" fillId="0" borderId="1"/>
    <xf numFmtId="0" fontId="37" fillId="0" borderId="1"/>
    <xf numFmtId="0" fontId="37" fillId="0" borderId="1"/>
    <xf numFmtId="9" fontId="37" fillId="0" borderId="1" applyFont="0" applyFill="0" applyBorder="0" applyAlignment="0" applyProtection="0"/>
    <xf numFmtId="0" fontId="37" fillId="0" borderId="1"/>
    <xf numFmtId="0" fontId="39" fillId="0" borderId="1"/>
    <xf numFmtId="9" fontId="39" fillId="0" borderId="1" applyFont="0" applyFill="0" applyBorder="0" applyAlignment="0" applyProtection="0"/>
    <xf numFmtId="0" fontId="44" fillId="0" borderId="1"/>
    <xf numFmtId="0" fontId="46" fillId="0" borderId="0" applyNumberFormat="0" applyFill="0" applyBorder="0" applyAlignment="0" applyProtection="0"/>
    <xf numFmtId="0" fontId="36" fillId="0" borderId="1"/>
    <xf numFmtId="9" fontId="36" fillId="0" borderId="1" applyFont="0" applyFill="0" applyBorder="0" applyAlignment="0" applyProtection="0"/>
    <xf numFmtId="165" fontId="36" fillId="0" borderId="1" applyFont="0" applyFill="0" applyBorder="0" applyAlignment="0" applyProtection="0"/>
    <xf numFmtId="0" fontId="35" fillId="0" borderId="1"/>
    <xf numFmtId="165" fontId="35" fillId="0" borderId="1" applyFont="0" applyFill="0" applyBorder="0" applyAlignment="0" applyProtection="0"/>
    <xf numFmtId="9" fontId="35" fillId="0" borderId="1" applyFont="0" applyFill="0" applyBorder="0" applyAlignment="0" applyProtection="0"/>
    <xf numFmtId="0" fontId="38" fillId="0" borderId="1"/>
    <xf numFmtId="165" fontId="38" fillId="0" borderId="1" applyFont="0" applyFill="0" applyBorder="0" applyAlignment="0" applyProtection="0"/>
    <xf numFmtId="0" fontId="38" fillId="0" borderId="1"/>
    <xf numFmtId="165" fontId="38" fillId="0" borderId="1" applyFont="0" applyFill="0" applyBorder="0" applyAlignment="0" applyProtection="0"/>
    <xf numFmtId="0" fontId="35" fillId="0" borderId="1"/>
    <xf numFmtId="9" fontId="35" fillId="0" borderId="1" applyFont="0" applyFill="0" applyBorder="0" applyAlignment="0" applyProtection="0"/>
    <xf numFmtId="165" fontId="35" fillId="0" borderId="1" applyFont="0" applyFill="0" applyBorder="0" applyAlignment="0" applyProtection="0"/>
    <xf numFmtId="0" fontId="46" fillId="0" borderId="1" applyNumberFormat="0" applyFill="0" applyBorder="0" applyAlignment="0" applyProtection="0"/>
    <xf numFmtId="9" fontId="44" fillId="0" borderId="1" applyFont="0" applyFill="0" applyBorder="0" applyAlignment="0" applyProtection="0"/>
    <xf numFmtId="165" fontId="44" fillId="0" borderId="1" applyFont="0" applyFill="0" applyBorder="0" applyAlignment="0" applyProtection="0"/>
    <xf numFmtId="0" fontId="47" fillId="0" borderId="1"/>
    <xf numFmtId="9" fontId="47" fillId="0" borderId="1" applyFont="0" applyFill="0" applyBorder="0" applyAlignment="0" applyProtection="0"/>
    <xf numFmtId="0" fontId="34" fillId="0" borderId="1"/>
    <xf numFmtId="9" fontId="34" fillId="0" borderId="1" applyFont="0" applyFill="0" applyBorder="0" applyAlignment="0" applyProtection="0"/>
    <xf numFmtId="0" fontId="38" fillId="0" borderId="1"/>
    <xf numFmtId="165" fontId="38" fillId="0" borderId="1" applyFont="0" applyFill="0" applyBorder="0" applyAlignment="0" applyProtection="0"/>
    <xf numFmtId="9" fontId="38" fillId="0" borderId="1" applyFont="0" applyFill="0" applyBorder="0" applyAlignment="0" applyProtection="0"/>
    <xf numFmtId="164" fontId="38" fillId="0" borderId="1" applyFont="0" applyFill="0" applyBorder="0" applyAlignment="0" applyProtection="0"/>
    <xf numFmtId="9" fontId="45" fillId="0" borderId="1" applyFont="0" applyFill="0" applyBorder="0" applyAlignment="0" applyProtection="0"/>
    <xf numFmtId="0" fontId="48" fillId="0" borderId="1"/>
    <xf numFmtId="0" fontId="33" fillId="0" borderId="1"/>
    <xf numFmtId="165" fontId="33" fillId="0" borderId="1" applyFont="0" applyFill="0" applyBorder="0" applyAlignment="0" applyProtection="0"/>
    <xf numFmtId="9" fontId="33" fillId="0" borderId="1" applyFont="0" applyFill="0" applyBorder="0" applyAlignment="0" applyProtection="0"/>
    <xf numFmtId="0" fontId="33" fillId="0" borderId="1"/>
    <xf numFmtId="0" fontId="33" fillId="0" borderId="1"/>
    <xf numFmtId="9" fontId="33" fillId="0" borderId="1" applyFont="0" applyFill="0" applyBorder="0" applyAlignment="0" applyProtection="0"/>
    <xf numFmtId="0" fontId="41" fillId="0" borderId="1"/>
    <xf numFmtId="9" fontId="41" fillId="0" borderId="1" applyFont="0" applyFill="0" applyBorder="0" applyAlignment="0" applyProtection="0"/>
    <xf numFmtId="0" fontId="32" fillId="0" borderId="1"/>
    <xf numFmtId="9" fontId="32" fillId="0" borderId="1" applyFont="0" applyFill="0" applyBorder="0" applyAlignment="0" applyProtection="0"/>
    <xf numFmtId="165" fontId="32" fillId="0" borderId="1" applyFont="0" applyFill="0" applyBorder="0" applyAlignment="0" applyProtection="0"/>
    <xf numFmtId="0" fontId="31" fillId="0" borderId="1"/>
    <xf numFmtId="0" fontId="31" fillId="0" borderId="1"/>
    <xf numFmtId="9" fontId="31" fillId="0" borderId="1" applyFont="0" applyFill="0" applyBorder="0" applyAlignment="0" applyProtection="0"/>
    <xf numFmtId="165" fontId="31" fillId="0" borderId="1" applyFont="0" applyFill="0" applyBorder="0" applyAlignment="0" applyProtection="0"/>
    <xf numFmtId="0" fontId="31" fillId="0" borderId="1"/>
    <xf numFmtId="164" fontId="31" fillId="0" borderId="1" applyFont="0" applyFill="0" applyBorder="0" applyAlignment="0" applyProtection="0"/>
    <xf numFmtId="0" fontId="31" fillId="0" borderId="1"/>
    <xf numFmtId="9" fontId="31" fillId="0" borderId="1" applyFont="0" applyFill="0" applyBorder="0" applyAlignment="0" applyProtection="0"/>
    <xf numFmtId="0" fontId="30" fillId="0" borderId="1"/>
    <xf numFmtId="9" fontId="30" fillId="0" borderId="1" applyFont="0" applyFill="0" applyBorder="0" applyAlignment="0" applyProtection="0"/>
    <xf numFmtId="0" fontId="49" fillId="0" borderId="1"/>
    <xf numFmtId="9" fontId="49" fillId="0" borderId="1" applyFont="0" applyFill="0" applyBorder="0" applyAlignment="0" applyProtection="0"/>
    <xf numFmtId="0" fontId="29" fillId="0" borderId="1"/>
    <xf numFmtId="9" fontId="29" fillId="0" borderId="1" applyFont="0" applyFill="0" applyBorder="0" applyAlignment="0" applyProtection="0"/>
    <xf numFmtId="0" fontId="28" fillId="0" borderId="1"/>
    <xf numFmtId="165" fontId="28" fillId="0" borderId="1" applyFont="0" applyFill="0" applyBorder="0" applyAlignment="0" applyProtection="0"/>
    <xf numFmtId="9" fontId="28" fillId="0" borderId="1" applyFont="0" applyFill="0" applyBorder="0" applyAlignment="0" applyProtection="0"/>
    <xf numFmtId="0" fontId="38" fillId="0" borderId="1"/>
    <xf numFmtId="0" fontId="28" fillId="0" borderId="1"/>
    <xf numFmtId="9" fontId="28" fillId="0" borderId="1" applyFont="0" applyFill="0" applyBorder="0" applyAlignment="0" applyProtection="0"/>
    <xf numFmtId="165" fontId="28" fillId="0" borderId="1" applyFont="0" applyFill="0" applyBorder="0" applyAlignment="0" applyProtection="0"/>
    <xf numFmtId="0" fontId="28" fillId="0" borderId="1"/>
    <xf numFmtId="165" fontId="28" fillId="0" borderId="1" applyFont="0" applyFill="0" applyBorder="0" applyAlignment="0" applyProtection="0"/>
    <xf numFmtId="9" fontId="28" fillId="0" borderId="1" applyFont="0" applyFill="0" applyBorder="0" applyAlignment="0" applyProtection="0"/>
    <xf numFmtId="0" fontId="38" fillId="0" borderId="1"/>
    <xf numFmtId="0" fontId="28" fillId="0" borderId="1"/>
    <xf numFmtId="0" fontId="50" fillId="0" borderId="1"/>
    <xf numFmtId="165" fontId="50" fillId="0" borderId="1" applyFont="0" applyFill="0" applyBorder="0" applyAlignment="0" applyProtection="0"/>
    <xf numFmtId="9" fontId="50" fillId="0" borderId="1" applyFont="0" applyFill="0" applyBorder="0" applyAlignment="0" applyProtection="0"/>
    <xf numFmtId="0" fontId="40" fillId="0" borderId="1"/>
    <xf numFmtId="0" fontId="43" fillId="0" borderId="1" applyNumberFormat="0" applyFill="0" applyBorder="0" applyAlignment="0" applyProtection="0"/>
    <xf numFmtId="0" fontId="28" fillId="0" borderId="1"/>
    <xf numFmtId="0" fontId="26" fillId="0" borderId="1"/>
    <xf numFmtId="9" fontId="26" fillId="0" borderId="1" applyFont="0" applyFill="0" applyBorder="0" applyAlignment="0" applyProtection="0"/>
    <xf numFmtId="165" fontId="26" fillId="0" borderId="1" applyFont="0" applyFill="0" applyBorder="0" applyAlignment="0" applyProtection="0"/>
    <xf numFmtId="0" fontId="27" fillId="0" borderId="1"/>
    <xf numFmtId="9" fontId="27" fillId="0" borderId="1" applyFont="0" applyFill="0" applyBorder="0" applyAlignment="0" applyProtection="0"/>
    <xf numFmtId="0" fontId="40" fillId="0" borderId="1"/>
    <xf numFmtId="9" fontId="40" fillId="0" borderId="1" applyFont="0" applyFill="0" applyBorder="0" applyAlignment="0" applyProtection="0"/>
    <xf numFmtId="0" fontId="26" fillId="19" borderId="1" applyNumberFormat="0" applyBorder="0" applyAlignment="0" applyProtection="0"/>
    <xf numFmtId="0" fontId="51" fillId="0" borderId="1"/>
    <xf numFmtId="0" fontId="26" fillId="0" borderId="1"/>
    <xf numFmtId="9" fontId="26" fillId="0" borderId="1" applyFont="0" applyFill="0" applyBorder="0" applyAlignment="0" applyProtection="0"/>
    <xf numFmtId="165" fontId="26" fillId="0" borderId="1" applyFont="0" applyFill="0" applyBorder="0" applyAlignment="0" applyProtection="0"/>
    <xf numFmtId="9" fontId="26" fillId="0" borderId="1" applyFont="0" applyFill="0" applyBorder="0" applyAlignment="0" applyProtection="0"/>
    <xf numFmtId="0" fontId="26" fillId="0" borderId="1"/>
    <xf numFmtId="9" fontId="26" fillId="0" borderId="1" applyFont="0" applyFill="0" applyBorder="0" applyAlignment="0" applyProtection="0"/>
    <xf numFmtId="0" fontId="26" fillId="0" borderId="1"/>
    <xf numFmtId="0" fontId="27" fillId="0" borderId="1"/>
    <xf numFmtId="0" fontId="25" fillId="0" borderId="1"/>
    <xf numFmtId="0" fontId="25" fillId="0" borderId="1"/>
    <xf numFmtId="9" fontId="25" fillId="0" borderId="1" applyFont="0" applyFill="0" applyBorder="0" applyAlignment="0" applyProtection="0"/>
    <xf numFmtId="0" fontId="25" fillId="0" borderId="1"/>
    <xf numFmtId="9" fontId="27" fillId="0" borderId="1" applyFont="0" applyFill="0" applyBorder="0" applyAlignment="0" applyProtection="0"/>
    <xf numFmtId="165" fontId="25" fillId="0" borderId="1" applyFont="0" applyFill="0" applyBorder="0" applyAlignment="0" applyProtection="0"/>
    <xf numFmtId="0" fontId="25" fillId="0" borderId="1"/>
    <xf numFmtId="9" fontId="25" fillId="0" borderId="1" applyFont="0" applyFill="0" applyBorder="0" applyAlignment="0" applyProtection="0"/>
    <xf numFmtId="165" fontId="25" fillId="0" borderId="1" applyFont="0" applyFill="0" applyBorder="0" applyAlignment="0" applyProtection="0"/>
    <xf numFmtId="164" fontId="25" fillId="0" borderId="1" applyFont="0" applyFill="0" applyBorder="0" applyAlignment="0" applyProtection="0"/>
    <xf numFmtId="0" fontId="25" fillId="0" borderId="1"/>
    <xf numFmtId="9" fontId="25" fillId="0" borderId="1" applyFont="0" applyFill="0" applyBorder="0" applyAlignment="0" applyProtection="0"/>
    <xf numFmtId="0" fontId="25" fillId="0" borderId="1"/>
    <xf numFmtId="0" fontId="25" fillId="19" borderId="1" applyNumberFormat="0" applyBorder="0" applyAlignment="0" applyProtection="0"/>
    <xf numFmtId="0" fontId="40" fillId="0" borderId="1"/>
    <xf numFmtId="0" fontId="25" fillId="0" borderId="1"/>
    <xf numFmtId="9" fontId="25" fillId="0" borderId="1" applyFont="0" applyFill="0" applyBorder="0" applyAlignment="0" applyProtection="0"/>
    <xf numFmtId="9" fontId="25" fillId="0" borderId="1" applyFont="0" applyFill="0" applyBorder="0" applyAlignment="0" applyProtection="0"/>
    <xf numFmtId="0" fontId="52" fillId="0" borderId="1"/>
    <xf numFmtId="9" fontId="52" fillId="0" borderId="1" applyFont="0" applyFill="0" applyBorder="0" applyAlignment="0" applyProtection="0"/>
    <xf numFmtId="0" fontId="53" fillId="0" borderId="1"/>
    <xf numFmtId="0" fontId="23" fillId="0" borderId="1"/>
    <xf numFmtId="0" fontId="24" fillId="0" borderId="1"/>
    <xf numFmtId="0" fontId="23" fillId="0" borderId="1"/>
    <xf numFmtId="9" fontId="23" fillId="0" borderId="1" applyFont="0" applyFill="0" applyBorder="0" applyAlignment="0" applyProtection="0"/>
    <xf numFmtId="9" fontId="24" fillId="0" borderId="1" applyFont="0" applyFill="0" applyBorder="0" applyAlignment="0" applyProtection="0"/>
    <xf numFmtId="0" fontId="40" fillId="0" borderId="1"/>
    <xf numFmtId="0" fontId="55" fillId="0" borderId="1"/>
    <xf numFmtId="9" fontId="55" fillId="0" borderId="1" applyFont="0" applyFill="0" applyBorder="0" applyAlignment="0" applyProtection="0"/>
    <xf numFmtId="0" fontId="54" fillId="0" borderId="1"/>
    <xf numFmtId="0" fontId="23" fillId="0" borderId="1"/>
    <xf numFmtId="9" fontId="23" fillId="0" borderId="1" applyFont="0" applyFill="0" applyBorder="0" applyAlignment="0" applyProtection="0"/>
    <xf numFmtId="165" fontId="23" fillId="0" borderId="1" applyFont="0" applyFill="0" applyBorder="0" applyAlignment="0" applyProtection="0"/>
    <xf numFmtId="165" fontId="54" fillId="0" borderId="1" applyFont="0" applyFill="0" applyBorder="0" applyAlignment="0" applyProtection="0"/>
    <xf numFmtId="9" fontId="54" fillId="0" borderId="1" applyFont="0" applyFill="0" applyBorder="0" applyAlignment="0" applyProtection="0"/>
    <xf numFmtId="9" fontId="56" fillId="0" borderId="0" applyFont="0" applyFill="0" applyBorder="0" applyAlignment="0" applyProtection="0"/>
    <xf numFmtId="0" fontId="56" fillId="0" borderId="1"/>
    <xf numFmtId="165" fontId="56" fillId="0" borderId="1" applyFont="0" applyFill="0" applyBorder="0" applyAlignment="0" applyProtection="0"/>
    <xf numFmtId="9" fontId="56" fillId="0" borderId="1" applyFont="0" applyFill="0" applyBorder="0" applyAlignment="0" applyProtection="0"/>
    <xf numFmtId="0" fontId="23" fillId="0" borderId="1"/>
    <xf numFmtId="164" fontId="23" fillId="0" borderId="1" applyFont="0" applyFill="0" applyBorder="0" applyAlignment="0" applyProtection="0"/>
    <xf numFmtId="0" fontId="23" fillId="0" borderId="1"/>
    <xf numFmtId="164" fontId="40" fillId="0" borderId="1" applyFont="0" applyFill="0" applyBorder="0" applyAlignment="0" applyProtection="0"/>
    <xf numFmtId="164" fontId="40" fillId="0" borderId="1" applyFont="0" applyFill="0" applyBorder="0" applyAlignment="0" applyProtection="0"/>
    <xf numFmtId="165" fontId="23" fillId="0" borderId="1" applyFont="0" applyFill="0" applyBorder="0" applyAlignment="0" applyProtection="0"/>
    <xf numFmtId="0" fontId="22" fillId="0" borderId="1"/>
    <xf numFmtId="9" fontId="22" fillId="0" borderId="1" applyFont="0" applyFill="0" applyBorder="0" applyAlignment="0" applyProtection="0"/>
    <xf numFmtId="0" fontId="57" fillId="0" borderId="1"/>
    <xf numFmtId="1" fontId="50" fillId="0" borderId="1"/>
    <xf numFmtId="0" fontId="58" fillId="0" borderId="1"/>
    <xf numFmtId="165" fontId="58" fillId="0" borderId="1" applyFont="0" applyFill="0" applyBorder="0" applyAlignment="0" applyProtection="0"/>
    <xf numFmtId="9" fontId="58" fillId="0" borderId="1" applyFont="0" applyFill="0" applyBorder="0" applyAlignment="0" applyProtection="0"/>
    <xf numFmtId="0" fontId="22" fillId="0" borderId="1"/>
    <xf numFmtId="9" fontId="22" fillId="0" borderId="1" applyFont="0" applyFill="0" applyBorder="0" applyAlignment="0" applyProtection="0"/>
    <xf numFmtId="165" fontId="22" fillId="0" borderId="1" applyFont="0" applyFill="0" applyBorder="0" applyAlignment="0" applyProtection="0"/>
    <xf numFmtId="0" fontId="21" fillId="0" borderId="1"/>
    <xf numFmtId="9" fontId="21" fillId="0" borderId="1" applyFont="0" applyFill="0" applyBorder="0" applyAlignment="0" applyProtection="0"/>
    <xf numFmtId="165" fontId="21" fillId="0" borderId="1" applyFont="0" applyFill="0" applyBorder="0" applyAlignment="0" applyProtection="0"/>
    <xf numFmtId="165" fontId="20" fillId="0" borderId="1" applyFont="0" applyFill="0" applyBorder="0" applyAlignment="0" applyProtection="0"/>
    <xf numFmtId="9" fontId="20" fillId="0" borderId="1" applyFont="0" applyFill="0" applyBorder="0" applyAlignment="0" applyProtection="0"/>
    <xf numFmtId="9" fontId="19" fillId="0" borderId="1" applyFont="0" applyFill="0" applyBorder="0" applyAlignment="0" applyProtection="0"/>
    <xf numFmtId="165" fontId="19" fillId="0" borderId="1" applyFont="0" applyFill="0" applyBorder="0" applyAlignment="0" applyProtection="0"/>
    <xf numFmtId="0" fontId="18" fillId="0" borderId="1"/>
    <xf numFmtId="0" fontId="18" fillId="0" borderId="1"/>
    <xf numFmtId="44" fontId="40" fillId="0" borderId="1" applyFont="0" applyFill="0" applyBorder="0" applyAlignment="0" applyProtection="0"/>
    <xf numFmtId="44" fontId="40" fillId="0" borderId="1" applyFont="0" applyFill="0" applyBorder="0" applyAlignment="0" applyProtection="0"/>
    <xf numFmtId="9" fontId="18" fillId="0" borderId="1" applyFont="0" applyFill="0" applyBorder="0" applyAlignment="0" applyProtection="0"/>
    <xf numFmtId="0" fontId="18" fillId="0" borderId="1"/>
    <xf numFmtId="9" fontId="18" fillId="0" borderId="1" applyFont="0" applyFill="0" applyBorder="0" applyAlignment="0" applyProtection="0"/>
    <xf numFmtId="43" fontId="18" fillId="0" borderId="1" applyFont="0" applyFill="0" applyBorder="0" applyAlignment="0" applyProtection="0"/>
    <xf numFmtId="43" fontId="44" fillId="0" borderId="1" applyFont="0" applyFill="0" applyBorder="0" applyAlignment="0" applyProtection="0"/>
    <xf numFmtId="0" fontId="59" fillId="0" borderId="1"/>
    <xf numFmtId="43" fontId="58" fillId="0" borderId="1" applyFont="0" applyFill="0" applyBorder="0" applyAlignment="0" applyProtection="0"/>
    <xf numFmtId="0" fontId="58" fillId="0" borderId="1"/>
    <xf numFmtId="0" fontId="45" fillId="0" borderId="1"/>
    <xf numFmtId="0" fontId="18" fillId="0" borderId="1"/>
    <xf numFmtId="43" fontId="18" fillId="0" borderId="1" applyFont="0" applyFill="0" applyBorder="0" applyAlignment="0" applyProtection="0"/>
    <xf numFmtId="43" fontId="38" fillId="0" borderId="1" applyFont="0" applyFill="0" applyBorder="0" applyAlignment="0" applyProtection="0"/>
    <xf numFmtId="0" fontId="45" fillId="0" borderId="1"/>
    <xf numFmtId="0" fontId="60" fillId="0" borderId="1"/>
    <xf numFmtId="43" fontId="60" fillId="0" borderId="1" applyFont="0" applyFill="0" applyBorder="0" applyAlignment="0" applyProtection="0"/>
    <xf numFmtId="9" fontId="60" fillId="0" borderId="1" applyFont="0" applyFill="0" applyBorder="0" applyAlignment="0" applyProtection="0"/>
    <xf numFmtId="0" fontId="61" fillId="0" borderId="1"/>
    <xf numFmtId="0" fontId="62" fillId="0" borderId="1"/>
    <xf numFmtId="0" fontId="18" fillId="0" borderId="1"/>
    <xf numFmtId="0" fontId="63" fillId="0" borderId="1"/>
    <xf numFmtId="43" fontId="62" fillId="0" borderId="1" applyFont="0" applyFill="0" applyBorder="0" applyAlignment="0" applyProtection="0"/>
    <xf numFmtId="0" fontId="17" fillId="0" borderId="1"/>
    <xf numFmtId="0" fontId="62" fillId="0" borderId="1"/>
    <xf numFmtId="0" fontId="64" fillId="0" borderId="1"/>
    <xf numFmtId="9" fontId="64" fillId="0" borderId="1" applyFont="0" applyFill="0" applyBorder="0" applyAlignment="0" applyProtection="0"/>
    <xf numFmtId="43" fontId="64" fillId="0" borderId="1" applyFont="0" applyFill="0" applyBorder="0" applyAlignment="0" applyProtection="0"/>
    <xf numFmtId="0" fontId="16" fillId="0" borderId="1"/>
    <xf numFmtId="9" fontId="16" fillId="0" borderId="1" applyFont="0" applyFill="0" applyBorder="0" applyAlignment="0" applyProtection="0"/>
    <xf numFmtId="0" fontId="65" fillId="0" borderId="1"/>
    <xf numFmtId="43" fontId="65" fillId="0" borderId="1" applyFont="0" applyFill="0" applyBorder="0" applyAlignment="0" applyProtection="0"/>
    <xf numFmtId="9" fontId="65" fillId="0" borderId="1" applyFont="0" applyFill="0" applyBorder="0" applyAlignment="0" applyProtection="0"/>
    <xf numFmtId="0" fontId="65" fillId="0" borderId="1"/>
    <xf numFmtId="0" fontId="15" fillId="0" borderId="1"/>
    <xf numFmtId="9" fontId="15" fillId="0" borderId="1" applyFont="0" applyFill="0" applyBorder="0" applyAlignment="0" applyProtection="0"/>
    <xf numFmtId="43" fontId="15" fillId="0" borderId="1" applyFont="0" applyFill="0" applyBorder="0" applyAlignment="0" applyProtection="0"/>
    <xf numFmtId="0" fontId="69" fillId="0" borderId="1" applyNumberFormat="0" applyFill="0" applyBorder="0" applyAlignment="0" applyProtection="0"/>
    <xf numFmtId="0" fontId="70" fillId="0" borderId="2" applyNumberFormat="0" applyFill="0" applyAlignment="0" applyProtection="0"/>
    <xf numFmtId="0" fontId="71" fillId="0" borderId="3" applyNumberFormat="0" applyFill="0" applyAlignment="0" applyProtection="0"/>
    <xf numFmtId="0" fontId="72" fillId="0" borderId="4" applyNumberFormat="0" applyFill="0" applyAlignment="0" applyProtection="0"/>
    <xf numFmtId="0" fontId="72" fillId="0" borderId="1" applyNumberFormat="0" applyFill="0" applyBorder="0" applyAlignment="0" applyProtection="0"/>
    <xf numFmtId="0" fontId="73" fillId="26" borderId="1" applyNumberFormat="0" applyBorder="0" applyAlignment="0" applyProtection="0"/>
    <xf numFmtId="0" fontId="74" fillId="27" borderId="1" applyNumberFormat="0" applyBorder="0" applyAlignment="0" applyProtection="0"/>
    <xf numFmtId="0" fontId="75" fillId="28" borderId="1" applyNumberFormat="0" applyBorder="0" applyAlignment="0" applyProtection="0"/>
    <xf numFmtId="0" fontId="76" fillId="29" borderId="5" applyNumberFormat="0" applyAlignment="0" applyProtection="0"/>
    <xf numFmtId="0" fontId="77" fillId="30" borderId="6" applyNumberFormat="0" applyAlignment="0" applyProtection="0"/>
    <xf numFmtId="0" fontId="78" fillId="30" borderId="5" applyNumberFormat="0" applyAlignment="0" applyProtection="0"/>
    <xf numFmtId="0" fontId="79" fillId="0" borderId="7" applyNumberFormat="0" applyFill="0" applyAlignment="0" applyProtection="0"/>
    <xf numFmtId="0" fontId="80" fillId="31" borderId="8" applyNumberFormat="0" applyAlignment="0" applyProtection="0"/>
    <xf numFmtId="0" fontId="81" fillId="0" borderId="1" applyNumberFormat="0" applyFill="0" applyBorder="0" applyAlignment="0" applyProtection="0"/>
    <xf numFmtId="0" fontId="18" fillId="32" borderId="9" applyNumberFormat="0" applyFont="0" applyAlignment="0" applyProtection="0"/>
    <xf numFmtId="0" fontId="82" fillId="0" borderId="1" applyNumberFormat="0" applyFill="0" applyBorder="0" applyAlignment="0" applyProtection="0"/>
    <xf numFmtId="0" fontId="66" fillId="0" borderId="10" applyNumberFormat="0" applyFill="0" applyAlignment="0" applyProtection="0"/>
    <xf numFmtId="0" fontId="67" fillId="33" borderId="1" applyNumberFormat="0" applyBorder="0" applyAlignment="0" applyProtection="0"/>
    <xf numFmtId="0" fontId="18" fillId="19" borderId="1" applyNumberFormat="0" applyBorder="0" applyAlignment="0" applyProtection="0"/>
    <xf numFmtId="0" fontId="18" fillId="34" borderId="1" applyNumberFormat="0" applyBorder="0" applyAlignment="0" applyProtection="0"/>
    <xf numFmtId="0" fontId="67" fillId="35" borderId="1" applyNumberFormat="0" applyBorder="0" applyAlignment="0" applyProtection="0"/>
    <xf numFmtId="0" fontId="67" fillId="36" borderId="1" applyNumberFormat="0" applyBorder="0" applyAlignment="0" applyProtection="0"/>
    <xf numFmtId="0" fontId="18" fillId="37" borderId="1" applyNumberFormat="0" applyBorder="0" applyAlignment="0" applyProtection="0"/>
    <xf numFmtId="0" fontId="18" fillId="38" borderId="1" applyNumberFormat="0" applyBorder="0" applyAlignment="0" applyProtection="0"/>
    <xf numFmtId="0" fontId="67" fillId="39" borderId="1" applyNumberFormat="0" applyBorder="0" applyAlignment="0" applyProtection="0"/>
    <xf numFmtId="0" fontId="67" fillId="40" borderId="1" applyNumberFormat="0" applyBorder="0" applyAlignment="0" applyProtection="0"/>
    <xf numFmtId="0" fontId="18" fillId="41" borderId="1" applyNumberFormat="0" applyBorder="0" applyAlignment="0" applyProtection="0"/>
    <xf numFmtId="0" fontId="18" fillId="42" borderId="1" applyNumberFormat="0" applyBorder="0" applyAlignment="0" applyProtection="0"/>
    <xf numFmtId="0" fontId="67" fillId="43" borderId="1" applyNumberFormat="0" applyBorder="0" applyAlignment="0" applyProtection="0"/>
    <xf numFmtId="0" fontId="67" fillId="44" borderId="1" applyNumberFormat="0" applyBorder="0" applyAlignment="0" applyProtection="0"/>
    <xf numFmtId="0" fontId="18" fillId="45" borderId="1" applyNumberFormat="0" applyBorder="0" applyAlignment="0" applyProtection="0"/>
    <xf numFmtId="0" fontId="18" fillId="46" borderId="1" applyNumberFormat="0" applyBorder="0" applyAlignment="0" applyProtection="0"/>
    <xf numFmtId="0" fontId="67" fillId="47" borderId="1" applyNumberFormat="0" applyBorder="0" applyAlignment="0" applyProtection="0"/>
    <xf numFmtId="0" fontId="67" fillId="48" borderId="1" applyNumberFormat="0" applyBorder="0" applyAlignment="0" applyProtection="0"/>
    <xf numFmtId="0" fontId="18" fillId="49" borderId="1" applyNumberFormat="0" applyBorder="0" applyAlignment="0" applyProtection="0"/>
    <xf numFmtId="0" fontId="18" fillId="50" borderId="1" applyNumberFormat="0" applyBorder="0" applyAlignment="0" applyProtection="0"/>
    <xf numFmtId="0" fontId="67" fillId="51" borderId="1" applyNumberFormat="0" applyBorder="0" applyAlignment="0" applyProtection="0"/>
    <xf numFmtId="0" fontId="67" fillId="52" borderId="1" applyNumberFormat="0" applyBorder="0" applyAlignment="0" applyProtection="0"/>
    <xf numFmtId="0" fontId="18" fillId="53" borderId="1" applyNumberFormat="0" applyBorder="0" applyAlignment="0" applyProtection="0"/>
    <xf numFmtId="0" fontId="18" fillId="54" borderId="1" applyNumberFormat="0" applyBorder="0" applyAlignment="0" applyProtection="0"/>
    <xf numFmtId="0" fontId="67" fillId="55" borderId="1" applyNumberFormat="0" applyBorder="0" applyAlignment="0" applyProtection="0"/>
    <xf numFmtId="0" fontId="68" fillId="0" borderId="1" applyNumberFormat="0" applyFill="0" applyBorder="0" applyAlignment="0" applyProtection="0"/>
    <xf numFmtId="0" fontId="83" fillId="0" borderId="1"/>
    <xf numFmtId="0" fontId="14" fillId="0" borderId="1"/>
    <xf numFmtId="9" fontId="14" fillId="0" borderId="1" applyFont="0" applyFill="0" applyBorder="0" applyAlignment="0" applyProtection="0"/>
    <xf numFmtId="43" fontId="83" fillId="0" borderId="1" applyFont="0" applyFill="0" applyBorder="0" applyAlignment="0" applyProtection="0"/>
    <xf numFmtId="9" fontId="83" fillId="0" borderId="1" applyFont="0" applyFill="0" applyBorder="0" applyAlignment="0" applyProtection="0"/>
    <xf numFmtId="0" fontId="83" fillId="0" borderId="1"/>
    <xf numFmtId="0" fontId="13" fillId="0" borderId="1"/>
    <xf numFmtId="0" fontId="18" fillId="0" borderId="1"/>
    <xf numFmtId="9" fontId="13" fillId="0" borderId="1" applyFont="0" applyFill="0" applyBorder="0" applyAlignment="0" applyProtection="0"/>
    <xf numFmtId="0" fontId="18" fillId="0" borderId="1"/>
    <xf numFmtId="0" fontId="18" fillId="0" borderId="1"/>
    <xf numFmtId="9" fontId="18" fillId="0" borderId="1" applyFont="0" applyFill="0" applyBorder="0" applyAlignment="0" applyProtection="0"/>
    <xf numFmtId="0" fontId="91" fillId="0" borderId="1"/>
    <xf numFmtId="9" fontId="91" fillId="0" borderId="1" applyFont="0" applyFill="0" applyBorder="0" applyAlignment="0" applyProtection="0"/>
    <xf numFmtId="0" fontId="38" fillId="0" borderId="1"/>
    <xf numFmtId="0" fontId="93" fillId="0" borderId="1"/>
    <xf numFmtId="43" fontId="12" fillId="0" borderId="1" applyFont="0" applyFill="0" applyBorder="0" applyAlignment="0" applyProtection="0"/>
    <xf numFmtId="0" fontId="11" fillId="0" borderId="1"/>
    <xf numFmtId="9" fontId="11" fillId="0" borderId="1" applyFont="0" applyFill="0" applyBorder="0" applyAlignment="0" applyProtection="0"/>
    <xf numFmtId="0" fontId="10" fillId="0" borderId="1"/>
    <xf numFmtId="0" fontId="94" fillId="0" borderId="1"/>
    <xf numFmtId="165" fontId="10" fillId="0" borderId="1" applyFont="0" applyFill="0" applyBorder="0" applyAlignment="0" applyProtection="0"/>
    <xf numFmtId="0" fontId="10" fillId="0" borderId="1"/>
    <xf numFmtId="0" fontId="10" fillId="0" borderId="1"/>
    <xf numFmtId="43" fontId="10" fillId="0" borderId="1" applyFont="0" applyFill="0" applyBorder="0" applyAlignment="0" applyProtection="0"/>
    <xf numFmtId="9" fontId="10" fillId="0" borderId="1" applyFont="0" applyFill="0" applyBorder="0" applyAlignment="0" applyProtection="0"/>
    <xf numFmtId="9" fontId="10" fillId="0" borderId="1" applyFont="0" applyFill="0" applyBorder="0" applyAlignment="0" applyProtection="0"/>
    <xf numFmtId="0" fontId="9" fillId="0" borderId="1"/>
    <xf numFmtId="0" fontId="10" fillId="0" borderId="1"/>
    <xf numFmtId="0" fontId="10" fillId="0" borderId="1"/>
    <xf numFmtId="0" fontId="38" fillId="0" borderId="1"/>
    <xf numFmtId="0" fontId="10" fillId="0" borderId="1"/>
    <xf numFmtId="0" fontId="9" fillId="0" borderId="1"/>
    <xf numFmtId="0" fontId="10" fillId="0" borderId="1"/>
    <xf numFmtId="0" fontId="8" fillId="0" borderId="1"/>
    <xf numFmtId="9" fontId="8" fillId="0" borderId="1" applyFont="0" applyFill="0" applyBorder="0" applyAlignment="0" applyProtection="0"/>
    <xf numFmtId="0" fontId="95" fillId="0" borderId="1"/>
    <xf numFmtId="0" fontId="7" fillId="0" borderId="1"/>
    <xf numFmtId="9" fontId="7" fillId="0" borderId="1" applyFont="0" applyFill="0" applyBorder="0" applyAlignment="0" applyProtection="0"/>
    <xf numFmtId="9" fontId="95" fillId="0" borderId="1" applyFont="0" applyFill="0" applyBorder="0" applyAlignment="0" applyProtection="0"/>
    <xf numFmtId="0" fontId="6" fillId="0" borderId="1"/>
    <xf numFmtId="0" fontId="95" fillId="0" borderId="1"/>
    <xf numFmtId="0" fontId="5" fillId="0" borderId="1"/>
    <xf numFmtId="43" fontId="38" fillId="0" borderId="1" applyFont="0" applyFill="0" applyBorder="0" applyAlignment="0" applyProtection="0"/>
    <xf numFmtId="0" fontId="4" fillId="0" borderId="1"/>
    <xf numFmtId="0" fontId="3" fillId="0" borderId="1"/>
    <xf numFmtId="0" fontId="10" fillId="0" borderId="1"/>
    <xf numFmtId="9" fontId="3" fillId="0" borderId="1" applyFont="0" applyFill="0" applyBorder="0" applyAlignment="0" applyProtection="0"/>
    <xf numFmtId="0" fontId="98" fillId="0" borderId="1"/>
    <xf numFmtId="9" fontId="98" fillId="0" borderId="1" applyFont="0" applyFill="0" applyBorder="0" applyAlignment="0" applyProtection="0"/>
    <xf numFmtId="0" fontId="98" fillId="0" borderId="1"/>
    <xf numFmtId="0" fontId="38" fillId="0" borderId="1"/>
    <xf numFmtId="9" fontId="38" fillId="0" borderId="1" applyFont="0" applyFill="0" applyBorder="0" applyAlignment="0" applyProtection="0"/>
    <xf numFmtId="0" fontId="99" fillId="0" borderId="1"/>
    <xf numFmtId="0" fontId="2" fillId="0" borderId="1"/>
    <xf numFmtId="9" fontId="2" fillId="0" borderId="1" applyFont="0" applyFill="0" applyBorder="0" applyAlignment="0" applyProtection="0"/>
  </cellStyleXfs>
  <cellXfs count="467">
    <xf numFmtId="0" fontId="0" fillId="0" borderId="0" xfId="0"/>
    <xf numFmtId="3" fontId="40" fillId="0" borderId="1" xfId="0" applyNumberFormat="1" applyFont="1" applyBorder="1"/>
    <xf numFmtId="0" fontId="43" fillId="0" borderId="1" xfId="30" applyFont="1" applyFill="1" applyBorder="1" applyAlignment="1"/>
    <xf numFmtId="0" fontId="89" fillId="25" borderId="1" xfId="0" applyFont="1" applyFill="1" applyBorder="1" applyAlignment="1">
      <alignment vertical="center"/>
    </xf>
    <xf numFmtId="0" fontId="40" fillId="0" borderId="1" xfId="16" applyFont="1" applyBorder="1"/>
    <xf numFmtId="0" fontId="40" fillId="0" borderId="1" xfId="30" applyFont="1" applyBorder="1"/>
    <xf numFmtId="167" fontId="40" fillId="0" borderId="1" xfId="270" applyNumberFormat="1" applyFont="1" applyBorder="1"/>
    <xf numFmtId="0" fontId="40" fillId="0" borderId="1" xfId="0" applyFont="1" applyBorder="1"/>
    <xf numFmtId="0" fontId="40" fillId="0" borderId="1" xfId="266" applyFont="1" applyBorder="1"/>
    <xf numFmtId="0" fontId="40" fillId="0" borderId="1" xfId="7" applyFont="1" applyBorder="1"/>
    <xf numFmtId="0" fontId="89" fillId="0" borderId="1" xfId="7" applyFont="1" applyBorder="1"/>
    <xf numFmtId="0" fontId="40" fillId="0" borderId="1" xfId="23" applyFont="1" applyBorder="1"/>
    <xf numFmtId="0" fontId="43" fillId="0" borderId="1" xfId="3" applyFont="1" applyFill="1" applyBorder="1" applyAlignment="1"/>
    <xf numFmtId="0" fontId="40" fillId="0" borderId="1" xfId="0" applyFont="1" applyBorder="1" applyAlignment="1">
      <alignment horizontal="left" vertical="center"/>
    </xf>
    <xf numFmtId="0" fontId="92" fillId="0" borderId="1" xfId="263" applyFont="1" applyBorder="1"/>
    <xf numFmtId="0" fontId="40" fillId="0" borderId="1" xfId="109" applyFont="1" applyBorder="1"/>
    <xf numFmtId="3" fontId="88" fillId="18" borderId="1" xfId="0" applyNumberFormat="1" applyFont="1" applyFill="1" applyBorder="1" applyAlignment="1">
      <alignment vertical="center"/>
    </xf>
    <xf numFmtId="10" fontId="90" fillId="18" borderId="1" xfId="0" applyNumberFormat="1" applyFont="1" applyFill="1" applyBorder="1" applyAlignment="1">
      <alignment horizontal="center" vertical="center"/>
    </xf>
    <xf numFmtId="10" fontId="40" fillId="0" borderId="1" xfId="171" applyNumberFormat="1" applyFont="1" applyBorder="1"/>
    <xf numFmtId="0" fontId="40" fillId="0" borderId="1" xfId="123" applyFont="1" applyBorder="1"/>
    <xf numFmtId="0" fontId="43" fillId="0" borderId="1" xfId="16" applyFont="1" applyBorder="1"/>
    <xf numFmtId="166" fontId="40" fillId="0" borderId="1" xfId="271" applyNumberFormat="1" applyFont="1" applyBorder="1"/>
    <xf numFmtId="166" fontId="40" fillId="0" borderId="1" xfId="272" applyNumberFormat="1" applyFont="1" applyBorder="1"/>
    <xf numFmtId="0" fontId="40" fillId="0" borderId="1" xfId="276" applyFont="1" applyBorder="1"/>
    <xf numFmtId="0" fontId="40" fillId="0" borderId="1" xfId="276" applyFont="1" applyBorder="1" applyAlignment="1">
      <alignment horizontal="left" vertical="center"/>
    </xf>
    <xf numFmtId="0" fontId="85" fillId="8" borderId="1" xfId="266" applyFont="1" applyFill="1" applyBorder="1" applyAlignment="1">
      <alignment horizontal="center" vertical="center" wrapText="1"/>
    </xf>
    <xf numFmtId="177" fontId="85" fillId="8" borderId="1" xfId="266" applyNumberFormat="1" applyFont="1" applyFill="1" applyBorder="1" applyAlignment="1">
      <alignment horizontal="center" vertical="center" wrapText="1"/>
    </xf>
    <xf numFmtId="0" fontId="40" fillId="0" borderId="1" xfId="266" applyFont="1" applyBorder="1" applyAlignment="1">
      <alignment horizontal="left" vertical="center"/>
    </xf>
    <xf numFmtId="0" fontId="88" fillId="0" borderId="1" xfId="0" applyFont="1" applyBorder="1"/>
    <xf numFmtId="0" fontId="40" fillId="5" borderId="1" xfId="0" applyFont="1" applyFill="1" applyBorder="1"/>
    <xf numFmtId="0" fontId="40" fillId="4" borderId="1" xfId="0" applyFont="1" applyFill="1" applyBorder="1"/>
    <xf numFmtId="0" fontId="40" fillId="0" borderId="0" xfId="0" applyFont="1"/>
    <xf numFmtId="10" fontId="40" fillId="0" borderId="0" xfId="138" applyNumberFormat="1" applyFont="1"/>
    <xf numFmtId="17" fontId="84" fillId="0" borderId="1" xfId="23" applyNumberFormat="1" applyFont="1"/>
    <xf numFmtId="0" fontId="40" fillId="24" borderId="1" xfId="0" applyFont="1" applyFill="1" applyBorder="1" applyAlignment="1">
      <alignment horizontal="center" vertical="center" wrapText="1"/>
    </xf>
    <xf numFmtId="2" fontId="40" fillId="7" borderId="1" xfId="81" applyNumberFormat="1" applyFont="1" applyFill="1" applyBorder="1" applyAlignment="1">
      <alignment horizontal="center" vertical="center"/>
    </xf>
    <xf numFmtId="0" fontId="40" fillId="0" borderId="1" xfId="123" applyFont="1" applyBorder="1" applyAlignment="1">
      <alignment horizontal="center"/>
    </xf>
    <xf numFmtId="0" fontId="88" fillId="21" borderId="16" xfId="0" applyFont="1" applyFill="1" applyBorder="1" applyAlignment="1">
      <alignment horizontal="left" vertical="center"/>
    </xf>
    <xf numFmtId="0" fontId="88" fillId="21" borderId="16" xfId="0" applyFont="1" applyFill="1" applyBorder="1" applyAlignment="1">
      <alignment horizontal="center" vertical="center" wrapText="1"/>
    </xf>
    <xf numFmtId="0" fontId="88" fillId="21" borderId="16" xfId="0" applyFont="1" applyFill="1" applyBorder="1" applyAlignment="1">
      <alignment horizontal="center" vertical="center"/>
    </xf>
    <xf numFmtId="0" fontId="88" fillId="21" borderId="15" xfId="0" applyFont="1" applyFill="1" applyBorder="1" applyAlignment="1">
      <alignment horizontal="center" vertical="center" wrapText="1"/>
    </xf>
    <xf numFmtId="3" fontId="40" fillId="0" borderId="17" xfId="0" applyNumberFormat="1" applyFont="1" applyBorder="1"/>
    <xf numFmtId="3" fontId="40" fillId="0" borderId="18" xfId="0" applyNumberFormat="1" applyFont="1" applyBorder="1"/>
    <xf numFmtId="3" fontId="88" fillId="18" borderId="16" xfId="0" applyNumberFormat="1" applyFont="1" applyFill="1" applyBorder="1" applyAlignment="1">
      <alignment vertical="center"/>
    </xf>
    <xf numFmtId="10" fontId="90" fillId="18" borderId="16" xfId="0" applyNumberFormat="1" applyFont="1" applyFill="1" applyBorder="1" applyAlignment="1">
      <alignment horizontal="center" vertical="center"/>
    </xf>
    <xf numFmtId="0" fontId="89" fillId="0" borderId="0" xfId="0" applyFont="1" applyAlignment="1">
      <alignment vertical="center"/>
    </xf>
    <xf numFmtId="3" fontId="97" fillId="18" borderId="16" xfId="0" applyNumberFormat="1" applyFont="1" applyFill="1" applyBorder="1" applyAlignment="1">
      <alignment vertical="center"/>
    </xf>
    <xf numFmtId="0" fontId="89" fillId="25" borderId="0" xfId="0" applyFont="1" applyFill="1" applyAlignment="1">
      <alignment vertical="center"/>
    </xf>
    <xf numFmtId="10" fontId="89" fillId="25" borderId="0" xfId="0" applyNumberFormat="1" applyFont="1" applyFill="1" applyAlignment="1">
      <alignment vertical="center"/>
    </xf>
    <xf numFmtId="10" fontId="40" fillId="0" borderId="1" xfId="271" applyNumberFormat="1" applyFont="1"/>
    <xf numFmtId="0" fontId="92" fillId="0" borderId="0" xfId="0" applyFont="1"/>
    <xf numFmtId="2" fontId="40" fillId="7" borderId="1" xfId="81" applyNumberFormat="1" applyFont="1" applyFill="1" applyAlignment="1">
      <alignment horizontal="center" vertical="center"/>
    </xf>
    <xf numFmtId="2" fontId="88" fillId="7" borderId="1" xfId="81" applyNumberFormat="1" applyFont="1" applyFill="1" applyAlignment="1">
      <alignment horizontal="center" vertical="center"/>
    </xf>
    <xf numFmtId="0" fontId="85" fillId="13" borderId="0" xfId="0" applyFont="1" applyFill="1" applyAlignment="1">
      <alignment horizontal="center" vertical="center"/>
    </xf>
    <xf numFmtId="0" fontId="40" fillId="3" borderId="0" xfId="0" applyFont="1" applyFill="1" applyAlignment="1">
      <alignment horizontal="center" vertical="center"/>
    </xf>
    <xf numFmtId="3" fontId="40" fillId="3" borderId="0" xfId="0" applyNumberFormat="1" applyFont="1" applyFill="1" applyAlignment="1">
      <alignment horizontal="center" vertical="center"/>
    </xf>
    <xf numFmtId="2" fontId="40" fillId="0" borderId="1" xfId="269" applyNumberFormat="1" applyFont="1" applyFill="1"/>
    <xf numFmtId="0" fontId="40" fillId="0" borderId="1" xfId="30" applyFont="1" applyBorder="1" applyAlignment="1">
      <alignment horizontal="center"/>
    </xf>
    <xf numFmtId="3" fontId="40" fillId="0" borderId="1" xfId="30" applyNumberFormat="1" applyFont="1" applyBorder="1"/>
    <xf numFmtId="10" fontId="40" fillId="0" borderId="1" xfId="30" applyNumberFormat="1" applyFont="1" applyBorder="1"/>
    <xf numFmtId="3" fontId="88" fillId="0" borderId="1" xfId="30" applyNumberFormat="1" applyFont="1" applyBorder="1"/>
    <xf numFmtId="17" fontId="40" fillId="0" borderId="1" xfId="30" applyNumberFormat="1" applyFont="1" applyBorder="1" applyAlignment="1">
      <alignment horizontal="center"/>
    </xf>
    <xf numFmtId="0" fontId="88" fillId="0" borderId="1" xfId="30" applyFont="1" applyBorder="1"/>
    <xf numFmtId="0" fontId="85" fillId="6" borderId="12" xfId="275" applyFont="1" applyFill="1" applyBorder="1" applyAlignment="1">
      <alignment horizontal="center" vertical="center" wrapText="1"/>
    </xf>
    <xf numFmtId="0" fontId="84" fillId="2" borderId="12" xfId="275" applyFont="1" applyFill="1" applyBorder="1" applyAlignment="1">
      <alignment vertical="center"/>
    </xf>
    <xf numFmtId="3" fontId="84" fillId="2" borderId="12" xfId="275" applyNumberFormat="1" applyFont="1" applyFill="1" applyBorder="1" applyAlignment="1">
      <alignment vertical="center"/>
    </xf>
    <xf numFmtId="3" fontId="84" fillId="2" borderId="11" xfId="275" applyNumberFormat="1" applyFont="1" applyFill="1" applyBorder="1" applyAlignment="1">
      <alignment vertical="center"/>
    </xf>
    <xf numFmtId="0" fontId="87" fillId="6" borderId="16" xfId="30" applyFont="1" applyFill="1" applyBorder="1" applyAlignment="1">
      <alignment horizontal="center" vertical="center" wrapText="1"/>
    </xf>
    <xf numFmtId="17" fontId="85" fillId="6" borderId="16" xfId="275" quotePrefix="1" applyNumberFormat="1" applyFont="1" applyFill="1" applyBorder="1" applyAlignment="1">
      <alignment horizontal="center" vertical="center" wrapText="1"/>
    </xf>
    <xf numFmtId="0" fontId="40" fillId="7" borderId="16" xfId="30" applyFont="1" applyFill="1" applyBorder="1"/>
    <xf numFmtId="0" fontId="40" fillId="2" borderId="16" xfId="30" applyFont="1" applyFill="1" applyBorder="1"/>
    <xf numFmtId="10" fontId="84" fillId="2" borderId="16" xfId="271" applyNumberFormat="1" applyFont="1" applyFill="1" applyBorder="1"/>
    <xf numFmtId="0" fontId="85" fillId="12" borderId="1" xfId="292" applyFont="1" applyFill="1" applyAlignment="1">
      <alignment horizontal="center"/>
    </xf>
    <xf numFmtId="0" fontId="86" fillId="22" borderId="1" xfId="292" applyFont="1" applyFill="1"/>
    <xf numFmtId="0" fontId="86" fillId="23" borderId="1" xfId="292" applyFont="1" applyFill="1"/>
    <xf numFmtId="0" fontId="84" fillId="0" borderId="13" xfId="292" applyFont="1" applyBorder="1"/>
    <xf numFmtId="169" fontId="84" fillId="0" borderId="13" xfId="292" applyNumberFormat="1" applyFont="1" applyBorder="1"/>
    <xf numFmtId="0" fontId="84" fillId="0" borderId="1" xfId="292" applyFont="1" applyBorder="1"/>
    <xf numFmtId="3" fontId="84" fillId="0" borderId="1" xfId="292" applyNumberFormat="1" applyFont="1" applyBorder="1"/>
    <xf numFmtId="0" fontId="40" fillId="0" borderId="1" xfId="0" applyFont="1" applyBorder="1" applyAlignment="1">
      <alignment horizontal="center"/>
    </xf>
    <xf numFmtId="0" fontId="89" fillId="0" borderId="1" xfId="7" applyFont="1"/>
    <xf numFmtId="17" fontId="85" fillId="6" borderId="12" xfId="275" quotePrefix="1" applyNumberFormat="1" applyFont="1" applyFill="1" applyBorder="1" applyAlignment="1">
      <alignment horizontal="center" vertical="center" wrapText="1"/>
    </xf>
    <xf numFmtId="3" fontId="40" fillId="0" borderId="1" xfId="269" applyNumberFormat="1" applyFont="1" applyBorder="1"/>
    <xf numFmtId="3" fontId="40" fillId="0" borderId="1" xfId="269" applyNumberFormat="1" applyFont="1" applyFill="1"/>
    <xf numFmtId="3" fontId="88" fillId="0" borderId="1" xfId="269" applyNumberFormat="1" applyFont="1" applyFill="1"/>
    <xf numFmtId="2" fontId="40" fillId="0" borderId="0" xfId="0" applyNumberFormat="1" applyFont="1"/>
    <xf numFmtId="0" fontId="86" fillId="12" borderId="22" xfId="0" applyFont="1" applyFill="1" applyBorder="1" applyAlignment="1">
      <alignment horizontal="justify" vertical="center" wrapText="1"/>
    </xf>
    <xf numFmtId="0" fontId="86" fillId="12" borderId="23" xfId="0" applyFont="1" applyFill="1" applyBorder="1" applyAlignment="1">
      <alignment horizontal="center" vertical="center" wrapText="1"/>
    </xf>
    <xf numFmtId="0" fontId="85" fillId="12" borderId="1" xfId="0" applyFont="1" applyFill="1" applyBorder="1" applyAlignment="1">
      <alignment horizontal="center" vertical="center" wrapText="1"/>
    </xf>
    <xf numFmtId="17" fontId="89" fillId="59" borderId="1" xfId="0" applyNumberFormat="1" applyFont="1" applyFill="1" applyBorder="1" applyAlignment="1">
      <alignment horizontal="center" vertical="center" wrapText="1"/>
    </xf>
    <xf numFmtId="10" fontId="89" fillId="3" borderId="1" xfId="0" applyNumberFormat="1" applyFont="1" applyFill="1" applyBorder="1" applyAlignment="1">
      <alignment horizontal="center" vertical="center" wrapText="1"/>
    </xf>
    <xf numFmtId="10" fontId="89" fillId="57" borderId="1" xfId="0" applyNumberFormat="1" applyFont="1" applyFill="1" applyBorder="1" applyAlignment="1">
      <alignment horizontal="center" vertical="center" wrapText="1"/>
    </xf>
    <xf numFmtId="0" fontId="85" fillId="8" borderId="0" xfId="0" applyFont="1" applyFill="1" applyAlignment="1">
      <alignment horizontal="center" vertical="center" wrapText="1"/>
    </xf>
    <xf numFmtId="0" fontId="90" fillId="9" borderId="0" xfId="0" applyFont="1" applyFill="1" applyAlignment="1">
      <alignment horizontal="left" vertical="center" wrapText="1"/>
    </xf>
    <xf numFmtId="10" fontId="89" fillId="10" borderId="0" xfId="0" applyNumberFormat="1" applyFont="1" applyFill="1" applyAlignment="1">
      <alignment horizontal="center" vertical="center" wrapText="1"/>
    </xf>
    <xf numFmtId="3" fontId="89" fillId="10" borderId="0" xfId="0" applyNumberFormat="1" applyFont="1" applyFill="1" applyAlignment="1">
      <alignment horizontal="center" vertical="center" wrapText="1"/>
    </xf>
    <xf numFmtId="0" fontId="90" fillId="14" borderId="0" xfId="0" applyFont="1" applyFill="1" applyAlignment="1">
      <alignment horizontal="left" vertical="center" wrapText="1"/>
    </xf>
    <xf numFmtId="10" fontId="89" fillId="3" borderId="0" xfId="0" applyNumberFormat="1" applyFont="1" applyFill="1" applyAlignment="1">
      <alignment horizontal="center" vertical="center" wrapText="1"/>
    </xf>
    <xf numFmtId="3" fontId="89" fillId="3" borderId="0" xfId="0" applyNumberFormat="1" applyFont="1" applyFill="1" applyAlignment="1">
      <alignment horizontal="center" vertical="center" wrapText="1"/>
    </xf>
    <xf numFmtId="0" fontId="89" fillId="10" borderId="0" xfId="0" applyFont="1" applyFill="1" applyAlignment="1">
      <alignment horizontal="center" vertical="center" wrapText="1"/>
    </xf>
    <xf numFmtId="0" fontId="89" fillId="3" borderId="0" xfId="0" applyFont="1" applyFill="1" applyAlignment="1">
      <alignment horizontal="center" vertical="center" wrapText="1"/>
    </xf>
    <xf numFmtId="0" fontId="90" fillId="11" borderId="0" xfId="0" applyFont="1" applyFill="1" applyAlignment="1">
      <alignment horizontal="center" vertical="center" wrapText="1"/>
    </xf>
    <xf numFmtId="10" fontId="90" fillId="11" borderId="0" xfId="0" applyNumberFormat="1" applyFont="1" applyFill="1" applyAlignment="1">
      <alignment horizontal="center" vertical="center" wrapText="1"/>
    </xf>
    <xf numFmtId="3" fontId="90" fillId="11" borderId="0" xfId="0" applyNumberFormat="1" applyFont="1" applyFill="1" applyAlignment="1">
      <alignment horizontal="center" vertical="center" wrapText="1"/>
    </xf>
    <xf numFmtId="0" fontId="89" fillId="9" borderId="0" xfId="0" applyFont="1" applyFill="1"/>
    <xf numFmtId="4" fontId="89" fillId="60" borderId="0" xfId="0" applyNumberFormat="1" applyFont="1" applyFill="1"/>
    <xf numFmtId="0" fontId="89" fillId="14" borderId="0" xfId="0" applyFont="1" applyFill="1"/>
    <xf numFmtId="4" fontId="89" fillId="61" borderId="0" xfId="0" applyNumberFormat="1" applyFont="1" applyFill="1"/>
    <xf numFmtId="0" fontId="40" fillId="0" borderId="1" xfId="23" applyFont="1"/>
    <xf numFmtId="0" fontId="40" fillId="0" borderId="1" xfId="269" applyFont="1"/>
    <xf numFmtId="0" fontId="40" fillId="0" borderId="1" xfId="297" applyFont="1"/>
    <xf numFmtId="0" fontId="40" fillId="9" borderId="1" xfId="23" applyFont="1" applyFill="1" applyAlignment="1">
      <alignment horizontal="justify" vertical="center"/>
    </xf>
    <xf numFmtId="3" fontId="40" fillId="56" borderId="1" xfId="23" applyNumberFormat="1" applyFont="1" applyFill="1" applyAlignment="1">
      <alignment horizontal="center" vertical="center"/>
    </xf>
    <xf numFmtId="10" fontId="40" fillId="56" borderId="1" xfId="23" applyNumberFormat="1" applyFont="1" applyFill="1" applyAlignment="1">
      <alignment horizontal="center" vertical="center"/>
    </xf>
    <xf numFmtId="3" fontId="40" fillId="0" borderId="1" xfId="23" applyNumberFormat="1" applyFont="1" applyAlignment="1">
      <alignment horizontal="center" vertical="center"/>
    </xf>
    <xf numFmtId="10" fontId="40" fillId="0" borderId="1" xfId="23" applyNumberFormat="1" applyFont="1" applyAlignment="1">
      <alignment horizontal="center" vertical="center"/>
    </xf>
    <xf numFmtId="0" fontId="40" fillId="56" borderId="1" xfId="23" applyFont="1" applyFill="1" applyAlignment="1">
      <alignment horizontal="center" vertical="center"/>
    </xf>
    <xf numFmtId="0" fontId="40" fillId="0" borderId="1" xfId="23" applyFont="1" applyAlignment="1">
      <alignment horizontal="center" vertical="center"/>
    </xf>
    <xf numFmtId="10" fontId="40" fillId="0" borderId="1" xfId="298" applyNumberFormat="1" applyFont="1" applyBorder="1"/>
    <xf numFmtId="182" fontId="40" fillId="0" borderId="1" xfId="271" applyNumberFormat="1" applyFont="1" applyBorder="1"/>
    <xf numFmtId="0" fontId="88" fillId="9" borderId="1" xfId="23" applyFont="1" applyFill="1" applyAlignment="1">
      <alignment horizontal="justify" vertical="center"/>
    </xf>
    <xf numFmtId="3" fontId="88" fillId="56" borderId="1" xfId="23" applyNumberFormat="1" applyFont="1" applyFill="1" applyAlignment="1">
      <alignment horizontal="center" vertical="center"/>
    </xf>
    <xf numFmtId="10" fontId="88" fillId="56" borderId="1" xfId="23" applyNumberFormat="1" applyFont="1" applyFill="1" applyAlignment="1">
      <alignment horizontal="center" vertical="center"/>
    </xf>
    <xf numFmtId="176" fontId="40" fillId="0" borderId="1" xfId="23" applyNumberFormat="1" applyFont="1"/>
    <xf numFmtId="174" fontId="40" fillId="0" borderId="1" xfId="23" applyNumberFormat="1" applyFont="1" applyAlignment="1">
      <alignment horizontal="left"/>
    </xf>
    <xf numFmtId="167" fontId="40" fillId="0" borderId="1" xfId="23" applyNumberFormat="1" applyFont="1"/>
    <xf numFmtId="174" fontId="40" fillId="0" borderId="1" xfId="30" applyNumberFormat="1" applyFont="1" applyBorder="1"/>
    <xf numFmtId="174" fontId="40" fillId="0" borderId="1" xfId="30" applyNumberFormat="1" applyFont="1" applyFill="1" applyBorder="1"/>
    <xf numFmtId="167" fontId="40" fillId="0" borderId="1" xfId="270" applyNumberFormat="1" applyFont="1" applyFill="1" applyBorder="1"/>
    <xf numFmtId="174" fontId="40" fillId="0" borderId="1" xfId="269" applyNumberFormat="1" applyFont="1"/>
    <xf numFmtId="172" fontId="40" fillId="0" borderId="1" xfId="30" applyNumberFormat="1" applyFont="1" applyBorder="1"/>
    <xf numFmtId="174" fontId="40" fillId="0" borderId="1" xfId="30" applyNumberFormat="1" applyFont="1" applyBorder="1" applyAlignment="1">
      <alignment horizontal="right"/>
    </xf>
    <xf numFmtId="0" fontId="40" fillId="0" borderId="1" xfId="30" applyFont="1" applyBorder="1" applyAlignment="1">
      <alignment horizontal="right"/>
    </xf>
    <xf numFmtId="0" fontId="40" fillId="0" borderId="1" xfId="30" applyFont="1" applyFill="1" applyBorder="1"/>
    <xf numFmtId="166" fontId="40" fillId="0" borderId="1" xfId="272" applyNumberFormat="1" applyFont="1" applyFill="1" applyBorder="1"/>
    <xf numFmtId="0" fontId="40" fillId="0" borderId="1" xfId="299" applyFont="1"/>
    <xf numFmtId="0" fontId="40" fillId="0" borderId="1" xfId="300" applyFont="1"/>
    <xf numFmtId="10" fontId="40" fillId="0" borderId="1" xfId="301" applyNumberFormat="1" applyFont="1" applyBorder="1"/>
    <xf numFmtId="3" fontId="90" fillId="0" borderId="1" xfId="300" applyNumberFormat="1" applyFont="1" applyAlignment="1">
      <alignment horizontal="right" vertical="center"/>
    </xf>
    <xf numFmtId="0" fontId="40" fillId="0" borderId="1" xfId="300" applyFont="1" applyAlignment="1">
      <alignment horizontal="center"/>
    </xf>
    <xf numFmtId="0" fontId="84" fillId="0" borderId="1" xfId="300" applyFont="1"/>
    <xf numFmtId="10" fontId="88" fillId="0" borderId="1" xfId="301" applyNumberFormat="1" applyFont="1" applyBorder="1"/>
    <xf numFmtId="166" fontId="40" fillId="0" borderId="1" xfId="301" applyNumberFormat="1" applyFont="1" applyBorder="1"/>
    <xf numFmtId="0" fontId="40" fillId="0" borderId="1" xfId="23" applyFont="1" applyAlignment="1">
      <alignment horizontal="left"/>
    </xf>
    <xf numFmtId="0" fontId="40" fillId="0" borderId="1" xfId="23" applyFont="1" applyAlignment="1">
      <alignment horizontal="center"/>
    </xf>
    <xf numFmtId="3" fontId="40" fillId="0" borderId="1" xfId="23" applyNumberFormat="1" applyFont="1" applyAlignment="1">
      <alignment wrapText="1"/>
    </xf>
    <xf numFmtId="3" fontId="40" fillId="0" borderId="1" xfId="23" applyNumberFormat="1" applyFont="1"/>
    <xf numFmtId="0" fontId="40" fillId="0" borderId="1" xfId="300" applyFont="1" applyAlignment="1">
      <alignment horizontal="left"/>
    </xf>
    <xf numFmtId="0" fontId="84" fillId="0" borderId="1" xfId="300" applyFont="1" applyAlignment="1">
      <alignment horizontal="center"/>
    </xf>
    <xf numFmtId="0" fontId="88" fillId="0" borderId="1" xfId="23" applyFont="1"/>
    <xf numFmtId="10" fontId="40" fillId="0" borderId="1" xfId="301" applyNumberFormat="1" applyFont="1" applyBorder="1" applyAlignment="1">
      <alignment horizontal="center"/>
    </xf>
    <xf numFmtId="166" fontId="40" fillId="0" borderId="1" xfId="23" applyNumberFormat="1" applyFont="1"/>
    <xf numFmtId="0" fontId="40" fillId="0" borderId="1" xfId="275" applyFont="1"/>
    <xf numFmtId="0" fontId="84" fillId="0" borderId="1" xfId="275" applyFont="1"/>
    <xf numFmtId="10" fontId="84" fillId="2" borderId="12" xfId="298" applyNumberFormat="1" applyFont="1" applyFill="1" applyBorder="1" applyAlignment="1">
      <alignment vertical="center"/>
    </xf>
    <xf numFmtId="17" fontId="85" fillId="0" borderId="1" xfId="275" quotePrefix="1" applyNumberFormat="1" applyFont="1" applyAlignment="1">
      <alignment horizontal="center" vertical="center" wrapText="1"/>
    </xf>
    <xf numFmtId="0" fontId="85" fillId="0" borderId="1" xfId="275" applyFont="1" applyAlignment="1">
      <alignment horizontal="center" vertical="center" wrapText="1"/>
    </xf>
    <xf numFmtId="3" fontId="84" fillId="0" borderId="1" xfId="275" applyNumberFormat="1" applyFont="1"/>
    <xf numFmtId="3" fontId="84" fillId="0" borderId="1" xfId="275" applyNumberFormat="1" applyFont="1" applyAlignment="1">
      <alignment horizontal="right" vertical="center"/>
    </xf>
    <xf numFmtId="10" fontId="84" fillId="0" borderId="1" xfId="275" applyNumberFormat="1" applyFont="1" applyAlignment="1">
      <alignment horizontal="right" vertical="center"/>
    </xf>
    <xf numFmtId="3" fontId="84" fillId="0" borderId="1" xfId="299" applyNumberFormat="1" applyFont="1"/>
    <xf numFmtId="0" fontId="40" fillId="0" borderId="12" xfId="300" applyFont="1" applyBorder="1"/>
    <xf numFmtId="17" fontId="85" fillId="6" borderId="1" xfId="274" quotePrefix="1" applyNumberFormat="1" applyFont="1" applyFill="1" applyAlignment="1">
      <alignment horizontal="center" vertical="center" wrapText="1"/>
    </xf>
    <xf numFmtId="0" fontId="84" fillId="2" borderId="12" xfId="274" applyFont="1" applyFill="1" applyBorder="1" applyAlignment="1">
      <alignment horizontal="left" vertical="center"/>
    </xf>
    <xf numFmtId="3" fontId="84" fillId="2" borderId="12" xfId="274" applyNumberFormat="1" applyFont="1" applyFill="1" applyBorder="1" applyAlignment="1">
      <alignment horizontal="right" vertical="center"/>
    </xf>
    <xf numFmtId="3" fontId="84" fillId="2" borderId="11" xfId="274" applyNumberFormat="1" applyFont="1" applyFill="1" applyBorder="1" applyAlignment="1">
      <alignment horizontal="right" vertical="center"/>
    </xf>
    <xf numFmtId="10" fontId="84" fillId="2" borderId="11" xfId="274" applyNumberFormat="1" applyFont="1" applyFill="1" applyBorder="1" applyAlignment="1">
      <alignment horizontal="right" vertical="center"/>
    </xf>
    <xf numFmtId="0" fontId="89" fillId="3" borderId="11" xfId="299" applyFont="1" applyFill="1" applyBorder="1" applyAlignment="1">
      <alignment horizontal="left" vertical="center" wrapText="1"/>
    </xf>
    <xf numFmtId="3" fontId="89" fillId="3" borderId="11" xfId="299" applyNumberFormat="1" applyFont="1" applyFill="1" applyBorder="1" applyAlignment="1">
      <alignment horizontal="right" vertical="center"/>
    </xf>
    <xf numFmtId="10" fontId="89" fillId="3" borderId="11" xfId="299" applyNumberFormat="1" applyFont="1" applyFill="1" applyBorder="1" applyAlignment="1">
      <alignment horizontal="right" vertical="center"/>
    </xf>
    <xf numFmtId="0" fontId="89" fillId="3" borderId="12" xfId="299" applyFont="1" applyFill="1" applyBorder="1" applyAlignment="1">
      <alignment horizontal="left" vertical="center"/>
    </xf>
    <xf numFmtId="0" fontId="89" fillId="3" borderId="12" xfId="299" applyFont="1" applyFill="1" applyBorder="1" applyAlignment="1">
      <alignment horizontal="left" vertical="center" wrapText="1"/>
    </xf>
    <xf numFmtId="0" fontId="90" fillId="2" borderId="12" xfId="299" applyFont="1" applyFill="1" applyBorder="1" applyAlignment="1">
      <alignment horizontal="left" vertical="center"/>
    </xf>
    <xf numFmtId="3" fontId="90" fillId="2" borderId="12" xfId="299" applyNumberFormat="1" applyFont="1" applyFill="1" applyBorder="1" applyAlignment="1">
      <alignment horizontal="right" vertical="center"/>
    </xf>
    <xf numFmtId="3" fontId="90" fillId="2" borderId="11" xfId="299" applyNumberFormat="1" applyFont="1" applyFill="1" applyBorder="1" applyAlignment="1">
      <alignment horizontal="right" vertical="center"/>
    </xf>
    <xf numFmtId="10" fontId="90" fillId="2" borderId="11" xfId="299" applyNumberFormat="1" applyFont="1" applyFill="1" applyBorder="1" applyAlignment="1">
      <alignment horizontal="right" vertical="center"/>
    </xf>
    <xf numFmtId="3" fontId="40" fillId="7" borderId="12" xfId="299" applyNumberFormat="1" applyFont="1" applyFill="1" applyBorder="1" applyAlignment="1">
      <alignment vertical="center"/>
    </xf>
    <xf numFmtId="0" fontId="40" fillId="0" borderId="12" xfId="275" applyFont="1" applyBorder="1"/>
    <xf numFmtId="0" fontId="85" fillId="6" borderId="12" xfId="299" applyFont="1" applyFill="1" applyBorder="1" applyAlignment="1">
      <alignment horizontal="center" vertical="center" wrapText="1"/>
    </xf>
    <xf numFmtId="0" fontId="85" fillId="6" borderId="1" xfId="299" applyFont="1" applyFill="1" applyAlignment="1">
      <alignment horizontal="right" vertical="center" wrapText="1"/>
    </xf>
    <xf numFmtId="3" fontId="89" fillId="7" borderId="20" xfId="299" applyNumberFormat="1" applyFont="1" applyFill="1" applyBorder="1" applyAlignment="1">
      <alignment horizontal="right" vertical="center"/>
    </xf>
    <xf numFmtId="3" fontId="89" fillId="3" borderId="12" xfId="299" applyNumberFormat="1" applyFont="1" applyFill="1" applyBorder="1" applyAlignment="1">
      <alignment horizontal="center" vertical="center"/>
    </xf>
    <xf numFmtId="10" fontId="89" fillId="3" borderId="12" xfId="299" applyNumberFormat="1" applyFont="1" applyFill="1" applyBorder="1" applyAlignment="1">
      <alignment horizontal="center" vertical="center"/>
    </xf>
    <xf numFmtId="0" fontId="89" fillId="3" borderId="1" xfId="299" applyFont="1" applyFill="1" applyAlignment="1">
      <alignment horizontal="justify" vertical="center"/>
    </xf>
    <xf numFmtId="3" fontId="89" fillId="7" borderId="11" xfId="299" applyNumberFormat="1" applyFont="1" applyFill="1" applyBorder="1" applyAlignment="1">
      <alignment horizontal="right" vertical="center"/>
    </xf>
    <xf numFmtId="0" fontId="89" fillId="3" borderId="11" xfId="299" applyFont="1" applyFill="1" applyBorder="1" applyAlignment="1">
      <alignment horizontal="justify" vertical="center"/>
    </xf>
    <xf numFmtId="0" fontId="89" fillId="7" borderId="11" xfId="299" applyFont="1" applyFill="1" applyBorder="1" applyAlignment="1">
      <alignment horizontal="right" vertical="center"/>
    </xf>
    <xf numFmtId="3" fontId="89" fillId="7" borderId="1" xfId="299" applyNumberFormat="1" applyFont="1" applyFill="1" applyAlignment="1">
      <alignment horizontal="right" vertical="center"/>
    </xf>
    <xf numFmtId="0" fontId="90" fillId="2" borderId="11" xfId="299" applyFont="1" applyFill="1" applyBorder="1" applyAlignment="1">
      <alignment horizontal="justify" vertical="center"/>
    </xf>
    <xf numFmtId="3" fontId="90" fillId="2" borderId="12" xfId="299" applyNumberFormat="1" applyFont="1" applyFill="1" applyBorder="1" applyAlignment="1">
      <alignment horizontal="center" vertical="center"/>
    </xf>
    <xf numFmtId="10" fontId="90" fillId="2" borderId="12" xfId="299" applyNumberFormat="1" applyFont="1" applyFill="1" applyBorder="1" applyAlignment="1">
      <alignment horizontal="center" vertical="center"/>
    </xf>
    <xf numFmtId="0" fontId="85" fillId="6" borderId="13" xfId="299" applyFont="1" applyFill="1" applyBorder="1" applyAlignment="1">
      <alignment horizontal="center" vertical="center"/>
    </xf>
    <xf numFmtId="0" fontId="85" fillId="6" borderId="14" xfId="299" applyFont="1" applyFill="1" applyBorder="1" applyAlignment="1">
      <alignment horizontal="center" vertical="center"/>
    </xf>
    <xf numFmtId="0" fontId="89" fillId="7" borderId="12" xfId="299" applyFont="1" applyFill="1" applyBorder="1" applyAlignment="1">
      <alignment horizontal="left" vertical="center" wrapText="1"/>
    </xf>
    <xf numFmtId="0" fontId="89" fillId="7" borderId="11" xfId="299" applyFont="1" applyFill="1" applyBorder="1" applyAlignment="1">
      <alignment horizontal="left" vertical="center"/>
    </xf>
    <xf numFmtId="0" fontId="89" fillId="7" borderId="12" xfId="299" applyFont="1" applyFill="1" applyBorder="1" applyAlignment="1">
      <alignment horizontal="left" vertical="center"/>
    </xf>
    <xf numFmtId="0" fontId="90" fillId="2" borderId="12" xfId="299" applyFont="1" applyFill="1" applyBorder="1" applyAlignment="1">
      <alignment horizontal="justify" vertical="center"/>
    </xf>
    <xf numFmtId="3" fontId="89" fillId="7" borderId="20" xfId="299" applyNumberFormat="1" applyFont="1" applyFill="1" applyBorder="1" applyAlignment="1">
      <alignment horizontal="center" vertical="center"/>
    </xf>
    <xf numFmtId="3" fontId="89" fillId="3" borderId="1" xfId="299" applyNumberFormat="1" applyFont="1" applyFill="1" applyAlignment="1">
      <alignment horizontal="center" vertical="center"/>
    </xf>
    <xf numFmtId="3" fontId="89" fillId="7" borderId="11" xfId="299" applyNumberFormat="1" applyFont="1" applyFill="1" applyBorder="1" applyAlignment="1">
      <alignment horizontal="center" vertical="center"/>
    </xf>
    <xf numFmtId="3" fontId="89" fillId="3" borderId="11" xfId="299" applyNumberFormat="1" applyFont="1" applyFill="1" applyBorder="1" applyAlignment="1">
      <alignment horizontal="center" vertical="center"/>
    </xf>
    <xf numFmtId="0" fontId="89" fillId="3" borderId="1" xfId="299" applyFont="1" applyFill="1" applyAlignment="1">
      <alignment horizontal="center" vertical="center"/>
    </xf>
    <xf numFmtId="0" fontId="89" fillId="7" borderId="11" xfId="299" applyFont="1" applyFill="1" applyBorder="1" applyAlignment="1">
      <alignment horizontal="center" vertical="center"/>
    </xf>
    <xf numFmtId="3" fontId="89" fillId="7" borderId="1" xfId="299" applyNumberFormat="1" applyFont="1" applyFill="1" applyAlignment="1">
      <alignment horizontal="center" vertical="center"/>
    </xf>
    <xf numFmtId="3" fontId="90" fillId="2" borderId="11" xfId="299" applyNumberFormat="1" applyFont="1" applyFill="1" applyBorder="1" applyAlignment="1">
      <alignment horizontal="center" vertical="center"/>
    </xf>
    <xf numFmtId="10" fontId="89" fillId="3" borderId="11" xfId="299" applyNumberFormat="1" applyFont="1" applyFill="1" applyBorder="1" applyAlignment="1">
      <alignment horizontal="center" vertical="center"/>
    </xf>
    <xf numFmtId="0" fontId="89" fillId="7" borderId="1" xfId="299" applyFont="1" applyFill="1" applyAlignment="1">
      <alignment horizontal="left" vertical="center"/>
    </xf>
    <xf numFmtId="10" fontId="90" fillId="2" borderId="11" xfId="299" applyNumberFormat="1" applyFont="1" applyFill="1" applyBorder="1" applyAlignment="1">
      <alignment horizontal="center" vertical="center"/>
    </xf>
    <xf numFmtId="0" fontId="87" fillId="12" borderId="1" xfId="23" applyFont="1" applyFill="1" applyAlignment="1">
      <alignment horizontal="center" vertical="center"/>
    </xf>
    <xf numFmtId="0" fontId="85" fillId="6" borderId="1" xfId="274" applyFont="1" applyFill="1" applyAlignment="1">
      <alignment horizontal="center" vertical="center" wrapText="1"/>
    </xf>
    <xf numFmtId="0" fontId="85" fillId="6" borderId="1" xfId="299" applyFont="1" applyFill="1" applyAlignment="1">
      <alignment horizontal="center" vertical="center" wrapText="1"/>
    </xf>
    <xf numFmtId="0" fontId="85" fillId="6" borderId="1" xfId="299" applyFont="1" applyFill="1" applyAlignment="1">
      <alignment horizontal="center" vertical="center"/>
    </xf>
    <xf numFmtId="0" fontId="85" fillId="6" borderId="12" xfId="299" applyFont="1" applyFill="1" applyBorder="1" applyAlignment="1">
      <alignment horizontal="center" vertical="center"/>
    </xf>
    <xf numFmtId="0" fontId="87" fillId="12" borderId="1" xfId="23" applyFont="1" applyFill="1" applyAlignment="1">
      <alignment horizontal="center" vertical="center"/>
    </xf>
    <xf numFmtId="0" fontId="85" fillId="6" borderId="1" xfId="274" applyFont="1" applyFill="1" applyAlignment="1">
      <alignment horizontal="center" vertical="center" wrapText="1"/>
    </xf>
    <xf numFmtId="0" fontId="85" fillId="6" borderId="12" xfId="274" applyFont="1" applyFill="1" applyBorder="1" applyAlignment="1">
      <alignment horizontal="center" vertical="center" wrapText="1"/>
    </xf>
    <xf numFmtId="17" fontId="85" fillId="6" borderId="14" xfId="274" quotePrefix="1" applyNumberFormat="1" applyFont="1" applyFill="1" applyBorder="1" applyAlignment="1">
      <alignment horizontal="center" vertical="center" wrapText="1"/>
    </xf>
    <xf numFmtId="0" fontId="85" fillId="6" borderId="14" xfId="274" applyFont="1" applyFill="1" applyBorder="1" applyAlignment="1">
      <alignment horizontal="center" vertical="center" wrapText="1"/>
    </xf>
    <xf numFmtId="0" fontId="85" fillId="6" borderId="28" xfId="299" applyFont="1" applyFill="1" applyBorder="1" applyAlignment="1">
      <alignment horizontal="center" vertical="center" wrapText="1"/>
    </xf>
    <xf numFmtId="0" fontId="85" fillId="6" borderId="1" xfId="299" applyFont="1" applyFill="1" applyAlignment="1">
      <alignment horizontal="center" vertical="center" wrapText="1"/>
    </xf>
    <xf numFmtId="0" fontId="85" fillId="6" borderId="14" xfId="299" applyFont="1" applyFill="1" applyBorder="1" applyAlignment="1">
      <alignment horizontal="center" vertical="center" wrapText="1"/>
    </xf>
    <xf numFmtId="0" fontId="85" fillId="6" borderId="1" xfId="299" applyFont="1" applyFill="1" applyAlignment="1">
      <alignment horizontal="center" vertical="center"/>
    </xf>
    <xf numFmtId="0" fontId="85" fillId="6" borderId="19" xfId="299" applyFont="1" applyFill="1" applyBorder="1" applyAlignment="1">
      <alignment horizontal="center" vertical="center" wrapText="1"/>
    </xf>
    <xf numFmtId="0" fontId="85" fillId="6" borderId="12" xfId="299" applyFont="1" applyFill="1" applyBorder="1" applyAlignment="1">
      <alignment horizontal="center" vertical="center"/>
    </xf>
    <xf numFmtId="0" fontId="85" fillId="12" borderId="26" xfId="0" applyFont="1" applyFill="1" applyBorder="1" applyAlignment="1">
      <alignment horizontal="center" vertical="center" wrapText="1"/>
    </xf>
    <xf numFmtId="0" fontId="85" fillId="12" borderId="24" xfId="0" applyFont="1" applyFill="1" applyBorder="1" applyAlignment="1">
      <alignment horizontal="center" vertical="center" wrapText="1"/>
    </xf>
    <xf numFmtId="0" fontId="85" fillId="12" borderId="25" xfId="0" applyFont="1" applyFill="1" applyBorder="1" applyAlignment="1">
      <alignment horizontal="center" vertical="center" wrapText="1"/>
    </xf>
    <xf numFmtId="17" fontId="87" fillId="15" borderId="1" xfId="0" applyNumberFormat="1" applyFont="1" applyFill="1" applyBorder="1" applyAlignment="1">
      <alignment horizontal="center" vertical="center" wrapText="1"/>
    </xf>
    <xf numFmtId="0" fontId="43" fillId="15" borderId="1" xfId="16" applyFont="1" applyFill="1" applyBorder="1" applyAlignment="1">
      <alignment horizontal="center" vertical="center" wrapText="1"/>
    </xf>
    <xf numFmtId="17" fontId="87" fillId="15" borderId="1" xfId="0" quotePrefix="1" applyNumberFormat="1" applyFont="1" applyFill="1" applyBorder="1" applyAlignment="1">
      <alignment horizontal="center" vertical="center" wrapText="1"/>
    </xf>
    <xf numFmtId="0" fontId="87" fillId="15" borderId="1" xfId="0" applyFont="1" applyFill="1" applyBorder="1" applyAlignment="1">
      <alignment horizontal="center" vertical="center"/>
    </xf>
    <xf numFmtId="0" fontId="43" fillId="15" borderId="1" xfId="16" applyFont="1" applyFill="1" applyBorder="1" applyAlignment="1">
      <alignment horizontal="center" vertical="center"/>
    </xf>
    <xf numFmtId="0" fontId="84" fillId="20" borderId="14" xfId="0" applyFont="1" applyFill="1" applyBorder="1" applyAlignment="1">
      <alignment horizontal="center"/>
    </xf>
    <xf numFmtId="0" fontId="43" fillId="0" borderId="1" xfId="30" applyFont="1" applyFill="1" applyBorder="1" applyAlignment="1">
      <alignment horizontal="center"/>
    </xf>
    <xf numFmtId="0" fontId="43" fillId="7" borderId="1" xfId="30" applyFont="1" applyFill="1" applyBorder="1" applyAlignment="1">
      <alignment horizontal="center"/>
    </xf>
    <xf numFmtId="0" fontId="86" fillId="9" borderId="1" xfId="292" applyFont="1" applyFill="1" applyAlignment="1">
      <alignment horizontal="center" vertical="center"/>
    </xf>
    <xf numFmtId="0" fontId="86" fillId="9" borderId="1" xfId="292" applyFont="1" applyFill="1" applyAlignment="1">
      <alignment horizontal="center" vertical="center" textRotation="90"/>
    </xf>
    <xf numFmtId="0" fontId="1" fillId="0" borderId="1" xfId="263" applyFont="1" applyBorder="1"/>
    <xf numFmtId="0" fontId="89" fillId="3" borderId="33" xfId="0" applyFont="1" applyFill="1" applyBorder="1" applyAlignment="1">
      <alignment horizontal="left" vertical="center"/>
    </xf>
    <xf numFmtId="0" fontId="89" fillId="3" borderId="0" xfId="0" applyFont="1" applyFill="1" applyAlignment="1">
      <alignment horizontal="center" vertical="center"/>
    </xf>
    <xf numFmtId="0" fontId="89" fillId="3" borderId="32" xfId="0" applyFont="1" applyFill="1" applyBorder="1" applyAlignment="1">
      <alignment horizontal="center" vertical="center"/>
    </xf>
    <xf numFmtId="9" fontId="89" fillId="3" borderId="0" xfId="0" applyNumberFormat="1" applyFont="1" applyFill="1" applyAlignment="1">
      <alignment horizontal="center" vertical="center"/>
    </xf>
    <xf numFmtId="0" fontId="100" fillId="3" borderId="32" xfId="0" applyFont="1" applyFill="1" applyBorder="1" applyAlignment="1">
      <alignment horizontal="center" vertical="center"/>
    </xf>
    <xf numFmtId="0" fontId="100" fillId="3" borderId="0" xfId="0" applyFont="1" applyFill="1" applyAlignment="1">
      <alignment horizontal="center" vertical="center"/>
    </xf>
    <xf numFmtId="0" fontId="89" fillId="3" borderId="34" xfId="0" applyFont="1" applyFill="1" applyBorder="1" applyAlignment="1">
      <alignment horizontal="center" vertical="center"/>
    </xf>
    <xf numFmtId="0" fontId="90" fillId="10" borderId="35" xfId="0" applyFont="1" applyFill="1" applyBorder="1" applyAlignment="1">
      <alignment horizontal="left" vertical="center" wrapText="1"/>
    </xf>
    <xf numFmtId="4" fontId="90" fillId="10" borderId="36" xfId="0" applyNumberFormat="1" applyFont="1" applyFill="1" applyBorder="1" applyAlignment="1">
      <alignment horizontal="center" vertical="center" wrapText="1"/>
    </xf>
    <xf numFmtId="4" fontId="90" fillId="66" borderId="34" xfId="0" applyNumberFormat="1" applyFont="1" applyFill="1" applyBorder="1" applyAlignment="1">
      <alignment horizontal="center" vertical="center" wrapText="1"/>
    </xf>
    <xf numFmtId="10" fontId="90" fillId="10" borderId="36" xfId="0" applyNumberFormat="1" applyFont="1" applyFill="1" applyBorder="1" applyAlignment="1">
      <alignment horizontal="center" vertical="center" wrapText="1"/>
    </xf>
    <xf numFmtId="0" fontId="90" fillId="10" borderId="36" xfId="0" applyFont="1" applyFill="1" applyBorder="1" applyAlignment="1">
      <alignment horizontal="center" vertical="center" wrapText="1"/>
    </xf>
    <xf numFmtId="0" fontId="85" fillId="64" borderId="30" xfId="0" applyFont="1" applyFill="1" applyBorder="1" applyAlignment="1">
      <alignment horizontal="center" vertical="center" wrapText="1"/>
    </xf>
    <xf numFmtId="0" fontId="85" fillId="64" borderId="31" xfId="0" applyFont="1" applyFill="1" applyBorder="1" applyAlignment="1">
      <alignment horizontal="center" vertical="center" wrapText="1"/>
    </xf>
    <xf numFmtId="0" fontId="85" fillId="65" borderId="30" xfId="0" applyFont="1" applyFill="1" applyBorder="1" applyAlignment="1">
      <alignment horizontal="center" vertical="center" wrapText="1"/>
    </xf>
    <xf numFmtId="0" fontId="85" fillId="65" borderId="31" xfId="0" applyFont="1" applyFill="1" applyBorder="1" applyAlignment="1">
      <alignment horizontal="center" vertical="center" wrapText="1"/>
    </xf>
    <xf numFmtId="0" fontId="85" fillId="65" borderId="33" xfId="0" applyFont="1" applyFill="1" applyBorder="1" applyAlignment="1">
      <alignment horizontal="center" vertical="center" wrapText="1"/>
    </xf>
    <xf numFmtId="0" fontId="101" fillId="0" borderId="1" xfId="177" applyFont="1"/>
    <xf numFmtId="0" fontId="101" fillId="0" borderId="1" xfId="177" applyFont="1" applyAlignment="1"/>
    <xf numFmtId="189" fontId="101" fillId="0" borderId="1" xfId="177" applyNumberFormat="1" applyFont="1"/>
    <xf numFmtId="188" fontId="101" fillId="0" borderId="1" xfId="177" applyNumberFormat="1" applyFont="1"/>
    <xf numFmtId="188" fontId="1" fillId="0" borderId="1" xfId="177" applyNumberFormat="1" applyFont="1"/>
    <xf numFmtId="166" fontId="102" fillId="0" borderId="1" xfId="41" applyNumberFormat="1" applyFont="1" applyAlignment="1">
      <alignment vertical="center"/>
    </xf>
    <xf numFmtId="0" fontId="103" fillId="0" borderId="1" xfId="16" applyFont="1" applyBorder="1"/>
    <xf numFmtId="0" fontId="104" fillId="0" borderId="0" xfId="0" applyFont="1"/>
    <xf numFmtId="0" fontId="103" fillId="4" borderId="1" xfId="16" applyFont="1" applyFill="1" applyBorder="1" applyAlignment="1">
      <alignment horizontal="center"/>
    </xf>
    <xf numFmtId="0" fontId="105" fillId="0" borderId="1" xfId="7" applyFont="1"/>
    <xf numFmtId="0" fontId="106" fillId="0" borderId="1" xfId="292" applyFont="1"/>
    <xf numFmtId="0" fontId="103" fillId="4" borderId="0" xfId="16" applyFont="1" applyFill="1" applyAlignment="1">
      <alignment horizontal="center"/>
    </xf>
    <xf numFmtId="0" fontId="1" fillId="0" borderId="1" xfId="292" applyFont="1"/>
    <xf numFmtId="3" fontId="1" fillId="0" borderId="1" xfId="292" applyNumberFormat="1" applyFont="1"/>
    <xf numFmtId="2" fontId="106" fillId="0" borderId="1" xfId="292" applyNumberFormat="1" applyFont="1"/>
    <xf numFmtId="0" fontId="1" fillId="0" borderId="1" xfId="292" applyFont="1" applyFill="1"/>
    <xf numFmtId="0" fontId="1" fillId="0" borderId="13" xfId="292" applyFont="1" applyBorder="1"/>
    <xf numFmtId="0" fontId="105" fillId="0" borderId="1" xfId="15" applyFont="1"/>
    <xf numFmtId="10" fontId="104" fillId="0" borderId="1" xfId="271" applyNumberFormat="1" applyFont="1"/>
    <xf numFmtId="0" fontId="107" fillId="0" borderId="1" xfId="292" applyFont="1"/>
    <xf numFmtId="0" fontId="1" fillId="10" borderId="1" xfId="292" applyFont="1" applyFill="1"/>
    <xf numFmtId="3" fontId="1" fillId="10" borderId="1" xfId="292" applyNumberFormat="1" applyFont="1" applyFill="1"/>
    <xf numFmtId="0" fontId="1" fillId="3" borderId="1" xfId="292" applyFont="1" applyFill="1"/>
    <xf numFmtId="3" fontId="1" fillId="3" borderId="1" xfId="292" applyNumberFormat="1" applyFont="1" applyFill="1"/>
    <xf numFmtId="166" fontId="104" fillId="0" borderId="1" xfId="271" applyNumberFormat="1" applyFont="1"/>
    <xf numFmtId="166" fontId="104" fillId="62" borderId="1" xfId="271" applyNumberFormat="1" applyFont="1" applyFill="1"/>
    <xf numFmtId="166" fontId="104" fillId="63" borderId="1" xfId="271" applyNumberFormat="1" applyFont="1" applyFill="1"/>
    <xf numFmtId="9" fontId="104" fillId="0" borderId="1" xfId="271" applyFont="1"/>
    <xf numFmtId="168" fontId="106" fillId="0" borderId="1" xfId="292" applyNumberFormat="1" applyFont="1"/>
    <xf numFmtId="3" fontId="106" fillId="0" borderId="1" xfId="292" applyNumberFormat="1" applyFont="1"/>
    <xf numFmtId="2" fontId="1" fillId="3" borderId="1" xfId="292" applyNumberFormat="1" applyFont="1" applyFill="1"/>
    <xf numFmtId="2" fontId="1" fillId="10" borderId="1" xfId="292" applyNumberFormat="1" applyFont="1" applyFill="1"/>
    <xf numFmtId="179" fontId="1" fillId="58" borderId="1" xfId="292" applyNumberFormat="1" applyFont="1" applyFill="1" applyAlignment="1">
      <alignment horizontal="right"/>
    </xf>
    <xf numFmtId="0" fontId="1" fillId="9" borderId="1" xfId="292" applyFont="1" applyFill="1" applyAlignment="1">
      <alignment horizontal="center" vertical="center"/>
    </xf>
    <xf numFmtId="0" fontId="104" fillId="0" borderId="1" xfId="299" applyFont="1"/>
    <xf numFmtId="1" fontId="104" fillId="0" borderId="1" xfId="299" applyNumberFormat="1" applyFont="1" applyBorder="1"/>
    <xf numFmtId="14" fontId="104" fillId="0" borderId="1" xfId="299" applyNumberFormat="1" applyFont="1" applyBorder="1"/>
    <xf numFmtId="3" fontId="104" fillId="0" borderId="1" xfId="299" applyNumberFormat="1" applyFont="1" applyBorder="1"/>
    <xf numFmtId="168" fontId="105" fillId="0" borderId="1" xfId="7" applyNumberFormat="1" applyFont="1"/>
    <xf numFmtId="3" fontId="105" fillId="0" borderId="1" xfId="7" applyNumberFormat="1" applyFont="1"/>
    <xf numFmtId="0" fontId="106" fillId="0" borderId="1" xfId="269" applyFont="1"/>
    <xf numFmtId="3" fontId="106" fillId="0" borderId="1" xfId="269" applyNumberFormat="1" applyFont="1"/>
    <xf numFmtId="166" fontId="104" fillId="0" borderId="1" xfId="272" applyNumberFormat="1" applyFont="1"/>
    <xf numFmtId="0" fontId="106" fillId="0" borderId="1" xfId="269" applyNumberFormat="1" applyFont="1"/>
    <xf numFmtId="3" fontId="108" fillId="0" borderId="1" xfId="7" applyNumberFormat="1" applyFont="1"/>
    <xf numFmtId="10" fontId="108" fillId="0" borderId="1" xfId="7" applyNumberFormat="1" applyFont="1"/>
    <xf numFmtId="0" fontId="108" fillId="0" borderId="1" xfId="7" applyFont="1"/>
    <xf numFmtId="0" fontId="1" fillId="0" borderId="1" xfId="300" applyFont="1"/>
    <xf numFmtId="0" fontId="1" fillId="0" borderId="1" xfId="300" applyFont="1"/>
    <xf numFmtId="166" fontId="1" fillId="0" borderId="1" xfId="300" applyNumberFormat="1" applyFont="1"/>
    <xf numFmtId="0" fontId="1" fillId="0" borderId="1" xfId="23" applyFont="1"/>
    <xf numFmtId="3" fontId="1" fillId="0" borderId="1" xfId="299" applyNumberFormat="1" applyFont="1"/>
    <xf numFmtId="170" fontId="108" fillId="0" borderId="1" xfId="7" applyNumberFormat="1" applyFont="1"/>
    <xf numFmtId="180" fontId="105" fillId="0" borderId="1" xfId="7" applyNumberFormat="1" applyFont="1"/>
    <xf numFmtId="10" fontId="105" fillId="0" borderId="1" xfId="7" applyNumberFormat="1" applyFont="1"/>
    <xf numFmtId="4" fontId="105" fillId="0" borderId="1" xfId="7" applyNumberFormat="1" applyFont="1"/>
    <xf numFmtId="166" fontId="104" fillId="0" borderId="1" xfId="31" applyNumberFormat="1" applyFont="1"/>
    <xf numFmtId="10" fontId="104" fillId="0" borderId="1" xfId="31" applyNumberFormat="1" applyFont="1"/>
    <xf numFmtId="0" fontId="1" fillId="0" borderId="1" xfId="275" applyFont="1"/>
    <xf numFmtId="0" fontId="1" fillId="7" borderId="11" xfId="275" applyFont="1" applyFill="1" applyBorder="1" applyAlignment="1">
      <alignment vertical="center"/>
    </xf>
    <xf numFmtId="3" fontId="1" fillId="7" borderId="11" xfId="275" applyNumberFormat="1" applyFont="1" applyFill="1" applyBorder="1" applyAlignment="1">
      <alignment vertical="center"/>
    </xf>
    <xf numFmtId="10" fontId="1" fillId="7" borderId="11" xfId="298" applyNumberFormat="1" applyFont="1" applyFill="1" applyBorder="1" applyAlignment="1">
      <alignment vertical="center"/>
    </xf>
    <xf numFmtId="0" fontId="1" fillId="7" borderId="16" xfId="275" applyFont="1" applyFill="1" applyBorder="1" applyAlignment="1">
      <alignment vertical="center"/>
    </xf>
    <xf numFmtId="10" fontId="1" fillId="3" borderId="16" xfId="271" applyNumberFormat="1" applyFont="1" applyFill="1" applyBorder="1" applyAlignment="1">
      <alignment horizontal="right" vertical="center"/>
    </xf>
    <xf numFmtId="3" fontId="1" fillId="0" borderId="1" xfId="39" applyNumberFormat="1" applyFont="1" applyBorder="1" applyAlignment="1">
      <alignment horizontal="right" vertical="center"/>
    </xf>
    <xf numFmtId="3" fontId="1" fillId="0" borderId="1" xfId="275" applyNumberFormat="1" applyFont="1" applyAlignment="1">
      <alignment horizontal="right" vertical="center"/>
    </xf>
    <xf numFmtId="10" fontId="1" fillId="0" borderId="1" xfId="275" applyNumberFormat="1" applyFont="1" applyAlignment="1">
      <alignment horizontal="right" vertical="center"/>
    </xf>
    <xf numFmtId="166" fontId="1" fillId="0" borderId="1" xfId="39" applyNumberFormat="1" applyFont="1" applyBorder="1" applyAlignment="1">
      <alignment horizontal="right" vertical="center"/>
    </xf>
    <xf numFmtId="3" fontId="1" fillId="0" borderId="1" xfId="275" applyNumberFormat="1" applyFont="1"/>
    <xf numFmtId="10" fontId="1" fillId="0" borderId="1" xfId="298" applyNumberFormat="1" applyFont="1" applyBorder="1"/>
    <xf numFmtId="0" fontId="1" fillId="0" borderId="1" xfId="300" applyFont="1" applyAlignment="1">
      <alignment horizontal="center"/>
    </xf>
    <xf numFmtId="3" fontId="1" fillId="0" borderId="1" xfId="300" applyNumberFormat="1" applyFont="1"/>
    <xf numFmtId="0" fontId="1" fillId="0" borderId="1" xfId="300" applyFont="1" applyAlignment="1">
      <alignment horizontal="center"/>
    </xf>
    <xf numFmtId="166" fontId="1" fillId="0" borderId="1" xfId="39" applyNumberFormat="1" applyFont="1" applyBorder="1"/>
    <xf numFmtId="0" fontId="1" fillId="0" borderId="1" xfId="300" quotePrefix="1" applyFont="1" applyAlignment="1">
      <alignment horizontal="right"/>
    </xf>
    <xf numFmtId="17" fontId="1" fillId="0" borderId="1" xfId="300" quotePrefix="1" applyNumberFormat="1" applyFont="1" applyAlignment="1">
      <alignment horizontal="right"/>
    </xf>
    <xf numFmtId="0" fontId="1" fillId="0" borderId="1" xfId="300" applyFont="1" applyAlignment="1">
      <alignment horizontal="left"/>
    </xf>
    <xf numFmtId="10" fontId="1" fillId="0" borderId="1" xfId="39" applyNumberFormat="1" applyFont="1" applyBorder="1"/>
    <xf numFmtId="0" fontId="1" fillId="0" borderId="1" xfId="300" applyFont="1" applyAlignment="1">
      <alignment horizontal="center" wrapText="1"/>
    </xf>
    <xf numFmtId="17" fontId="1" fillId="0" borderId="1" xfId="300" applyNumberFormat="1" applyFont="1"/>
    <xf numFmtId="166" fontId="1" fillId="0" borderId="1" xfId="298" applyNumberFormat="1" applyFont="1" applyBorder="1"/>
    <xf numFmtId="0" fontId="1" fillId="0" borderId="1" xfId="274" applyFont="1" applyAlignment="1">
      <alignment vertical="center"/>
    </xf>
    <xf numFmtId="0" fontId="1" fillId="0" borderId="1" xfId="269" applyFont="1"/>
    <xf numFmtId="172" fontId="1" fillId="0" borderId="1" xfId="269" applyNumberFormat="1" applyFont="1"/>
    <xf numFmtId="173" fontId="1" fillId="0" borderId="1" xfId="269" applyNumberFormat="1" applyFont="1"/>
    <xf numFmtId="167" fontId="1" fillId="0" borderId="1" xfId="269" applyNumberFormat="1" applyFont="1"/>
    <xf numFmtId="167" fontId="1" fillId="0" borderId="1" xfId="269" applyNumberFormat="1" applyFont="1" applyFill="1"/>
    <xf numFmtId="166" fontId="1" fillId="0" borderId="1" xfId="271" applyNumberFormat="1" applyFont="1"/>
    <xf numFmtId="167" fontId="106" fillId="0" borderId="1" xfId="292" applyNumberFormat="1" applyFont="1"/>
    <xf numFmtId="175" fontId="104" fillId="0" borderId="1" xfId="173" applyNumberFormat="1" applyFont="1"/>
    <xf numFmtId="175" fontId="105" fillId="0" borderId="1" xfId="7" applyNumberFormat="1" applyFont="1"/>
    <xf numFmtId="171" fontId="108" fillId="0" borderId="1" xfId="7" applyNumberFormat="1" applyFont="1"/>
    <xf numFmtId="166" fontId="108" fillId="0" borderId="1" xfId="7" applyNumberFormat="1" applyFont="1"/>
    <xf numFmtId="171" fontId="105" fillId="0" borderId="1" xfId="7" applyNumberFormat="1" applyFont="1"/>
    <xf numFmtId="167" fontId="104" fillId="0" borderId="1" xfId="173" applyNumberFormat="1" applyFont="1"/>
    <xf numFmtId="3" fontId="104" fillId="0" borderId="1" xfId="173" applyNumberFormat="1" applyFont="1"/>
    <xf numFmtId="171" fontId="108" fillId="0" borderId="1" xfId="173" applyNumberFormat="1" applyFont="1"/>
    <xf numFmtId="171" fontId="104" fillId="0" borderId="1" xfId="173" applyNumberFormat="1" applyFont="1"/>
    <xf numFmtId="0" fontId="108" fillId="0" borderId="1" xfId="7" applyNumberFormat="1" applyFont="1"/>
    <xf numFmtId="3" fontId="108" fillId="0" borderId="1" xfId="173" applyNumberFormat="1" applyFont="1"/>
    <xf numFmtId="3" fontId="104" fillId="0" borderId="1" xfId="31" applyNumberFormat="1" applyFont="1"/>
    <xf numFmtId="3" fontId="108" fillId="0" borderId="1" xfId="31" applyNumberFormat="1" applyFont="1"/>
    <xf numFmtId="2" fontId="1" fillId="0" borderId="1" xfId="269" applyNumberFormat="1" applyFont="1"/>
    <xf numFmtId="0" fontId="1" fillId="0" borderId="1" xfId="269" applyFont="1" applyFill="1"/>
    <xf numFmtId="2" fontId="105" fillId="0" borderId="1" xfId="7" applyNumberFormat="1" applyFont="1"/>
    <xf numFmtId="178" fontId="105" fillId="0" borderId="1" xfId="7" applyNumberFormat="1" applyFont="1"/>
    <xf numFmtId="167" fontId="104" fillId="0" borderId="1" xfId="270" applyNumberFormat="1" applyFont="1"/>
    <xf numFmtId="0" fontId="106" fillId="0" borderId="1" xfId="292" applyFont="1" applyAlignment="1">
      <alignment vertical="center"/>
    </xf>
    <xf numFmtId="0" fontId="104" fillId="0" borderId="1" xfId="271" applyNumberFormat="1" applyFont="1"/>
    <xf numFmtId="10" fontId="106" fillId="0" borderId="1" xfId="292" applyNumberFormat="1" applyFont="1"/>
    <xf numFmtId="0" fontId="104" fillId="0" borderId="1" xfId="270" applyNumberFormat="1" applyFont="1"/>
    <xf numFmtId="0" fontId="109" fillId="0" borderId="1" xfId="292" applyFont="1" applyAlignment="1">
      <alignment horizontal="center"/>
    </xf>
    <xf numFmtId="0" fontId="106" fillId="0" borderId="1" xfId="292" applyFont="1" applyAlignment="1">
      <alignment wrapText="1"/>
    </xf>
    <xf numFmtId="17" fontId="106" fillId="0" borderId="1" xfId="292" applyNumberFormat="1" applyFont="1"/>
    <xf numFmtId="10" fontId="1" fillId="0" borderId="1" xfId="263" applyNumberFormat="1" applyFont="1" applyBorder="1"/>
    <xf numFmtId="0" fontId="1" fillId="0" borderId="1" xfId="109" applyFont="1" applyBorder="1"/>
    <xf numFmtId="0" fontId="1" fillId="0" borderId="0" xfId="0" applyFont="1"/>
    <xf numFmtId="0" fontId="1" fillId="0" borderId="0" xfId="0" applyFont="1" applyAlignment="1">
      <alignment vertical="center"/>
    </xf>
    <xf numFmtId="10" fontId="1" fillId="21" borderId="17" xfId="0" applyNumberFormat="1" applyFont="1" applyFill="1" applyBorder="1" applyAlignment="1">
      <alignment horizontal="center"/>
    </xf>
    <xf numFmtId="3" fontId="1" fillId="0" borderId="17" xfId="0" applyNumberFormat="1" applyFont="1" applyBorder="1"/>
    <xf numFmtId="0" fontId="1" fillId="7" borderId="0" xfId="0" applyFont="1" applyFill="1"/>
    <xf numFmtId="10" fontId="1" fillId="7" borderId="0" xfId="0" applyNumberFormat="1" applyFont="1" applyFill="1"/>
    <xf numFmtId="10" fontId="1" fillId="21" borderId="1" xfId="0" applyNumberFormat="1" applyFont="1" applyFill="1" applyBorder="1" applyAlignment="1">
      <alignment horizontal="center"/>
    </xf>
    <xf numFmtId="10" fontId="1" fillId="7" borderId="1" xfId="0" applyNumberFormat="1" applyFont="1" applyFill="1" applyBorder="1"/>
    <xf numFmtId="3" fontId="1" fillId="0" borderId="1" xfId="0" applyNumberFormat="1" applyFont="1" applyBorder="1"/>
    <xf numFmtId="0" fontId="110" fillId="0" borderId="1" xfId="177" applyFont="1"/>
    <xf numFmtId="0" fontId="1" fillId="0" borderId="1" xfId="177" applyFont="1" applyFill="1" applyBorder="1" applyAlignment="1">
      <alignment wrapText="1"/>
    </xf>
    <xf numFmtId="188" fontId="111" fillId="0" borderId="1" xfId="177" applyNumberFormat="1" applyFont="1" applyFill="1" applyBorder="1"/>
    <xf numFmtId="0" fontId="1" fillId="0" borderId="1" xfId="177" applyFont="1" applyFill="1" applyBorder="1"/>
    <xf numFmtId="0" fontId="111" fillId="0" borderId="1" xfId="177" applyFont="1" applyFill="1" applyBorder="1"/>
    <xf numFmtId="188" fontId="110" fillId="0" borderId="1" xfId="177" applyNumberFormat="1" applyFont="1"/>
    <xf numFmtId="168" fontId="111" fillId="0" borderId="1" xfId="177" applyNumberFormat="1" applyFont="1" applyFill="1" applyBorder="1"/>
    <xf numFmtId="0" fontId="103" fillId="4" borderId="1" xfId="30" applyFont="1" applyFill="1" applyBorder="1" applyAlignment="1">
      <alignment horizontal="center"/>
    </xf>
    <xf numFmtId="0" fontId="104" fillId="0" borderId="1" xfId="177" applyFont="1"/>
    <xf numFmtId="9" fontId="104" fillId="0" borderId="1" xfId="41" applyFont="1"/>
    <xf numFmtId="0" fontId="1" fillId="0" borderId="1" xfId="42" applyFont="1" applyAlignment="1">
      <alignment horizontal="left"/>
    </xf>
    <xf numFmtId="188" fontId="1" fillId="0" borderId="1" xfId="42" applyNumberFormat="1" applyFont="1"/>
    <xf numFmtId="188" fontId="111" fillId="0" borderId="1" xfId="177" applyNumberFormat="1" applyFont="1"/>
    <xf numFmtId="0" fontId="104" fillId="0" borderId="1" xfId="177" applyNumberFormat="1" applyFont="1"/>
    <xf numFmtId="2" fontId="110" fillId="0" borderId="1" xfId="177" applyNumberFormat="1" applyFont="1"/>
    <xf numFmtId="188" fontId="1" fillId="0" borderId="1" xfId="42" applyNumberFormat="1" applyFont="1" applyFill="1"/>
    <xf numFmtId="4" fontId="110" fillId="0" borderId="1" xfId="177" applyNumberFormat="1" applyFont="1"/>
    <xf numFmtId="189" fontId="110" fillId="0" borderId="1" xfId="177" applyNumberFormat="1" applyFont="1"/>
    <xf numFmtId="0" fontId="110" fillId="0" borderId="1" xfId="177" applyFont="1" applyAlignment="1">
      <alignment horizontal="center" vertical="center"/>
    </xf>
    <xf numFmtId="0" fontId="110" fillId="0" borderId="1" xfId="177" applyFont="1" applyAlignment="1"/>
    <xf numFmtId="168" fontId="110" fillId="0" borderId="1" xfId="177" applyNumberFormat="1" applyFont="1" applyAlignment="1">
      <alignment horizontal="center" vertical="center"/>
    </xf>
    <xf numFmtId="166" fontId="104" fillId="0" borderId="1" xfId="41" applyNumberFormat="1" applyFont="1"/>
    <xf numFmtId="187" fontId="104" fillId="0" borderId="1" xfId="41" applyNumberFormat="1" applyFont="1"/>
    <xf numFmtId="168" fontId="110" fillId="0" borderId="1" xfId="177" applyNumberFormat="1" applyFont="1"/>
    <xf numFmtId="0" fontId="90" fillId="0" borderId="1" xfId="177" applyFont="1" applyAlignment="1">
      <alignment horizontal="center" vertical="center" readingOrder="1"/>
    </xf>
    <xf numFmtId="14" fontId="110" fillId="0" borderId="1" xfId="177" applyNumberFormat="1" applyFont="1"/>
    <xf numFmtId="0" fontId="88" fillId="11" borderId="0" xfId="0" applyFont="1" applyFill="1" applyAlignment="1">
      <alignment horizontal="center" vertical="center"/>
    </xf>
    <xf numFmtId="3" fontId="88" fillId="11" borderId="0" xfId="0" applyNumberFormat="1" applyFont="1" applyFill="1" applyAlignment="1">
      <alignment horizontal="center" vertical="center"/>
    </xf>
    <xf numFmtId="0" fontId="85" fillId="12" borderId="19" xfId="0" applyFont="1" applyFill="1" applyBorder="1" applyAlignment="1">
      <alignment horizontal="left" vertical="center" wrapText="1"/>
    </xf>
    <xf numFmtId="0" fontId="85" fillId="12" borderId="19" xfId="0" applyFont="1" applyFill="1" applyBorder="1" applyAlignment="1">
      <alignment horizontal="center" vertical="center" wrapText="1"/>
    </xf>
    <xf numFmtId="0" fontId="89" fillId="57" borderId="1" xfId="0" applyFont="1" applyFill="1" applyBorder="1" applyAlignment="1">
      <alignment horizontal="left" vertical="center" wrapText="1"/>
    </xf>
    <xf numFmtId="0" fontId="89" fillId="3" borderId="0" xfId="0" applyFont="1" applyFill="1" applyAlignment="1">
      <alignment horizontal="left" vertical="center" wrapText="1"/>
    </xf>
    <xf numFmtId="0" fontId="89" fillId="57" borderId="0" xfId="0" applyFont="1" applyFill="1" applyAlignment="1">
      <alignment horizontal="left" vertical="center" wrapText="1"/>
    </xf>
    <xf numFmtId="9" fontId="89" fillId="57" borderId="0" xfId="0" applyNumberFormat="1" applyFont="1" applyFill="1" applyAlignment="1">
      <alignment horizontal="center" vertical="center" wrapText="1"/>
    </xf>
    <xf numFmtId="9" fontId="89" fillId="3" borderId="0" xfId="0" applyNumberFormat="1" applyFont="1" applyFill="1" applyAlignment="1">
      <alignment horizontal="center" vertical="center" wrapText="1"/>
    </xf>
    <xf numFmtId="10" fontId="89" fillId="57" borderId="0" xfId="0" applyNumberFormat="1" applyFont="1" applyFill="1" applyAlignment="1">
      <alignment horizontal="center" vertical="center" wrapText="1"/>
    </xf>
    <xf numFmtId="0" fontId="89" fillId="57" borderId="0" xfId="0" applyFont="1" applyFill="1" applyAlignment="1">
      <alignment horizontal="center" vertical="center" wrapText="1"/>
    </xf>
    <xf numFmtId="0" fontId="90" fillId="3" borderId="0" xfId="0" applyFont="1" applyFill="1" applyAlignment="1">
      <alignment horizontal="left" vertical="center" wrapText="1"/>
    </xf>
    <xf numFmtId="10" fontId="90" fillId="3" borderId="0" xfId="0" applyNumberFormat="1" applyFont="1" applyFill="1" applyAlignment="1">
      <alignment horizontal="center" vertical="center" wrapText="1"/>
    </xf>
    <xf numFmtId="0" fontId="85" fillId="12" borderId="19" xfId="0" applyFont="1" applyFill="1" applyBorder="1" applyAlignment="1">
      <alignment horizontal="left" vertical="center" wrapText="1"/>
    </xf>
    <xf numFmtId="17" fontId="85" fillId="12" borderId="19" xfId="0" applyNumberFormat="1" applyFont="1" applyFill="1" applyBorder="1" applyAlignment="1">
      <alignment horizontal="center" vertical="center" wrapText="1"/>
    </xf>
    <xf numFmtId="0" fontId="89" fillId="57" borderId="27" xfId="0" applyFont="1" applyFill="1" applyBorder="1" applyAlignment="1">
      <alignment horizontal="left" vertical="center" wrapText="1"/>
    </xf>
    <xf numFmtId="3" fontId="89" fillId="57" borderId="1" xfId="0" applyNumberFormat="1" applyFont="1" applyFill="1" applyBorder="1" applyAlignment="1">
      <alignment horizontal="center" vertical="center" wrapText="1"/>
    </xf>
    <xf numFmtId="0" fontId="89" fillId="57" borderId="1" xfId="0" applyFont="1" applyFill="1" applyBorder="1" applyAlignment="1">
      <alignment horizontal="left" vertical="center" wrapText="1"/>
    </xf>
    <xf numFmtId="3" fontId="89" fillId="57" borderId="0" xfId="0" applyNumberFormat="1" applyFont="1" applyFill="1" applyAlignment="1">
      <alignment horizontal="center" vertical="center" wrapText="1"/>
    </xf>
    <xf numFmtId="0" fontId="89" fillId="3" borderId="0" xfId="0" applyFont="1" applyFill="1" applyAlignment="1">
      <alignment horizontal="left" vertical="center" wrapText="1"/>
    </xf>
    <xf numFmtId="0" fontId="89" fillId="57" borderId="0" xfId="0" applyFont="1" applyFill="1" applyAlignment="1">
      <alignment horizontal="left" vertical="center" wrapText="1"/>
    </xf>
    <xf numFmtId="0" fontId="1" fillId="0" borderId="12" xfId="300" applyFont="1" applyBorder="1"/>
    <xf numFmtId="0" fontId="85" fillId="6" borderId="15" xfId="299" applyFont="1" applyFill="1" applyBorder="1" applyAlignment="1">
      <alignment horizontal="center" vertical="center"/>
    </xf>
    <xf numFmtId="0" fontId="85" fillId="6" borderId="21" xfId="299" applyFont="1" applyFill="1" applyBorder="1" applyAlignment="1">
      <alignment horizontal="center" vertical="center"/>
    </xf>
    <xf numFmtId="0" fontId="89" fillId="7" borderId="20" xfId="299" applyFont="1" applyFill="1" applyBorder="1" applyAlignment="1">
      <alignment horizontal="left" vertical="center"/>
    </xf>
    <xf numFmtId="0" fontId="89" fillId="7" borderId="1" xfId="299" applyFont="1" applyFill="1" applyAlignment="1">
      <alignment horizontal="right" vertical="center"/>
    </xf>
    <xf numFmtId="0" fontId="85" fillId="6" borderId="29" xfId="299" applyFont="1" applyFill="1" applyBorder="1" applyAlignment="1">
      <alignment horizontal="center" vertical="center"/>
    </xf>
    <xf numFmtId="0" fontId="1" fillId="0" borderId="12" xfId="275" applyFont="1" applyBorder="1"/>
    <xf numFmtId="0" fontId="1" fillId="3" borderId="11" xfId="274" applyFont="1" applyFill="1" applyBorder="1" applyAlignment="1">
      <alignment horizontal="left" vertical="center" wrapText="1"/>
    </xf>
    <xf numFmtId="3" fontId="1" fillId="3" borderId="11" xfId="274" applyNumberFormat="1" applyFont="1" applyFill="1" applyBorder="1" applyAlignment="1">
      <alignment horizontal="right" vertical="center"/>
    </xf>
    <xf numFmtId="0" fontId="1" fillId="3" borderId="12" xfId="274" applyFont="1" applyFill="1" applyBorder="1" applyAlignment="1">
      <alignment horizontal="left" vertical="center"/>
    </xf>
    <xf numFmtId="3" fontId="1" fillId="3" borderId="12" xfId="274" applyNumberFormat="1" applyFont="1" applyFill="1" applyBorder="1" applyAlignment="1">
      <alignment horizontal="right" vertical="center"/>
    </xf>
    <xf numFmtId="0" fontId="1" fillId="3" borderId="12" xfId="274" applyFont="1" applyFill="1" applyBorder="1" applyAlignment="1">
      <alignment horizontal="left" vertical="center" wrapText="1"/>
    </xf>
    <xf numFmtId="3" fontId="1" fillId="0" borderId="11" xfId="299" applyNumberFormat="1" applyFont="1" applyBorder="1"/>
    <xf numFmtId="3" fontId="1" fillId="0" borderId="11" xfId="299" applyNumberFormat="1" applyFont="1" applyBorder="1" applyAlignment="1">
      <alignment vertical="center"/>
    </xf>
    <xf numFmtId="10" fontId="1" fillId="3" borderId="11" xfId="274" applyNumberFormat="1" applyFont="1" applyFill="1" applyBorder="1" applyAlignment="1">
      <alignment horizontal="right" vertical="center"/>
    </xf>
    <xf numFmtId="1" fontId="1" fillId="0" borderId="1" xfId="269" applyNumberFormat="1" applyFont="1"/>
    <xf numFmtId="0" fontId="106" fillId="0" borderId="1" xfId="292" applyFont="1" applyAlignment="1">
      <alignment horizontal="left"/>
    </xf>
    <xf numFmtId="0" fontId="87" fillId="15" borderId="0" xfId="0" applyFont="1" applyFill="1" applyAlignment="1">
      <alignment horizontal="center" vertical="center"/>
    </xf>
    <xf numFmtId="0" fontId="87" fillId="15" borderId="0" xfId="0" applyFont="1" applyFill="1" applyAlignment="1">
      <alignment horizontal="center" vertical="center" wrapText="1"/>
    </xf>
    <xf numFmtId="1" fontId="87" fillId="15" borderId="0" xfId="0" quotePrefix="1" applyNumberFormat="1" applyFont="1" applyFill="1" applyAlignment="1">
      <alignment horizontal="center" vertical="center" wrapText="1"/>
    </xf>
    <xf numFmtId="0" fontId="87" fillId="15" borderId="0" xfId="0" applyFont="1" applyFill="1" applyAlignment="1">
      <alignment horizontal="center" vertical="center" wrapText="1"/>
    </xf>
    <xf numFmtId="0" fontId="88" fillId="24" borderId="0" xfId="0" applyFont="1" applyFill="1" applyAlignment="1">
      <alignment horizontal="center" vertical="center" wrapText="1"/>
    </xf>
    <xf numFmtId="10" fontId="88" fillId="7" borderId="1" xfId="82" applyNumberFormat="1" applyFont="1" applyFill="1" applyAlignment="1">
      <alignment horizontal="center" vertical="center"/>
    </xf>
    <xf numFmtId="0" fontId="40" fillId="16" borderId="0" xfId="0" applyFont="1" applyFill="1" applyAlignment="1">
      <alignment vertical="center" wrapText="1"/>
    </xf>
    <xf numFmtId="2" fontId="40" fillId="17" borderId="1" xfId="81" applyNumberFormat="1" applyFont="1" applyFill="1" applyAlignment="1">
      <alignment horizontal="center" vertical="center"/>
    </xf>
    <xf numFmtId="10" fontId="40" fillId="17" borderId="1" xfId="82" applyNumberFormat="1" applyFont="1" applyFill="1" applyAlignment="1">
      <alignment horizontal="center" vertical="center"/>
    </xf>
    <xf numFmtId="0" fontId="40" fillId="24" borderId="0" xfId="0" applyFont="1" applyFill="1" applyAlignment="1">
      <alignment vertical="center" wrapText="1"/>
    </xf>
    <xf numFmtId="10" fontId="40" fillId="7" borderId="1" xfId="82" applyNumberFormat="1" applyFont="1" applyFill="1" applyAlignment="1">
      <alignment horizontal="center" vertical="center"/>
    </xf>
    <xf numFmtId="0" fontId="85" fillId="67" borderId="37" xfId="0" applyFont="1" applyFill="1" applyBorder="1" applyAlignment="1">
      <alignment horizontal="center" vertical="center"/>
    </xf>
    <xf numFmtId="0" fontId="89" fillId="68" borderId="1" xfId="0" applyFont="1" applyFill="1" applyBorder="1" applyAlignment="1">
      <alignment horizontal="left" vertical="center"/>
    </xf>
    <xf numFmtId="4" fontId="89" fillId="69" borderId="1" xfId="0" applyNumberFormat="1" applyFont="1" applyFill="1" applyBorder="1" applyAlignment="1">
      <alignment horizontal="center" vertical="center"/>
    </xf>
    <xf numFmtId="10" fontId="89" fillId="69" borderId="1" xfId="0" applyNumberFormat="1" applyFont="1" applyFill="1" applyBorder="1" applyAlignment="1">
      <alignment horizontal="center" vertical="center"/>
    </xf>
    <xf numFmtId="0" fontId="89" fillId="68" borderId="0" xfId="0" applyFont="1" applyFill="1" applyAlignment="1">
      <alignment horizontal="left" vertical="center"/>
    </xf>
    <xf numFmtId="10" fontId="89" fillId="3" borderId="0" xfId="0" applyNumberFormat="1" applyFont="1" applyFill="1" applyAlignment="1">
      <alignment horizontal="center" vertical="center"/>
    </xf>
    <xf numFmtId="0" fontId="89" fillId="69" borderId="0" xfId="0" applyFont="1" applyFill="1" applyAlignment="1">
      <alignment horizontal="center" vertical="center"/>
    </xf>
    <xf numFmtId="10" fontId="89" fillId="69" borderId="0" xfId="0" applyNumberFormat="1" applyFont="1" applyFill="1" applyAlignment="1">
      <alignment horizontal="center" vertical="center"/>
    </xf>
    <xf numFmtId="0" fontId="85" fillId="70" borderId="38" xfId="0" applyFont="1" applyFill="1" applyBorder="1" applyAlignment="1">
      <alignment horizontal="left" vertical="center"/>
    </xf>
    <xf numFmtId="4" fontId="85" fillId="70" borderId="38" xfId="0" applyNumberFormat="1" applyFont="1" applyFill="1" applyBorder="1" applyAlignment="1">
      <alignment horizontal="center" vertical="center"/>
    </xf>
    <xf numFmtId="9" fontId="85" fillId="70" borderId="38" xfId="0" applyNumberFormat="1" applyFont="1" applyFill="1" applyBorder="1" applyAlignment="1">
      <alignment horizontal="center" vertical="center"/>
    </xf>
    <xf numFmtId="0" fontId="104" fillId="0" borderId="1" xfId="0" applyFont="1" applyBorder="1" applyAlignment="1">
      <alignment vertical="center" wrapText="1"/>
    </xf>
  </cellXfs>
  <cellStyles count="302">
    <cellStyle name="0" xfId="151" xr:uid="{00000000-0005-0000-0000-000000000000}"/>
    <cellStyle name="20% - Énfasis1 2" xfId="93" xr:uid="{00000000-0005-0000-0000-000001000000}"/>
    <cellStyle name="20% - Énfasis1 3" xfId="116" xr:uid="{00000000-0005-0000-0000-000002000000}"/>
    <cellStyle name="20% - Énfasis1 4" xfId="222" xr:uid="{00000000-0005-0000-0000-000003000000}"/>
    <cellStyle name="20% - Énfasis2 2" xfId="226" xr:uid="{00000000-0005-0000-0000-000004000000}"/>
    <cellStyle name="20% - Énfasis3 2" xfId="230" xr:uid="{00000000-0005-0000-0000-000005000000}"/>
    <cellStyle name="20% - Énfasis4 2" xfId="234" xr:uid="{00000000-0005-0000-0000-000006000000}"/>
    <cellStyle name="20% - Énfasis5 2" xfId="238" xr:uid="{00000000-0005-0000-0000-000007000000}"/>
    <cellStyle name="20% - Énfasis6 2" xfId="242" xr:uid="{00000000-0005-0000-0000-000008000000}"/>
    <cellStyle name="40% - Énfasis1 2" xfId="223" xr:uid="{00000000-0005-0000-0000-000009000000}"/>
    <cellStyle name="40% - Énfasis2 2" xfId="227" xr:uid="{00000000-0005-0000-0000-00000A000000}"/>
    <cellStyle name="40% - Énfasis3 2" xfId="231" xr:uid="{00000000-0005-0000-0000-00000B000000}"/>
    <cellStyle name="40% - Énfasis4 2" xfId="235" xr:uid="{00000000-0005-0000-0000-00000C000000}"/>
    <cellStyle name="40% - Énfasis5 2" xfId="239" xr:uid="{00000000-0005-0000-0000-00000D000000}"/>
    <cellStyle name="40% - Énfasis6 2" xfId="243" xr:uid="{00000000-0005-0000-0000-00000E000000}"/>
    <cellStyle name="60% - Énfasis1 2" xfId="224" xr:uid="{00000000-0005-0000-0000-00000F000000}"/>
    <cellStyle name="60% - Énfasis2 2" xfId="228" xr:uid="{00000000-0005-0000-0000-000010000000}"/>
    <cellStyle name="60% - Énfasis3 2" xfId="232" xr:uid="{00000000-0005-0000-0000-000011000000}"/>
    <cellStyle name="60% - Énfasis4 2" xfId="236" xr:uid="{00000000-0005-0000-0000-000012000000}"/>
    <cellStyle name="60% - Énfasis5 2" xfId="240" xr:uid="{00000000-0005-0000-0000-000013000000}"/>
    <cellStyle name="60% - Énfasis6 2" xfId="244" xr:uid="{00000000-0005-0000-0000-000014000000}"/>
    <cellStyle name="Bueno 2" xfId="209" xr:uid="{00000000-0005-0000-0000-000015000000}"/>
    <cellStyle name="Cálculo 2" xfId="214" xr:uid="{00000000-0005-0000-0000-000016000000}"/>
    <cellStyle name="Celda de comprobación 2" xfId="216" xr:uid="{00000000-0005-0000-0000-000017000000}"/>
    <cellStyle name="Celda vinculada 2" xfId="215" xr:uid="{00000000-0005-0000-0000-000018000000}"/>
    <cellStyle name="Encabezado 1 2" xfId="205" xr:uid="{00000000-0005-0000-0000-000019000000}"/>
    <cellStyle name="Encabezado 4 2" xfId="208" xr:uid="{00000000-0005-0000-0000-00001A000000}"/>
    <cellStyle name="Énfasis1 2" xfId="221" xr:uid="{00000000-0005-0000-0000-00001B000000}"/>
    <cellStyle name="Énfasis2 2" xfId="225" xr:uid="{00000000-0005-0000-0000-00001C000000}"/>
    <cellStyle name="Énfasis3 2" xfId="229" xr:uid="{00000000-0005-0000-0000-00001D000000}"/>
    <cellStyle name="Énfasis4 2" xfId="233" xr:uid="{00000000-0005-0000-0000-00001E000000}"/>
    <cellStyle name="Énfasis5 2" xfId="237" xr:uid="{00000000-0005-0000-0000-00001F000000}"/>
    <cellStyle name="Énfasis6 2" xfId="241" xr:uid="{00000000-0005-0000-0000-000020000000}"/>
    <cellStyle name="Entrada 2" xfId="212"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0" xr:uid="{00000000-0005-0000-0000-000026000000}"/>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4 2" xfId="289" xr:uid="{00000000-0005-0000-0000-00002D000000}"/>
    <cellStyle name="Millares 15" xfId="161" xr:uid="{00000000-0005-0000-0000-00002E000000}"/>
    <cellStyle name="Millares 16" xfId="6" xr:uid="{00000000-0005-0000-0000-00002F000000}"/>
    <cellStyle name="Millares 16 2" xfId="29" xr:uid="{00000000-0005-0000-0000-000030000000}"/>
    <cellStyle name="Millares 16 3" xfId="74" xr:uid="{00000000-0005-0000-0000-000031000000}"/>
    <cellStyle name="Millares 17" xfId="164" xr:uid="{00000000-0005-0000-0000-000032000000}"/>
    <cellStyle name="Millares 18" xfId="173" xr:uid="{00000000-0005-0000-0000-000033000000}"/>
    <cellStyle name="Millares 19" xfId="175" xr:uid="{00000000-0005-0000-0000-000034000000}"/>
    <cellStyle name="Millares 2" xfId="19" xr:uid="{00000000-0005-0000-0000-000035000000}"/>
    <cellStyle name="Millares 2 2" xfId="24" xr:uid="{00000000-0005-0000-0000-000036000000}"/>
    <cellStyle name="Millares 2 3" xfId="44" xr:uid="{00000000-0005-0000-0000-000037000000}"/>
    <cellStyle name="Millares 2 3 2" xfId="57" xr:uid="{00000000-0005-0000-0000-000038000000}"/>
    <cellStyle name="Millares 2 3 2 2" xfId="97" xr:uid="{00000000-0005-0000-0000-000039000000}"/>
    <cellStyle name="Millares 2 3 2 2 2" xfId="111" xr:uid="{00000000-0005-0000-0000-00003A000000}"/>
    <cellStyle name="Millares 2 4" xfId="53" xr:uid="{00000000-0005-0000-0000-00003B000000}"/>
    <cellStyle name="Millares 2 5" xfId="76" xr:uid="{00000000-0005-0000-0000-00003C000000}"/>
    <cellStyle name="Millares 2 6" xfId="135" xr:uid="{00000000-0005-0000-0000-00003D000000}"/>
    <cellStyle name="Millares 2 6 2" xfId="179" xr:uid="{00000000-0005-0000-0000-00003E000000}"/>
    <cellStyle name="Millares 2 6 2 2" xfId="270" xr:uid="{00000000-0005-0000-0000-00003F000000}"/>
    <cellStyle name="Millares 2 6 3" xfId="267" xr:uid="{00000000-0005-0000-0000-000040000000}"/>
    <cellStyle name="Millares 2 7" xfId="157" xr:uid="{00000000-0005-0000-0000-000041000000}"/>
    <cellStyle name="Millares 2 8" xfId="172" xr:uid="{00000000-0005-0000-0000-000042000000}"/>
    <cellStyle name="Millares 2 9" xfId="262" xr:uid="{00000000-0005-0000-0000-000043000000}"/>
    <cellStyle name="Millares 20" xfId="180" xr:uid="{00000000-0005-0000-0000-000044000000}"/>
    <cellStyle name="Millares 21" xfId="183" xr:uid="{00000000-0005-0000-0000-000045000000}"/>
    <cellStyle name="Millares 22" xfId="189" xr:uid="{00000000-0005-0000-0000-000046000000}"/>
    <cellStyle name="Millares 23" xfId="194" xr:uid="{00000000-0005-0000-0000-000047000000}"/>
    <cellStyle name="Millares 24" xfId="198" xr:uid="{00000000-0005-0000-0000-000048000000}"/>
    <cellStyle name="Millares 25" xfId="203" xr:uid="{00000000-0005-0000-0000-000049000000}"/>
    <cellStyle name="Millares 26" xfId="249" xr:uid="{00000000-0005-0000-0000-00004A000000}"/>
    <cellStyle name="Millares 3" xfId="21" xr:uid="{00000000-0005-0000-0000-00004B000000}"/>
    <cellStyle name="Millares 3 2" xfId="38" xr:uid="{00000000-0005-0000-0000-00004C000000}"/>
    <cellStyle name="Millares 4" xfId="32" xr:uid="{00000000-0005-0000-0000-00004D000000}"/>
    <cellStyle name="Millares 5" xfId="69" xr:uid="{00000000-0005-0000-0000-00004E000000}"/>
    <cellStyle name="Millares 6" xfId="81" xr:uid="{00000000-0005-0000-0000-00004F000000}"/>
    <cellStyle name="Millares 7" xfId="88" xr:uid="{00000000-0005-0000-0000-000050000000}"/>
    <cellStyle name="Millares 8" xfId="108" xr:uid="{00000000-0005-0000-0000-000051000000}"/>
    <cellStyle name="Millares 9" xfId="136" xr:uid="{00000000-0005-0000-0000-000052000000}"/>
    <cellStyle name="Moneda 2" xfId="40" xr:uid="{00000000-0005-0000-0000-000053000000}"/>
    <cellStyle name="Moneda 2 2" xfId="145" xr:uid="{00000000-0005-0000-0000-000054000000}"/>
    <cellStyle name="Moneda 2 3" xfId="167" xr:uid="{00000000-0005-0000-0000-000055000000}"/>
    <cellStyle name="Moneda 2 5" xfId="146" xr:uid="{00000000-0005-0000-0000-000056000000}"/>
    <cellStyle name="Moneda 2 5 2" xfId="168" xr:uid="{00000000-0005-0000-0000-000057000000}"/>
    <cellStyle name="Moneda 3" xfId="59" xr:uid="{00000000-0005-0000-0000-000058000000}"/>
    <cellStyle name="Moneda 4" xfId="112" xr:uid="{00000000-0005-0000-0000-000059000000}"/>
    <cellStyle name="Moneda 5" xfId="143" xr:uid="{00000000-0005-0000-0000-00005A000000}"/>
    <cellStyle name="Neutral 2" xfId="211" xr:uid="{00000000-0005-0000-0000-00005B000000}"/>
    <cellStyle name="Normal" xfId="0" builtinId="0"/>
    <cellStyle name="Normal 10" xfId="35" xr:uid="{00000000-0005-0000-0000-00005D000000}"/>
    <cellStyle name="Normal 10 2" xfId="42" xr:uid="{00000000-0005-0000-0000-00005E000000}"/>
    <cellStyle name="Normal 11" xfId="54" xr:uid="{00000000-0005-0000-0000-00005F000000}"/>
    <cellStyle name="Normal 12" xfId="62" xr:uid="{00000000-0005-0000-0000-000060000000}"/>
    <cellStyle name="Normal 12 2" xfId="176" xr:uid="{00000000-0005-0000-0000-000061000000}"/>
    <cellStyle name="Normal 12 3" xfId="191" xr:uid="{00000000-0005-0000-0000-000062000000}"/>
    <cellStyle name="Normal 12 4" xfId="200" xr:uid="{00000000-0005-0000-0000-000063000000}"/>
    <cellStyle name="Normal 12 5" xfId="251" xr:uid="{00000000-0005-0000-0000-000064000000}"/>
    <cellStyle name="Normal 12 6" xfId="260" xr:uid="{00000000-0005-0000-0000-000065000000}"/>
    <cellStyle name="Normal 12 7" xfId="287" xr:uid="{00000000-0005-0000-0000-000066000000}"/>
    <cellStyle name="Normal 12 7 2" xfId="296" xr:uid="{CFFEB7AB-F4E4-42C3-82BC-4F94C84D64C1}"/>
    <cellStyle name="Normal 13" xfId="64" xr:uid="{00000000-0005-0000-0000-000067000000}"/>
    <cellStyle name="Normal 14" xfId="66" xr:uid="{00000000-0005-0000-0000-000068000000}"/>
    <cellStyle name="Normal 15" xfId="68" xr:uid="{00000000-0005-0000-0000-000069000000}"/>
    <cellStyle name="Normal 16" xfId="80" xr:uid="{00000000-0005-0000-0000-00006A000000}"/>
    <cellStyle name="Normal 17" xfId="83" xr:uid="{00000000-0005-0000-0000-00006B000000}"/>
    <cellStyle name="Normal 18" xfId="12" xr:uid="{00000000-0005-0000-0000-00006C000000}"/>
    <cellStyle name="Normal 18 2" xfId="106" xr:uid="{00000000-0005-0000-0000-00006D000000}"/>
    <cellStyle name="Normal 18 2 2" xfId="253" xr:uid="{00000000-0005-0000-0000-00006E000000}"/>
    <cellStyle name="Normal 18 2 2 2" xfId="292" xr:uid="{F72EC248-5786-419D-A463-7A6F0437D905}"/>
    <cellStyle name="Normal 19" xfId="86" xr:uid="{00000000-0005-0000-0000-00006F000000}"/>
    <cellStyle name="Normal 19 2" xfId="109" xr:uid="{00000000-0005-0000-0000-000070000000}"/>
    <cellStyle name="Normal 2" xfId="1" xr:uid="{00000000-0005-0000-0000-000071000000}"/>
    <cellStyle name="Normal 2 10" xfId="130" xr:uid="{00000000-0005-0000-0000-000072000000}"/>
    <cellStyle name="Normal 2 11" xfId="174" xr:uid="{00000000-0005-0000-0000-000073000000}"/>
    <cellStyle name="Normal 2 12" xfId="181" xr:uid="{00000000-0005-0000-0000-000074000000}"/>
    <cellStyle name="Normal 2 13" xfId="185" xr:uid="{00000000-0005-0000-0000-000075000000}"/>
    <cellStyle name="Normal 2 14" xfId="187" xr:uid="{00000000-0005-0000-0000-000076000000}"/>
    <cellStyle name="Normal 2 14 2" xfId="269" xr:uid="{00000000-0005-0000-0000-000077000000}"/>
    <cellStyle name="Normal 2 15" xfId="188" xr:uid="{00000000-0005-0000-0000-000078000000}"/>
    <cellStyle name="Normal 2 16" xfId="278" xr:uid="{00000000-0005-0000-0000-000079000000}"/>
    <cellStyle name="Normal 2 17" xfId="288" xr:uid="{00000000-0005-0000-0000-00007A000000}"/>
    <cellStyle name="Normal 2 2" xfId="23" xr:uid="{00000000-0005-0000-0000-00007B000000}"/>
    <cellStyle name="Normal 2 2 2" xfId="117" xr:uid="{00000000-0005-0000-0000-00007C000000}"/>
    <cellStyle name="Normal 2 3" xfId="9" xr:uid="{00000000-0005-0000-0000-00007D000000}"/>
    <cellStyle name="Normal 2 3 2" xfId="103" xr:uid="{00000000-0005-0000-0000-00007E000000}"/>
    <cellStyle name="Normal 2 3 2 2" xfId="255" xr:uid="{00000000-0005-0000-0000-00007F000000}"/>
    <cellStyle name="Normal 2 3 2 2 2" xfId="274" xr:uid="{00000000-0005-0000-0000-000080000000}"/>
    <cellStyle name="Normal 2 3 3" xfId="10" xr:uid="{00000000-0005-0000-0000-000081000000}"/>
    <cellStyle name="Normal 2 3 3 2" xfId="104" xr:uid="{00000000-0005-0000-0000-000082000000}"/>
    <cellStyle name="Normal 2 3 3 2 2" xfId="256" xr:uid="{00000000-0005-0000-0000-000083000000}"/>
    <cellStyle name="Normal 2 3 3 2 2 2" xfId="275" xr:uid="{00000000-0005-0000-0000-000084000000}"/>
    <cellStyle name="Normal 2 3 4" xfId="126" xr:uid="{00000000-0005-0000-0000-000085000000}"/>
    <cellStyle name="Normal 2 4" xfId="85" xr:uid="{00000000-0005-0000-0000-000086000000}"/>
    <cellStyle name="Normal 2 5" xfId="91" xr:uid="{00000000-0005-0000-0000-000087000000}"/>
    <cellStyle name="Normal 2 6" xfId="94" xr:uid="{00000000-0005-0000-0000-000088000000}"/>
    <cellStyle name="Normal 2 7" xfId="49" xr:uid="{00000000-0005-0000-0000-000089000000}"/>
    <cellStyle name="Normal 2 8" xfId="101" xr:uid="{00000000-0005-0000-0000-00008A000000}"/>
    <cellStyle name="Normal 2 9" xfId="102" xr:uid="{00000000-0005-0000-0000-00008B000000}"/>
    <cellStyle name="Normal 2 9 2" xfId="125" xr:uid="{00000000-0005-0000-0000-00008C000000}"/>
    <cellStyle name="Normal 2 9 3" xfId="252" xr:uid="{00000000-0005-0000-0000-00008D000000}"/>
    <cellStyle name="Normal 2 9 3 2" xfId="273" xr:uid="{00000000-0005-0000-0000-00008E000000}"/>
    <cellStyle name="Normal 2 9 3 2 2" xfId="291" xr:uid="{1B999D5C-D1A2-4E7A-A767-09CBA8CD8F2A}"/>
    <cellStyle name="Normal 2 9 3 2 3" xfId="300" xr:uid="{08A88AEE-8221-4D26-B61E-1AFA2A22631A}"/>
    <cellStyle name="Normal 20" xfId="89" xr:uid="{00000000-0005-0000-0000-00008F000000}"/>
    <cellStyle name="Normal 21" xfId="25" xr:uid="{00000000-0005-0000-0000-000090000000}"/>
    <cellStyle name="Normal 22" xfId="121" xr:uid="{00000000-0005-0000-0000-000091000000}"/>
    <cellStyle name="Normal 22 2" xfId="276" xr:uid="{00000000-0005-0000-0000-000092000000}"/>
    <cellStyle name="Normal 23" xfId="123" xr:uid="{00000000-0005-0000-0000-000093000000}"/>
    <cellStyle name="Normal 24" xfId="2" xr:uid="{00000000-0005-0000-0000-000094000000}"/>
    <cellStyle name="Normal 24 2" xfId="27" xr:uid="{00000000-0005-0000-0000-000095000000}"/>
    <cellStyle name="Normal 24 2 2" xfId="46" xr:uid="{00000000-0005-0000-0000-000096000000}"/>
    <cellStyle name="Normal 24 2 2 2" xfId="58" xr:uid="{00000000-0005-0000-0000-000097000000}"/>
    <cellStyle name="Normal 24 3" xfId="72" xr:uid="{00000000-0005-0000-0000-000098000000}"/>
    <cellStyle name="Normal 25" xfId="124" xr:uid="{00000000-0005-0000-0000-000099000000}"/>
    <cellStyle name="Normal 26" xfId="132" xr:uid="{00000000-0005-0000-0000-00009A000000}"/>
    <cellStyle name="Normal 27" xfId="139" xr:uid="{00000000-0005-0000-0000-00009B000000}"/>
    <cellStyle name="Normal 28" xfId="148" xr:uid="{00000000-0005-0000-0000-00009C000000}"/>
    <cellStyle name="Normal 29" xfId="150" xr:uid="{00000000-0005-0000-0000-00009D000000}"/>
    <cellStyle name="Normal 3" xfId="7" xr:uid="{00000000-0005-0000-0000-00009E000000}"/>
    <cellStyle name="Normal 3 2" xfId="43" xr:uid="{00000000-0005-0000-0000-00009F000000}"/>
    <cellStyle name="Normal 3 2 2" xfId="55" xr:uid="{00000000-0005-0000-0000-0000A0000000}"/>
    <cellStyle name="Normal 3 3" xfId="71" xr:uid="{00000000-0005-0000-0000-0000A1000000}"/>
    <cellStyle name="Normal 3 4" xfId="79" xr:uid="{00000000-0005-0000-0000-0000A2000000}"/>
    <cellStyle name="Normal 3 5" xfId="115" xr:uid="{00000000-0005-0000-0000-0000A3000000}"/>
    <cellStyle name="Normal 3 6" xfId="129" xr:uid="{00000000-0005-0000-0000-0000A4000000}"/>
    <cellStyle name="Normal 3 7" xfId="142" xr:uid="{00000000-0005-0000-0000-0000A5000000}"/>
    <cellStyle name="Normal 3 7 2" xfId="178" xr:uid="{00000000-0005-0000-0000-0000A6000000}"/>
    <cellStyle name="Normal 3 7 2 2" xfId="277" xr:uid="{00000000-0005-0000-0000-0000A7000000}"/>
    <cellStyle name="Normal 3 7 3" xfId="268" xr:uid="{00000000-0005-0000-0000-0000A8000000}"/>
    <cellStyle name="Normal 30" xfId="152" xr:uid="{00000000-0005-0000-0000-0000A9000000}"/>
    <cellStyle name="Normal 31" xfId="158" xr:uid="{00000000-0005-0000-0000-0000AA000000}"/>
    <cellStyle name="Normal 32" xfId="165" xr:uid="{00000000-0005-0000-0000-0000AB000000}"/>
    <cellStyle name="Normal 33" xfId="182" xr:uid="{00000000-0005-0000-0000-0000AC000000}"/>
    <cellStyle name="Normal 34" xfId="186" xr:uid="{00000000-0005-0000-0000-0000AD000000}"/>
    <cellStyle name="Normal 35" xfId="190" xr:uid="{00000000-0005-0000-0000-0000AE000000}"/>
    <cellStyle name="Normal 36" xfId="192" xr:uid="{00000000-0005-0000-0000-0000AF000000}"/>
    <cellStyle name="Normal 37" xfId="195" xr:uid="{00000000-0005-0000-0000-0000B0000000}"/>
    <cellStyle name="Normal 37 2" xfId="283" xr:uid="{00000000-0005-0000-0000-0000B1000000}"/>
    <cellStyle name="Normal 38" xfId="197" xr:uid="{00000000-0005-0000-0000-0000B2000000}"/>
    <cellStyle name="Normal 39" xfId="201" xr:uid="{00000000-0005-0000-0000-0000B3000000}"/>
    <cellStyle name="Normal 4" xfId="8" xr:uid="{00000000-0005-0000-0000-0000B4000000}"/>
    <cellStyle name="Normal 4 10" xfId="170" xr:uid="{00000000-0005-0000-0000-0000B5000000}"/>
    <cellStyle name="Normal 4 2" xfId="37" xr:uid="{00000000-0005-0000-0000-0000B6000000}"/>
    <cellStyle name="Normal 4 2 2" xfId="177" xr:uid="{00000000-0005-0000-0000-0000B7000000}"/>
    <cellStyle name="Normal 4 3" xfId="47" xr:uid="{00000000-0005-0000-0000-0000B8000000}"/>
    <cellStyle name="Normal 4 4" xfId="51" xr:uid="{00000000-0005-0000-0000-0000B9000000}"/>
    <cellStyle name="Normal 4 5" xfId="75" xr:uid="{00000000-0005-0000-0000-0000BA000000}"/>
    <cellStyle name="Normal 4 6" xfId="99" xr:uid="{00000000-0005-0000-0000-0000BB000000}"/>
    <cellStyle name="Normal 4 7" xfId="113" xr:uid="{00000000-0005-0000-0000-0000BC000000}"/>
    <cellStyle name="Normal 4 8" xfId="133" xr:uid="{00000000-0005-0000-0000-0000BD000000}"/>
    <cellStyle name="Normal 4 9" xfId="155" xr:uid="{00000000-0005-0000-0000-0000BE000000}"/>
    <cellStyle name="Normal 40" xfId="246" xr:uid="{00000000-0005-0000-0000-0000BF000000}"/>
    <cellStyle name="Normal 41" xfId="247" xr:uid="{00000000-0005-0000-0000-0000C0000000}"/>
    <cellStyle name="Normal 42" xfId="258" xr:uid="{00000000-0005-0000-0000-0000C1000000}"/>
    <cellStyle name="Normal 43" xfId="261" xr:uid="{00000000-0005-0000-0000-0000C2000000}"/>
    <cellStyle name="Normal 44" xfId="263" xr:uid="{00000000-0005-0000-0000-0000C3000000}"/>
    <cellStyle name="Normal 45" xfId="265" xr:uid="{00000000-0005-0000-0000-0000C4000000}"/>
    <cellStyle name="Normal 46" xfId="266" xr:uid="{00000000-0005-0000-0000-0000C5000000}"/>
    <cellStyle name="Normal 46 2" xfId="297" xr:uid="{364312E6-ECC5-4CD0-90A4-D7230703E303}"/>
    <cellStyle name="Normal 47" xfId="280" xr:uid="{00000000-0005-0000-0000-0000C6000000}"/>
    <cellStyle name="Normal 48" xfId="282" xr:uid="{00000000-0005-0000-0000-0000C7000000}"/>
    <cellStyle name="Normal 49" xfId="286" xr:uid="{00000000-0005-0000-0000-0000C8000000}"/>
    <cellStyle name="Normal 5" xfId="13" xr:uid="{00000000-0005-0000-0000-0000C9000000}"/>
    <cellStyle name="Normal 5 2" xfId="78" xr:uid="{00000000-0005-0000-0000-0000CA000000}"/>
    <cellStyle name="Normal 50" xfId="290" xr:uid="{00000000-0005-0000-0000-0000CB000000}"/>
    <cellStyle name="Normal 51" xfId="294" xr:uid="{D9DCE838-EF39-44EB-9F40-DCADD82DFB51}"/>
    <cellStyle name="Normal 52" xfId="299" xr:uid="{7C3E1FD5-A30C-4AC2-8C76-61271479A6D4}"/>
    <cellStyle name="Normal 6" xfId="17" xr:uid="{00000000-0005-0000-0000-0000CC000000}"/>
    <cellStyle name="Normal 6 2" xfId="60" xr:uid="{00000000-0005-0000-0000-0000CD000000}"/>
    <cellStyle name="Normal 6 2 2" xfId="95" xr:uid="{00000000-0005-0000-0000-0000CE000000}"/>
    <cellStyle name="Normal 6 2 2 2" xfId="118" xr:uid="{00000000-0005-0000-0000-0000CF000000}"/>
    <cellStyle name="Normal 7" xfId="20" xr:uid="{00000000-0005-0000-0000-0000D0000000}"/>
    <cellStyle name="Normal 7 2" xfId="144" xr:uid="{00000000-0005-0000-0000-0000D1000000}"/>
    <cellStyle name="Normal 7 3" xfId="166" xr:uid="{00000000-0005-0000-0000-0000D2000000}"/>
    <cellStyle name="Normal 7 4" xfId="279" xr:uid="{00000000-0005-0000-0000-0000D3000000}"/>
    <cellStyle name="Normal 8" xfId="33" xr:uid="{00000000-0005-0000-0000-0000D4000000}"/>
    <cellStyle name="Normal 9" xfId="15" xr:uid="{00000000-0005-0000-0000-0000D5000000}"/>
    <cellStyle name="Notas 2" xfId="218" xr:uid="{00000000-0005-0000-0000-0000D6000000}"/>
    <cellStyle name="Porcentaje" xfId="138" builtinId="5"/>
    <cellStyle name="Porcentaje 10" xfId="45" xr:uid="{00000000-0005-0000-0000-0000D8000000}"/>
    <cellStyle name="Porcentaje 10 2" xfId="56" xr:uid="{00000000-0005-0000-0000-0000D9000000}"/>
    <cellStyle name="Porcentaje 10 2 2" xfId="98" xr:uid="{00000000-0005-0000-0000-0000DA000000}"/>
    <cellStyle name="Porcentaje 10 2 2 2" xfId="110" xr:uid="{00000000-0005-0000-0000-0000DB000000}"/>
    <cellStyle name="Porcentaje 11" xfId="63" xr:uid="{00000000-0005-0000-0000-0000DC000000}"/>
    <cellStyle name="Porcentaje 12" xfId="65" xr:uid="{00000000-0005-0000-0000-0000DD000000}"/>
    <cellStyle name="Porcentaje 13" xfId="67" xr:uid="{00000000-0005-0000-0000-0000DE000000}"/>
    <cellStyle name="Porcentaje 14" xfId="70" xr:uid="{00000000-0005-0000-0000-0000DF000000}"/>
    <cellStyle name="Porcentaje 15" xfId="82" xr:uid="{00000000-0005-0000-0000-0000E0000000}"/>
    <cellStyle name="Porcentaje 16" xfId="87" xr:uid="{00000000-0005-0000-0000-0000E1000000}"/>
    <cellStyle name="Porcentaje 16 2" xfId="119" xr:uid="{00000000-0005-0000-0000-0000E2000000}"/>
    <cellStyle name="Porcentaje 17" xfId="90" xr:uid="{00000000-0005-0000-0000-0000E3000000}"/>
    <cellStyle name="Porcentaje 18" xfId="11" xr:uid="{00000000-0005-0000-0000-0000E4000000}"/>
    <cellStyle name="Porcentaje 18 2" xfId="105" xr:uid="{00000000-0005-0000-0000-0000E5000000}"/>
    <cellStyle name="Porcentaje 18 2 2" xfId="257" xr:uid="{00000000-0005-0000-0000-0000E6000000}"/>
    <cellStyle name="Porcentaje 18 2 2 2" xfId="271" xr:uid="{00000000-0005-0000-0000-0000E7000000}"/>
    <cellStyle name="Porcentaje 19" xfId="92" xr:uid="{00000000-0005-0000-0000-0000E8000000}"/>
    <cellStyle name="Porcentaje 2" xfId="5" xr:uid="{00000000-0005-0000-0000-0000E9000000}"/>
    <cellStyle name="Porcentaje 2 10" xfId="131" xr:uid="{00000000-0005-0000-0000-0000EA000000}"/>
    <cellStyle name="Porcentaje 2 11" xfId="134" xr:uid="{00000000-0005-0000-0000-0000EB000000}"/>
    <cellStyle name="Porcentaje 2 12" xfId="156" xr:uid="{00000000-0005-0000-0000-0000EC000000}"/>
    <cellStyle name="Porcentaje 2 13" xfId="171" xr:uid="{00000000-0005-0000-0000-0000ED000000}"/>
    <cellStyle name="Porcentaje 2 13 2" xfId="272" xr:uid="{00000000-0005-0000-0000-0000EE000000}"/>
    <cellStyle name="Porcentaje 2 14" xfId="298" xr:uid="{E6C3473B-33BF-4CCD-9BE5-7EA3646E5FE8}"/>
    <cellStyle name="Porcentaje 2 2" xfId="48" xr:uid="{00000000-0005-0000-0000-0000EF000000}"/>
    <cellStyle name="Porcentaje 2 3" xfId="52" xr:uid="{00000000-0005-0000-0000-0000F0000000}"/>
    <cellStyle name="Porcentaje 2 4" xfId="77" xr:uid="{00000000-0005-0000-0000-0000F1000000}"/>
    <cellStyle name="Porcentaje 2 5" xfId="50" xr:uid="{00000000-0005-0000-0000-0000F2000000}"/>
    <cellStyle name="Porcentaje 2 6" xfId="100" xr:uid="{00000000-0005-0000-0000-0000F3000000}"/>
    <cellStyle name="Porcentaje 2 7" xfId="107" xr:uid="{00000000-0005-0000-0000-0000F4000000}"/>
    <cellStyle name="Porcentaje 2 7 2" xfId="254" xr:uid="{00000000-0005-0000-0000-0000F5000000}"/>
    <cellStyle name="Porcentaje 2 7 2 2" xfId="293" xr:uid="{D42E6EC8-68EF-4713-AED7-07F6DAC689F2}"/>
    <cellStyle name="Porcentaje 2 7 2 3" xfId="301" xr:uid="{656419B5-2D8F-4F42-8C5E-F649500144A0}"/>
    <cellStyle name="Porcentaje 2 8" xfId="114" xr:uid="{00000000-0005-0000-0000-0000F6000000}"/>
    <cellStyle name="Porcentaje 2 9" xfId="128" xr:uid="{00000000-0005-0000-0000-0000F7000000}"/>
    <cellStyle name="Porcentaje 20" xfId="122" xr:uid="{00000000-0005-0000-0000-0000F8000000}"/>
    <cellStyle name="Porcentaje 21" xfId="127" xr:uid="{00000000-0005-0000-0000-0000F9000000}"/>
    <cellStyle name="Porcentaje 22" xfId="4" xr:uid="{00000000-0005-0000-0000-0000FA000000}"/>
    <cellStyle name="Porcentaje 22 2" xfId="28" xr:uid="{00000000-0005-0000-0000-0000FB000000}"/>
    <cellStyle name="Porcentaje 22 3" xfId="73" xr:uid="{00000000-0005-0000-0000-0000FC000000}"/>
    <cellStyle name="Porcentaje 23" xfId="137" xr:uid="{00000000-0005-0000-0000-0000FD000000}"/>
    <cellStyle name="Porcentaje 24" xfId="141" xr:uid="{00000000-0005-0000-0000-0000FE000000}"/>
    <cellStyle name="Porcentaje 25" xfId="149" xr:uid="{00000000-0005-0000-0000-0000FF000000}"/>
    <cellStyle name="Porcentaje 26" xfId="154" xr:uid="{00000000-0005-0000-0000-000000010000}"/>
    <cellStyle name="Porcentaje 27" xfId="159" xr:uid="{00000000-0005-0000-0000-000001010000}"/>
    <cellStyle name="Porcentaje 28" xfId="162" xr:uid="{00000000-0005-0000-0000-000002010000}"/>
    <cellStyle name="Porcentaje 29" xfId="163" xr:uid="{00000000-0005-0000-0000-000003010000}"/>
    <cellStyle name="Porcentaje 3" xfId="14" xr:uid="{00000000-0005-0000-0000-000004010000}"/>
    <cellStyle name="Porcentaje 3 2" xfId="39" xr:uid="{00000000-0005-0000-0000-000005010000}"/>
    <cellStyle name="Porcentaje 30" xfId="169" xr:uid="{00000000-0005-0000-0000-000006010000}"/>
    <cellStyle name="Porcentaje 31" xfId="184" xr:uid="{00000000-0005-0000-0000-000007010000}"/>
    <cellStyle name="Porcentaje 32" xfId="193" xr:uid="{00000000-0005-0000-0000-000008010000}"/>
    <cellStyle name="Porcentaje 33" xfId="196" xr:uid="{00000000-0005-0000-0000-000009010000}"/>
    <cellStyle name="Porcentaje 33 2" xfId="284" xr:uid="{00000000-0005-0000-0000-00000A010000}"/>
    <cellStyle name="Porcentaje 34" xfId="199" xr:uid="{00000000-0005-0000-0000-00000B010000}"/>
    <cellStyle name="Porcentaje 35" xfId="202" xr:uid="{00000000-0005-0000-0000-00000C010000}"/>
    <cellStyle name="Porcentaje 36" xfId="248" xr:uid="{00000000-0005-0000-0000-00000D010000}"/>
    <cellStyle name="Porcentaje 37" xfId="250" xr:uid="{00000000-0005-0000-0000-00000E010000}"/>
    <cellStyle name="Porcentaje 38" xfId="259" xr:uid="{00000000-0005-0000-0000-00000F010000}"/>
    <cellStyle name="Porcentaje 39" xfId="264" xr:uid="{00000000-0005-0000-0000-000010010000}"/>
    <cellStyle name="Porcentaje 4" xfId="18" xr:uid="{00000000-0005-0000-0000-000011010000}"/>
    <cellStyle name="Porcentaje 4 2" xfId="61" xr:uid="{00000000-0005-0000-0000-000012010000}"/>
    <cellStyle name="Porcentaje 4 2 2" xfId="96" xr:uid="{00000000-0005-0000-0000-000013010000}"/>
    <cellStyle name="Porcentaje 4 2 2 2" xfId="120" xr:uid="{00000000-0005-0000-0000-000014010000}"/>
    <cellStyle name="Porcentaje 40" xfId="281" xr:uid="{00000000-0005-0000-0000-000015010000}"/>
    <cellStyle name="Porcentaje 41" xfId="285" xr:uid="{00000000-0005-0000-0000-000016010000}"/>
    <cellStyle name="Porcentaje 42" xfId="295" xr:uid="{ABF517E3-7A5B-46F8-ABF4-ED36F18B7B0D}"/>
    <cellStyle name="Porcentaje 5" xfId="22" xr:uid="{00000000-0005-0000-0000-000017010000}"/>
    <cellStyle name="Porcentaje 6" xfId="31" xr:uid="{00000000-0005-0000-0000-000018010000}"/>
    <cellStyle name="Porcentaje 7" xfId="34" xr:uid="{00000000-0005-0000-0000-000019010000}"/>
    <cellStyle name="Porcentaje 8" xfId="36" xr:uid="{00000000-0005-0000-0000-00001A010000}"/>
    <cellStyle name="Porcentaje 9" xfId="41" xr:uid="{00000000-0005-0000-0000-00001B010000}"/>
    <cellStyle name="Salida 2" xfId="213" xr:uid="{00000000-0005-0000-0000-00001C010000}"/>
    <cellStyle name="Texto de advertencia 2" xfId="217" xr:uid="{00000000-0005-0000-0000-00001D010000}"/>
    <cellStyle name="Texto explicativo 2" xfId="219" xr:uid="{00000000-0005-0000-0000-00001E010000}"/>
    <cellStyle name="Título 2 2" xfId="206" xr:uid="{00000000-0005-0000-0000-00001F010000}"/>
    <cellStyle name="Título 3 2" xfId="207" xr:uid="{00000000-0005-0000-0000-000020010000}"/>
    <cellStyle name="Título 4" xfId="245" xr:uid="{00000000-0005-0000-0000-000021010000}"/>
    <cellStyle name="Título 5" xfId="204" xr:uid="{00000000-0005-0000-0000-000022010000}"/>
    <cellStyle name="Total 2" xfId="220" xr:uid="{00000000-0005-0000-0000-000023010000}"/>
  </cellStyles>
  <dxfs count="2">
    <dxf>
      <font>
        <color rgb="FFFF0000"/>
      </font>
    </dxf>
    <dxf>
      <font>
        <color rgb="FFFF0000"/>
      </font>
    </dxf>
  </dxfs>
  <tableStyles count="0" defaultTableStyle="TableStyleMedium2" defaultPivotStyle="PivotStyleLight16"/>
  <colors>
    <mruColors>
      <color rgb="FF7C878E"/>
      <color rgb="FF606868"/>
      <color rgb="FFBF9000"/>
      <color rgb="FFE7E6E6"/>
      <color rgb="FFFFE79B"/>
      <color rgb="FFFBBB27"/>
      <color rgb="FFAFB7BC"/>
      <color rgb="FFFFE699"/>
      <color rgb="FF76717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theme" Target="theme/theme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externalLink" Target="externalLinks/externalLink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onnections" Target="connection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powerPivotData" Target="model/item.data"/><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0.xml"/><Relationship Id="rId1" Type="http://schemas.microsoft.com/office/2011/relationships/chartStyle" Target="style5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1.xml"/><Relationship Id="rId1" Type="http://schemas.microsoft.com/office/2011/relationships/chartStyle" Target="style5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52.xml"/><Relationship Id="rId1" Type="http://schemas.microsoft.com/office/2011/relationships/chartStyle" Target="style5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3.xml"/><Relationship Id="rId1" Type="http://schemas.microsoft.com/office/2011/relationships/chartStyle" Target="style5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4.xml"/><Relationship Id="rId1" Type="http://schemas.microsoft.com/office/2011/relationships/chartStyle" Target="style5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55.xml"/><Relationship Id="rId1" Type="http://schemas.microsoft.com/office/2011/relationships/chartStyle" Target="style5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6.xml"/><Relationship Id="rId1" Type="http://schemas.microsoft.com/office/2011/relationships/chartStyle" Target="style5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57.xml"/><Relationship Id="rId1" Type="http://schemas.microsoft.com/office/2011/relationships/chartStyle" Target="style5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58.xml"/><Relationship Id="rId1" Type="http://schemas.microsoft.com/office/2011/relationships/chartStyle" Target="style5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59.xml"/><Relationship Id="rId1" Type="http://schemas.microsoft.com/office/2011/relationships/chartStyle" Target="style5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60.xml"/><Relationship Id="rId1" Type="http://schemas.microsoft.com/office/2011/relationships/chartStyle" Target="style60.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61.xml"/><Relationship Id="rId1" Type="http://schemas.microsoft.com/office/2011/relationships/chartStyle" Target="style6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2.xml"/><Relationship Id="rId1" Type="http://schemas.microsoft.com/office/2011/relationships/chartStyle" Target="style2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23.xml"/><Relationship Id="rId1" Type="http://schemas.microsoft.com/office/2011/relationships/chartStyle" Target="style23.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24.xml"/><Relationship Id="rId1" Type="http://schemas.microsoft.com/office/2011/relationships/chartStyle" Target="style2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28.xml"/><Relationship Id="rId1" Type="http://schemas.microsoft.com/office/2011/relationships/chartStyle" Target="style28.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29.xml"/><Relationship Id="rId1" Type="http://schemas.microsoft.com/office/2011/relationships/chartStyle" Target="style29.xml"/></Relationships>
</file>

<file path=xl/charts/_rels/chart7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7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8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34.xml"/><Relationship Id="rId1" Type="http://schemas.microsoft.com/office/2011/relationships/chartStyle" Target="style3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35.xml"/><Relationship Id="rId1" Type="http://schemas.microsoft.com/office/2011/relationships/chartStyle" Target="style3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36.xml"/><Relationship Id="rId1" Type="http://schemas.microsoft.com/office/2011/relationships/chartStyle" Target="style3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37.xml"/><Relationship Id="rId1" Type="http://schemas.microsoft.com/office/2011/relationships/chartStyle" Target="style3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38.xml"/><Relationship Id="rId1" Type="http://schemas.microsoft.com/office/2011/relationships/chartStyle" Target="style3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39.xml"/><Relationship Id="rId1" Type="http://schemas.microsoft.com/office/2011/relationships/chartStyle" Target="style3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0.xml"/><Relationship Id="rId1" Type="http://schemas.microsoft.com/office/2011/relationships/chartStyle" Target="style4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1.xml"/><Relationship Id="rId1" Type="http://schemas.microsoft.com/office/2011/relationships/chartStyle" Target="style4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2.xml"/><Relationship Id="rId1" Type="http://schemas.microsoft.com/office/2011/relationships/chartStyle" Target="style4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3.xml"/><Relationship Id="rId1" Type="http://schemas.microsoft.com/office/2011/relationships/chartStyle" Target="style4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44.xml"/><Relationship Id="rId1" Type="http://schemas.microsoft.com/office/2011/relationships/chartStyle" Target="style4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45.xml"/><Relationship Id="rId1" Type="http://schemas.microsoft.com/office/2011/relationships/chartStyle" Target="style4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46.xml"/><Relationship Id="rId1" Type="http://schemas.microsoft.com/office/2011/relationships/chartStyle" Target="style4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47.xml"/><Relationship Id="rId1" Type="http://schemas.microsoft.com/office/2011/relationships/chartStyle" Target="style4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48.xml"/><Relationship Id="rId1" Type="http://schemas.microsoft.com/office/2011/relationships/chartStyle" Target="style4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49.xml"/><Relationship Id="rId1" Type="http://schemas.microsoft.com/office/2011/relationships/chartStyle" Target="style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7C7C"/>
            </a:solidFill>
            <a:ln>
              <a:noFill/>
            </a:ln>
            <a:effectLst/>
          </c:spPr>
          <c:invertIfNegative val="0"/>
          <c:dPt>
            <c:idx val="0"/>
            <c:invertIfNegative val="0"/>
            <c:bubble3D val="0"/>
            <c:extLst>
              <c:ext xmlns:c16="http://schemas.microsoft.com/office/drawing/2014/chart" uri="{C3380CC4-5D6E-409C-BE32-E72D297353CC}">
                <c16:uniqueId val="{00000000-7C8F-474E-8C73-D8511464E914}"/>
              </c:ext>
            </c:extLst>
          </c:dPt>
          <c:dPt>
            <c:idx val="1"/>
            <c:invertIfNegative val="0"/>
            <c:bubble3D val="0"/>
            <c:extLst>
              <c:ext xmlns:c16="http://schemas.microsoft.com/office/drawing/2014/chart" uri="{C3380CC4-5D6E-409C-BE32-E72D297353CC}">
                <c16:uniqueId val="{00000001-7C8F-474E-8C73-D8511464E914}"/>
              </c:ext>
            </c:extLst>
          </c:dPt>
          <c:dPt>
            <c:idx val="2"/>
            <c:invertIfNegative val="0"/>
            <c:bubble3D val="0"/>
            <c:extLst>
              <c:ext xmlns:c16="http://schemas.microsoft.com/office/drawing/2014/chart" uri="{C3380CC4-5D6E-409C-BE32-E72D297353CC}">
                <c16:uniqueId val="{00000002-7C8F-474E-8C73-D8511464E914}"/>
              </c:ext>
            </c:extLst>
          </c:dPt>
          <c:dPt>
            <c:idx val="3"/>
            <c:invertIfNegative val="0"/>
            <c:bubble3D val="0"/>
            <c:extLst>
              <c:ext xmlns:c16="http://schemas.microsoft.com/office/drawing/2014/chart" uri="{C3380CC4-5D6E-409C-BE32-E72D297353CC}">
                <c16:uniqueId val="{00000003-7C8F-474E-8C73-D8511464E914}"/>
              </c:ext>
            </c:extLst>
          </c:dPt>
          <c:dPt>
            <c:idx val="4"/>
            <c:invertIfNegative val="0"/>
            <c:bubble3D val="0"/>
            <c:spPr>
              <a:solidFill>
                <a:srgbClr val="FFC000"/>
              </a:solidFill>
              <a:ln>
                <a:noFill/>
              </a:ln>
              <a:effectLst/>
            </c:spPr>
            <c:extLst>
              <c:ext xmlns:c16="http://schemas.microsoft.com/office/drawing/2014/chart" uri="{C3380CC4-5D6E-409C-BE32-E72D297353CC}">
                <c16:uniqueId val="{00000005-7C8F-474E-8C73-D8511464E914}"/>
              </c:ext>
            </c:extLst>
          </c:dPt>
          <c:dPt>
            <c:idx val="5"/>
            <c:invertIfNegative val="0"/>
            <c:bubble3D val="0"/>
            <c:extLst>
              <c:ext xmlns:c16="http://schemas.microsoft.com/office/drawing/2014/chart" uri="{C3380CC4-5D6E-409C-BE32-E72D297353CC}">
                <c16:uniqueId val="{00000006-7C8F-474E-8C73-D8511464E914}"/>
              </c:ext>
            </c:extLst>
          </c:dPt>
          <c:dPt>
            <c:idx val="17"/>
            <c:invertIfNegative val="0"/>
            <c:bubble3D val="0"/>
            <c:extLst>
              <c:ext xmlns:c16="http://schemas.microsoft.com/office/drawing/2014/chart" uri="{C3380CC4-5D6E-409C-BE32-E72D297353CC}">
                <c16:uniqueId val="{00000007-7C8F-474E-8C73-D8511464E914}"/>
              </c:ext>
            </c:extLst>
          </c:dPt>
          <c:dPt>
            <c:idx val="18"/>
            <c:invertIfNegative val="0"/>
            <c:bubble3D val="0"/>
            <c:extLst>
              <c:ext xmlns:c16="http://schemas.microsoft.com/office/drawing/2014/chart" uri="{C3380CC4-5D6E-409C-BE32-E72D297353CC}">
                <c16:uniqueId val="{00000008-7C8F-474E-8C73-D8511464E914}"/>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'F1'!$B$6:$F$7</c:f>
              <c:multiLvlStrCache>
                <c:ptCount val="5"/>
                <c:lvl>
                  <c:pt idx="0">
                    <c:v>1er trimestre</c:v>
                  </c:pt>
                  <c:pt idx="1">
                    <c:v>1er trimestre</c:v>
                  </c:pt>
                  <c:pt idx="2">
                    <c:v>1er trimestre</c:v>
                  </c:pt>
                  <c:pt idx="3">
                    <c:v>1er trimestre</c:v>
                  </c:pt>
                  <c:pt idx="4">
                    <c:v>1er trimestre</c:v>
                  </c:pt>
                </c:lvl>
                <c:lvl>
                  <c:pt idx="0">
                    <c:v>2019</c:v>
                  </c:pt>
                  <c:pt idx="1">
                    <c:v>2020</c:v>
                  </c:pt>
                  <c:pt idx="2">
                    <c:v>2021</c:v>
                  </c:pt>
                  <c:pt idx="3">
                    <c:v>2022</c:v>
                  </c:pt>
                  <c:pt idx="4">
                    <c:v>2023</c:v>
                  </c:pt>
                </c:lvl>
              </c:multiLvlStrCache>
            </c:multiLvlStrRef>
          </c:cat>
          <c:val>
            <c:numRef>
              <c:f>'F1'!$B$8:$F$8</c:f>
              <c:numCache>
                <c:formatCode>0.0</c:formatCode>
                <c:ptCount val="5"/>
                <c:pt idx="0">
                  <c:v>518.53160432000027</c:v>
                </c:pt>
                <c:pt idx="1">
                  <c:v>880.68692621999992</c:v>
                </c:pt>
                <c:pt idx="2">
                  <c:v>637.75742667000122</c:v>
                </c:pt>
                <c:pt idx="3" formatCode="General">
                  <c:v>1318.9435790900015</c:v>
                </c:pt>
                <c:pt idx="4" formatCode="General">
                  <c:v>1179.0273038200514</c:v>
                </c:pt>
              </c:numCache>
            </c:numRef>
          </c:val>
          <c:extLst>
            <c:ext xmlns:c16="http://schemas.microsoft.com/office/drawing/2014/chart" uri="{C3380CC4-5D6E-409C-BE32-E72D297353CC}">
              <c16:uniqueId val="{00000009-7C8F-474E-8C73-D8511464E914}"/>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5C-4F51-9770-6A6130385A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F5C-4F51-9770-6A6130385A2B}"/>
              </c:ext>
            </c:extLst>
          </c:dPt>
          <c:dPt>
            <c:idx val="4"/>
            <c:invertIfNegative val="0"/>
            <c:bubble3D val="0"/>
            <c:spPr>
              <a:solidFill>
                <a:srgbClr val="7C878E"/>
              </a:solidFill>
              <a:ln>
                <a:noFill/>
              </a:ln>
              <a:effectLst/>
            </c:spPr>
            <c:extLst>
              <c:ext xmlns:c16="http://schemas.microsoft.com/office/drawing/2014/chart" uri="{C3380CC4-5D6E-409C-BE32-E72D297353CC}">
                <c16:uniqueId val="{00000005-4F5C-4F51-9770-6A6130385A2B}"/>
              </c:ext>
            </c:extLst>
          </c:dPt>
          <c:dPt>
            <c:idx val="5"/>
            <c:invertIfNegative val="0"/>
            <c:bubble3D val="0"/>
            <c:spPr>
              <a:solidFill>
                <a:srgbClr val="7C878E"/>
              </a:solidFill>
              <a:ln>
                <a:noFill/>
              </a:ln>
              <a:effectLst/>
            </c:spPr>
            <c:extLst>
              <c:ext xmlns:c16="http://schemas.microsoft.com/office/drawing/2014/chart" uri="{C3380CC4-5D6E-409C-BE32-E72D297353CC}">
                <c16:uniqueId val="{00000007-4F5C-4F51-9770-6A6130385A2B}"/>
              </c:ext>
            </c:extLst>
          </c:dPt>
          <c:dPt>
            <c:idx val="8"/>
            <c:invertIfNegative val="0"/>
            <c:bubble3D val="0"/>
            <c:spPr>
              <a:solidFill>
                <a:srgbClr val="7C878E"/>
              </a:solidFill>
              <a:ln>
                <a:noFill/>
              </a:ln>
              <a:effectLst/>
            </c:spPr>
            <c:extLst>
              <c:ext xmlns:c16="http://schemas.microsoft.com/office/drawing/2014/chart" uri="{C3380CC4-5D6E-409C-BE32-E72D297353CC}">
                <c16:uniqueId val="{00000009-4F5C-4F51-9770-6A6130385A2B}"/>
              </c:ext>
            </c:extLst>
          </c:dPt>
          <c:dPt>
            <c:idx val="12"/>
            <c:invertIfNegative val="0"/>
            <c:bubble3D val="0"/>
            <c:spPr>
              <a:solidFill>
                <a:srgbClr val="7C878E"/>
              </a:solidFill>
              <a:ln>
                <a:noFill/>
              </a:ln>
              <a:effectLst/>
            </c:spPr>
            <c:extLst>
              <c:ext xmlns:c16="http://schemas.microsoft.com/office/drawing/2014/chart" uri="{C3380CC4-5D6E-409C-BE32-E72D297353CC}">
                <c16:uniqueId val="{0000000B-4F5C-4F51-9770-6A6130385A2B}"/>
              </c:ext>
            </c:extLst>
          </c:dPt>
          <c:dPt>
            <c:idx val="13"/>
            <c:invertIfNegative val="0"/>
            <c:bubble3D val="0"/>
            <c:spPr>
              <a:solidFill>
                <a:srgbClr val="7C878E"/>
              </a:solidFill>
              <a:ln>
                <a:noFill/>
              </a:ln>
              <a:effectLst/>
            </c:spPr>
            <c:extLst>
              <c:ext xmlns:c16="http://schemas.microsoft.com/office/drawing/2014/chart" uri="{C3380CC4-5D6E-409C-BE32-E72D297353CC}">
                <c16:uniqueId val="{0000000D-4F5C-4F51-9770-6A6130385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F-4F5C-4F51-9770-6A6130385A2B}"/>
              </c:ext>
            </c:extLst>
          </c:dPt>
          <c:dPt>
            <c:idx val="15"/>
            <c:invertIfNegative val="0"/>
            <c:bubble3D val="0"/>
            <c:spPr>
              <a:solidFill>
                <a:srgbClr val="7C878E"/>
              </a:solidFill>
              <a:ln>
                <a:noFill/>
              </a:ln>
              <a:effectLst/>
            </c:spPr>
            <c:extLst>
              <c:ext xmlns:c16="http://schemas.microsoft.com/office/drawing/2014/chart" uri="{C3380CC4-5D6E-409C-BE32-E72D297353CC}">
                <c16:uniqueId val="{00000011-4F5C-4F51-9770-6A6130385A2B}"/>
              </c:ext>
            </c:extLst>
          </c:dPt>
          <c:dPt>
            <c:idx val="16"/>
            <c:invertIfNegative val="0"/>
            <c:bubble3D val="0"/>
            <c:spPr>
              <a:solidFill>
                <a:srgbClr val="7C878E"/>
              </a:solidFill>
              <a:ln>
                <a:noFill/>
              </a:ln>
              <a:effectLst/>
            </c:spPr>
            <c:extLst>
              <c:ext xmlns:c16="http://schemas.microsoft.com/office/drawing/2014/chart" uri="{C3380CC4-5D6E-409C-BE32-E72D297353CC}">
                <c16:uniqueId val="{00000013-4F5C-4F51-9770-6A6130385A2B}"/>
              </c:ext>
            </c:extLst>
          </c:dPt>
          <c:dPt>
            <c:idx val="17"/>
            <c:invertIfNegative val="0"/>
            <c:bubble3D val="0"/>
            <c:spPr>
              <a:solidFill>
                <a:srgbClr val="7C878E"/>
              </a:solidFill>
              <a:ln>
                <a:noFill/>
              </a:ln>
              <a:effectLst/>
            </c:spPr>
            <c:extLst>
              <c:ext xmlns:c16="http://schemas.microsoft.com/office/drawing/2014/chart" uri="{C3380CC4-5D6E-409C-BE32-E72D297353CC}">
                <c16:uniqueId val="{00000015-4F5C-4F51-9770-6A6130385A2B}"/>
              </c:ext>
            </c:extLst>
          </c:dPt>
          <c:dPt>
            <c:idx val="19"/>
            <c:invertIfNegative val="0"/>
            <c:bubble3D val="0"/>
            <c:spPr>
              <a:solidFill>
                <a:srgbClr val="7C878E"/>
              </a:solidFill>
              <a:ln>
                <a:noFill/>
              </a:ln>
              <a:effectLst/>
            </c:spPr>
            <c:extLst>
              <c:ext xmlns:c16="http://schemas.microsoft.com/office/drawing/2014/chart" uri="{C3380CC4-5D6E-409C-BE32-E72D297353CC}">
                <c16:uniqueId val="{00000017-4F5C-4F51-9770-6A6130385A2B}"/>
              </c:ext>
            </c:extLst>
          </c:dPt>
          <c:dPt>
            <c:idx val="20"/>
            <c:invertIfNegative val="0"/>
            <c:bubble3D val="0"/>
            <c:spPr>
              <a:solidFill>
                <a:srgbClr val="7C878E"/>
              </a:solidFill>
              <a:ln>
                <a:noFill/>
              </a:ln>
              <a:effectLst/>
            </c:spPr>
            <c:extLst>
              <c:ext xmlns:c16="http://schemas.microsoft.com/office/drawing/2014/chart" uri="{C3380CC4-5D6E-409C-BE32-E72D297353CC}">
                <c16:uniqueId val="{00000019-4F5C-4F51-9770-6A6130385A2B}"/>
              </c:ext>
            </c:extLst>
          </c:dPt>
          <c:dPt>
            <c:idx val="22"/>
            <c:invertIfNegative val="0"/>
            <c:bubble3D val="0"/>
            <c:spPr>
              <a:solidFill>
                <a:srgbClr val="7C878E"/>
              </a:solidFill>
              <a:ln>
                <a:noFill/>
              </a:ln>
              <a:effectLst/>
            </c:spPr>
            <c:extLst>
              <c:ext xmlns:c16="http://schemas.microsoft.com/office/drawing/2014/chart" uri="{C3380CC4-5D6E-409C-BE32-E72D297353CC}">
                <c16:uniqueId val="{0000001B-4F5C-4F51-9770-6A6130385A2B}"/>
              </c:ext>
            </c:extLst>
          </c:dPt>
          <c:dPt>
            <c:idx val="25"/>
            <c:invertIfNegative val="0"/>
            <c:bubble3D val="0"/>
            <c:spPr>
              <a:solidFill>
                <a:srgbClr val="7C878E"/>
              </a:solidFill>
              <a:ln>
                <a:noFill/>
              </a:ln>
              <a:effectLst/>
            </c:spPr>
            <c:extLst>
              <c:ext xmlns:c16="http://schemas.microsoft.com/office/drawing/2014/chart" uri="{C3380CC4-5D6E-409C-BE32-E72D297353CC}">
                <c16:uniqueId val="{0000001D-4F5C-4F51-9770-6A6130385A2B}"/>
              </c:ext>
            </c:extLst>
          </c:dPt>
          <c:dPt>
            <c:idx val="26"/>
            <c:invertIfNegative val="0"/>
            <c:bubble3D val="0"/>
            <c:spPr>
              <a:solidFill>
                <a:srgbClr val="7C878E"/>
              </a:solidFill>
              <a:ln>
                <a:noFill/>
              </a:ln>
              <a:effectLst/>
            </c:spPr>
            <c:extLst>
              <c:ext xmlns:c16="http://schemas.microsoft.com/office/drawing/2014/chart" uri="{C3380CC4-5D6E-409C-BE32-E72D297353CC}">
                <c16:uniqueId val="{0000001F-4F5C-4F51-9770-6A6130385A2B}"/>
              </c:ext>
            </c:extLst>
          </c:dPt>
          <c:dPt>
            <c:idx val="28"/>
            <c:invertIfNegative val="0"/>
            <c:bubble3D val="0"/>
            <c:spPr>
              <a:solidFill>
                <a:srgbClr val="7C878E"/>
              </a:solidFill>
              <a:ln>
                <a:noFill/>
              </a:ln>
              <a:effectLst/>
            </c:spPr>
            <c:extLst>
              <c:ext xmlns:c16="http://schemas.microsoft.com/office/drawing/2014/chart" uri="{C3380CC4-5D6E-409C-BE32-E72D297353CC}">
                <c16:uniqueId val="{00000021-4F5C-4F51-9770-6A6130385A2B}"/>
              </c:ext>
            </c:extLst>
          </c:dPt>
          <c:dPt>
            <c:idx val="30"/>
            <c:invertIfNegative val="0"/>
            <c:bubble3D val="0"/>
            <c:spPr>
              <a:solidFill>
                <a:srgbClr val="7C878E"/>
              </a:solidFill>
              <a:ln>
                <a:noFill/>
              </a:ln>
              <a:effectLst/>
            </c:spPr>
            <c:extLst>
              <c:ext xmlns:c16="http://schemas.microsoft.com/office/drawing/2014/chart" uri="{C3380CC4-5D6E-409C-BE32-E72D297353CC}">
                <c16:uniqueId val="{00000023-4F5C-4F51-9770-6A6130385A2B}"/>
              </c:ext>
            </c:extLst>
          </c:dPt>
          <c:dPt>
            <c:idx val="31"/>
            <c:invertIfNegative val="0"/>
            <c:bubble3D val="0"/>
            <c:spPr>
              <a:solidFill>
                <a:srgbClr val="7C878E"/>
              </a:solidFill>
              <a:ln>
                <a:noFill/>
              </a:ln>
              <a:effectLst/>
            </c:spPr>
            <c:extLst>
              <c:ext xmlns:c16="http://schemas.microsoft.com/office/drawing/2014/chart" uri="{C3380CC4-5D6E-409C-BE32-E72D297353CC}">
                <c16:uniqueId val="{00000025-4F5C-4F51-9770-6A6130385A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'F12'!$A$7:$A$39</c:f>
              <c:strCache>
                <c:ptCount val="33"/>
                <c:pt idx="0">
                  <c:v>Tabasco</c:v>
                </c:pt>
                <c:pt idx="1">
                  <c:v>Sonora</c:v>
                </c:pt>
                <c:pt idx="2">
                  <c:v>Guerrero</c:v>
                </c:pt>
                <c:pt idx="3">
                  <c:v>Veracruz</c:v>
                </c:pt>
                <c:pt idx="4">
                  <c:v>Tamaulipas</c:v>
                </c:pt>
                <c:pt idx="5">
                  <c:v>Ciudad de México</c:v>
                </c:pt>
                <c:pt idx="6">
                  <c:v>Oaxaca</c:v>
                </c:pt>
                <c:pt idx="7">
                  <c:v>México</c:v>
                </c:pt>
                <c:pt idx="8">
                  <c:v>Campeche</c:v>
                </c:pt>
                <c:pt idx="9">
                  <c:v>Quintana Roo</c:v>
                </c:pt>
                <c:pt idx="10">
                  <c:v>Morelos</c:v>
                </c:pt>
                <c:pt idx="11">
                  <c:v>Coahuila</c:v>
                </c:pt>
                <c:pt idx="12">
                  <c:v>Chiapas</c:v>
                </c:pt>
                <c:pt idx="13">
                  <c:v>Puebla</c:v>
                </c:pt>
                <c:pt idx="14">
                  <c:v>Nacional</c:v>
                </c:pt>
                <c:pt idx="15">
                  <c:v>Baja California Sur</c:v>
                </c:pt>
                <c:pt idx="16">
                  <c:v>Hidalgo</c:v>
                </c:pt>
                <c:pt idx="17">
                  <c:v>Tlaxcala</c:v>
                </c:pt>
                <c:pt idx="18">
                  <c:v>Yucatán</c:v>
                </c:pt>
                <c:pt idx="19">
                  <c:v>Durango</c:v>
                </c:pt>
                <c:pt idx="20">
                  <c:v>Nuevo León</c:v>
                </c:pt>
                <c:pt idx="21">
                  <c:v>Sinaloa</c:v>
                </c:pt>
                <c:pt idx="22">
                  <c:v>Michoacán</c:v>
                </c:pt>
                <c:pt idx="23">
                  <c:v>Colima</c:v>
                </c:pt>
                <c:pt idx="24">
                  <c:v>Baja California</c:v>
                </c:pt>
                <c:pt idx="25">
                  <c:v>Chihuahua</c:v>
                </c:pt>
                <c:pt idx="26">
                  <c:v>Jalisco</c:v>
                </c:pt>
                <c:pt idx="27">
                  <c:v>Nayarit</c:v>
                </c:pt>
                <c:pt idx="28">
                  <c:v>Guanajuato</c:v>
                </c:pt>
                <c:pt idx="29">
                  <c:v>Querétaro</c:v>
                </c:pt>
                <c:pt idx="30">
                  <c:v>Aguascalientes</c:v>
                </c:pt>
                <c:pt idx="31">
                  <c:v>San Luis Potosí</c:v>
                </c:pt>
                <c:pt idx="32">
                  <c:v>Zacatecas</c:v>
                </c:pt>
              </c:strCache>
            </c:strRef>
          </c:cat>
          <c:val>
            <c:numRef>
              <c:f>'F12'!$B$7:$B$39</c:f>
              <c:numCache>
                <c:formatCode>0.00%</c:formatCode>
                <c:ptCount val="33"/>
                <c:pt idx="0">
                  <c:v>0.2868345229527714</c:v>
                </c:pt>
                <c:pt idx="1">
                  <c:v>0.23981709497778397</c:v>
                </c:pt>
                <c:pt idx="2">
                  <c:v>0.23576791579777179</c:v>
                </c:pt>
                <c:pt idx="3">
                  <c:v>0.2336479214125505</c:v>
                </c:pt>
                <c:pt idx="4">
                  <c:v>0.22457378578064116</c:v>
                </c:pt>
                <c:pt idx="5">
                  <c:v>0.22061604242796359</c:v>
                </c:pt>
                <c:pt idx="6">
                  <c:v>0.22021374185882292</c:v>
                </c:pt>
                <c:pt idx="7">
                  <c:v>0.21859348323782815</c:v>
                </c:pt>
                <c:pt idx="8">
                  <c:v>0.20882465830211436</c:v>
                </c:pt>
                <c:pt idx="9">
                  <c:v>0.20273361061090761</c:v>
                </c:pt>
                <c:pt idx="10">
                  <c:v>0.20225376242566503</c:v>
                </c:pt>
                <c:pt idx="11">
                  <c:v>0.19901258689510878</c:v>
                </c:pt>
                <c:pt idx="12">
                  <c:v>0.19309574417390463</c:v>
                </c:pt>
                <c:pt idx="13">
                  <c:v>0.18948089659883088</c:v>
                </c:pt>
                <c:pt idx="14">
                  <c:v>0.18918379416010059</c:v>
                </c:pt>
                <c:pt idx="15">
                  <c:v>0.18851864241280386</c:v>
                </c:pt>
                <c:pt idx="16">
                  <c:v>0.18762155699970823</c:v>
                </c:pt>
                <c:pt idx="17">
                  <c:v>0.18529935979857709</c:v>
                </c:pt>
                <c:pt idx="18">
                  <c:v>0.18512164155338029</c:v>
                </c:pt>
                <c:pt idx="19">
                  <c:v>0.18355283411620313</c:v>
                </c:pt>
                <c:pt idx="20">
                  <c:v>0.18076773729882434</c:v>
                </c:pt>
                <c:pt idx="21">
                  <c:v>0.1791030212142134</c:v>
                </c:pt>
                <c:pt idx="22">
                  <c:v>0.17431043936471607</c:v>
                </c:pt>
                <c:pt idx="23">
                  <c:v>0.1724887155435893</c:v>
                </c:pt>
                <c:pt idx="24">
                  <c:v>0.16999286497706223</c:v>
                </c:pt>
                <c:pt idx="25">
                  <c:v>0.1699361881652979</c:v>
                </c:pt>
                <c:pt idx="26">
                  <c:v>0.16778879578217826</c:v>
                </c:pt>
                <c:pt idx="27">
                  <c:v>0.1598128059315764</c:v>
                </c:pt>
                <c:pt idx="28">
                  <c:v>0.15821452336359801</c:v>
                </c:pt>
                <c:pt idx="29">
                  <c:v>0.1433547644810845</c:v>
                </c:pt>
                <c:pt idx="30">
                  <c:v>0.13604191423418227</c:v>
                </c:pt>
                <c:pt idx="31">
                  <c:v>0.12621578415679943</c:v>
                </c:pt>
                <c:pt idx="32">
                  <c:v>0.11913195828149602</c:v>
                </c:pt>
              </c:numCache>
            </c:numRef>
          </c:val>
          <c:extLst>
            <c:ext xmlns:c16="http://schemas.microsoft.com/office/drawing/2014/chart" uri="{C3380CC4-5D6E-409C-BE32-E72D297353CC}">
              <c16:uniqueId val="{00000026-4F5C-4F51-9770-6A6130385A2B}"/>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'F101'!$B$5</c:f>
              <c:strCache>
                <c:ptCount val="1"/>
                <c:pt idx="0">
                  <c:v>Edificación</c:v>
                </c:pt>
              </c:strCache>
            </c:strRef>
          </c:tx>
          <c:spPr>
            <a:solidFill>
              <a:srgbClr val="7C868D"/>
            </a:solidFill>
            <a:ln>
              <a:noFill/>
            </a:ln>
            <a:effectLst/>
          </c:spPr>
          <c:invertIfNegative val="0"/>
          <c:cat>
            <c:strRef>
              <c:f>'F101'!$A$6:$A$11</c:f>
              <c:strCache>
                <c:ptCount val="6"/>
                <c:pt idx="0">
                  <c:v>2018/4</c:v>
                </c:pt>
                <c:pt idx="1">
                  <c:v>2019/4</c:v>
                </c:pt>
                <c:pt idx="2">
                  <c:v>2020/4</c:v>
                </c:pt>
                <c:pt idx="3">
                  <c:v>2021/4</c:v>
                </c:pt>
                <c:pt idx="4">
                  <c:v>2022/4</c:v>
                </c:pt>
                <c:pt idx="5">
                  <c:v>2023/4</c:v>
                </c:pt>
              </c:strCache>
            </c:strRef>
          </c:cat>
          <c:val>
            <c:numRef>
              <c:f>'F101'!$B$6:$B$11</c:f>
              <c:numCache>
                <c:formatCode>#,##0</c:formatCode>
                <c:ptCount val="6"/>
                <c:pt idx="0">
                  <c:v>1418.009</c:v>
                </c:pt>
                <c:pt idx="1">
                  <c:v>1499.7619999999999</c:v>
                </c:pt>
                <c:pt idx="2">
                  <c:v>1334.0940000000001</c:v>
                </c:pt>
                <c:pt idx="3">
                  <c:v>1472.357</c:v>
                </c:pt>
                <c:pt idx="4">
                  <c:v>2396.7089999999998</c:v>
                </c:pt>
                <c:pt idx="5">
                  <c:v>1522.4059999999999</c:v>
                </c:pt>
              </c:numCache>
            </c:numRef>
          </c:val>
          <c:extLst>
            <c:ext xmlns:c16="http://schemas.microsoft.com/office/drawing/2014/chart" uri="{C3380CC4-5D6E-409C-BE32-E72D297353CC}">
              <c16:uniqueId val="{00000000-13C1-4144-92B9-6CD349B34C96}"/>
            </c:ext>
          </c:extLst>
        </c:ser>
        <c:ser>
          <c:idx val="1"/>
          <c:order val="1"/>
          <c:tx>
            <c:strRef>
              <c:f>'F101'!$C$5</c:f>
              <c:strCache>
                <c:ptCount val="1"/>
                <c:pt idx="0">
                  <c:v>Transporte y urbanización</c:v>
                </c:pt>
              </c:strCache>
            </c:strRef>
          </c:tx>
          <c:spPr>
            <a:solidFill>
              <a:srgbClr val="FABB28"/>
            </a:solidFill>
            <a:ln>
              <a:noFill/>
            </a:ln>
            <a:effectLst/>
          </c:spPr>
          <c:invertIfNegative val="0"/>
          <c:cat>
            <c:strRef>
              <c:f>'F101'!$A$6:$A$11</c:f>
              <c:strCache>
                <c:ptCount val="6"/>
                <c:pt idx="0">
                  <c:v>2018/4</c:v>
                </c:pt>
                <c:pt idx="1">
                  <c:v>2019/4</c:v>
                </c:pt>
                <c:pt idx="2">
                  <c:v>2020/4</c:v>
                </c:pt>
                <c:pt idx="3">
                  <c:v>2021/4</c:v>
                </c:pt>
                <c:pt idx="4">
                  <c:v>2022/4</c:v>
                </c:pt>
                <c:pt idx="5">
                  <c:v>2023/4</c:v>
                </c:pt>
              </c:strCache>
            </c:strRef>
          </c:cat>
          <c:val>
            <c:numRef>
              <c:f>'F101'!$C$6:$C$11</c:f>
              <c:numCache>
                <c:formatCode>#,##0</c:formatCode>
                <c:ptCount val="6"/>
                <c:pt idx="0">
                  <c:v>300.67200000000003</c:v>
                </c:pt>
                <c:pt idx="1">
                  <c:v>246.04900000000001</c:v>
                </c:pt>
                <c:pt idx="2">
                  <c:v>167.333</c:v>
                </c:pt>
                <c:pt idx="3">
                  <c:v>192.22499999999999</c:v>
                </c:pt>
                <c:pt idx="4">
                  <c:v>836.81299999999999</c:v>
                </c:pt>
                <c:pt idx="5">
                  <c:v>825.06200000000001</c:v>
                </c:pt>
              </c:numCache>
            </c:numRef>
          </c:val>
          <c:extLst>
            <c:ext xmlns:c16="http://schemas.microsoft.com/office/drawing/2014/chart" uri="{C3380CC4-5D6E-409C-BE32-E72D297353CC}">
              <c16:uniqueId val="{00000001-13C1-4144-92B9-6CD349B34C96}"/>
            </c:ext>
          </c:extLst>
        </c:ser>
        <c:ser>
          <c:idx val="2"/>
          <c:order val="2"/>
          <c:tx>
            <c:strRef>
              <c:f>'F101'!$D$5</c:f>
              <c:strCache>
                <c:ptCount val="1"/>
                <c:pt idx="0">
                  <c:v>Agua, riego y saneamiento</c:v>
                </c:pt>
              </c:strCache>
            </c:strRef>
          </c:tx>
          <c:spPr>
            <a:solidFill>
              <a:srgbClr val="94682A"/>
            </a:solidFill>
            <a:ln>
              <a:noFill/>
            </a:ln>
            <a:effectLst/>
          </c:spPr>
          <c:invertIfNegative val="0"/>
          <c:cat>
            <c:strRef>
              <c:f>'F101'!$A$6:$A$11</c:f>
              <c:strCache>
                <c:ptCount val="6"/>
                <c:pt idx="0">
                  <c:v>2018/4</c:v>
                </c:pt>
                <c:pt idx="1">
                  <c:v>2019/4</c:v>
                </c:pt>
                <c:pt idx="2">
                  <c:v>2020/4</c:v>
                </c:pt>
                <c:pt idx="3">
                  <c:v>2021/4</c:v>
                </c:pt>
                <c:pt idx="4">
                  <c:v>2022/4</c:v>
                </c:pt>
                <c:pt idx="5">
                  <c:v>2023/4</c:v>
                </c:pt>
              </c:strCache>
            </c:strRef>
          </c:cat>
          <c:val>
            <c:numRef>
              <c:f>'F101'!$D$6:$D$11</c:f>
              <c:numCache>
                <c:formatCode>#,##0</c:formatCode>
                <c:ptCount val="6"/>
                <c:pt idx="0">
                  <c:v>41.375</c:v>
                </c:pt>
                <c:pt idx="1">
                  <c:v>99.353999999999999</c:v>
                </c:pt>
                <c:pt idx="2">
                  <c:v>30.251999999999999</c:v>
                </c:pt>
                <c:pt idx="3">
                  <c:v>67.12</c:v>
                </c:pt>
                <c:pt idx="4">
                  <c:v>87.233999999999995</c:v>
                </c:pt>
                <c:pt idx="5">
                  <c:v>932.87699999999995</c:v>
                </c:pt>
              </c:numCache>
            </c:numRef>
          </c:val>
          <c:extLst>
            <c:ext xmlns:c16="http://schemas.microsoft.com/office/drawing/2014/chart" uri="{C3380CC4-5D6E-409C-BE32-E72D297353CC}">
              <c16:uniqueId val="{00000002-13C1-4144-92B9-6CD349B34C96}"/>
            </c:ext>
          </c:extLst>
        </c:ser>
        <c:ser>
          <c:idx val="3"/>
          <c:order val="3"/>
          <c:tx>
            <c:strRef>
              <c:f>'F101'!$E$5</c:f>
              <c:strCache>
                <c:ptCount val="1"/>
                <c:pt idx="0">
                  <c:v>Otras construcciones</c:v>
                </c:pt>
              </c:strCache>
            </c:strRef>
          </c:tx>
          <c:spPr>
            <a:solidFill>
              <a:srgbClr val="BCCDD6"/>
            </a:solidFill>
            <a:ln>
              <a:noFill/>
            </a:ln>
            <a:effectLst/>
          </c:spPr>
          <c:invertIfNegative val="0"/>
          <c:cat>
            <c:strRef>
              <c:f>'F101'!$A$6:$A$11</c:f>
              <c:strCache>
                <c:ptCount val="6"/>
                <c:pt idx="0">
                  <c:v>2018/4</c:v>
                </c:pt>
                <c:pt idx="1">
                  <c:v>2019/4</c:v>
                </c:pt>
                <c:pt idx="2">
                  <c:v>2020/4</c:v>
                </c:pt>
                <c:pt idx="3">
                  <c:v>2021/4</c:v>
                </c:pt>
                <c:pt idx="4">
                  <c:v>2022/4</c:v>
                </c:pt>
                <c:pt idx="5">
                  <c:v>2023/4</c:v>
                </c:pt>
              </c:strCache>
            </c:strRef>
          </c:cat>
          <c:val>
            <c:numRef>
              <c:f>'F101'!$E$6:$E$11</c:f>
              <c:numCache>
                <c:formatCode>#,##0</c:formatCode>
                <c:ptCount val="6"/>
                <c:pt idx="0">
                  <c:v>497.16300000000001</c:v>
                </c:pt>
                <c:pt idx="1">
                  <c:v>323.64499999999998</c:v>
                </c:pt>
                <c:pt idx="2">
                  <c:v>181.75399999999999</c:v>
                </c:pt>
                <c:pt idx="3">
                  <c:v>262.452</c:v>
                </c:pt>
                <c:pt idx="4">
                  <c:v>601.07399999999996</c:v>
                </c:pt>
                <c:pt idx="5">
                  <c:v>580.11699999999996</c:v>
                </c:pt>
              </c:numCache>
            </c:numRef>
          </c:val>
          <c:extLst>
            <c:ext xmlns:c16="http://schemas.microsoft.com/office/drawing/2014/chart" uri="{C3380CC4-5D6E-409C-BE32-E72D297353CC}">
              <c16:uniqueId val="{00000003-13C1-4144-92B9-6CD349B34C96}"/>
            </c:ext>
          </c:extLst>
        </c:ser>
        <c:dLbls>
          <c:showLegendKey val="0"/>
          <c:showVal val="0"/>
          <c:showCatName val="0"/>
          <c:showSerName val="0"/>
          <c:showPercent val="0"/>
          <c:showBubbleSize val="0"/>
        </c:dLbls>
        <c:gapWidth val="219"/>
        <c:overlap val="-27"/>
        <c:axId val="844031976"/>
        <c:axId val="844032304"/>
      </c:barChart>
      <c:catAx>
        <c:axId val="844031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44032304"/>
        <c:crosses val="autoZero"/>
        <c:auto val="1"/>
        <c:lblAlgn val="ctr"/>
        <c:lblOffset val="100"/>
        <c:noMultiLvlLbl val="0"/>
      </c:catAx>
      <c:valAx>
        <c:axId val="844032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440319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0B5-42A3-A29A-669E998EE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A0B5-42A3-A29A-669E998EE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A0B5-42A3-A29A-669E998EE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A0B5-42A3-A29A-669E998EE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A0B5-42A3-A29A-669E998EE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A0B5-42A3-A29A-669E998EE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A0B5-42A3-A29A-669E998EE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A0B5-42A3-A29A-669E998EE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A0B5-42A3-A29A-669E998EE9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A0B5-42A3-A29A-669E998EE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0B5-42A3-A29A-669E998EE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0B5-42A3-A29A-669E998EE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0B5-42A3-A29A-669E998EE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0B5-42A3-A29A-669E998EE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0B5-42A3-A29A-669E998EE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0B5-42A3-A29A-669E998EE9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0B5-42A3-A29A-669E998EE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0B5-42A3-A29A-669E998EE997}"/>
              </c:ext>
            </c:extLst>
          </c:dPt>
          <c:dPt>
            <c:idx val="18"/>
            <c:invertIfNegative val="0"/>
            <c:bubble3D val="0"/>
            <c:spPr>
              <a:solidFill>
                <a:srgbClr val="95682B"/>
              </a:solidFill>
              <a:ln>
                <a:noFill/>
              </a:ln>
              <a:effectLst/>
            </c:spPr>
            <c:extLst>
              <c:ext xmlns:c16="http://schemas.microsoft.com/office/drawing/2014/chart" uri="{C3380CC4-5D6E-409C-BE32-E72D297353CC}">
                <c16:uniqueId val="{00000025-A0B5-42A3-A29A-669E998EE997}"/>
              </c:ext>
            </c:extLst>
          </c:dPt>
          <c:dPt>
            <c:idx val="29"/>
            <c:invertIfNegative val="0"/>
            <c:bubble3D val="0"/>
            <c:spPr>
              <a:solidFill>
                <a:srgbClr val="7C878E"/>
              </a:solidFill>
              <a:ln>
                <a:noFill/>
              </a:ln>
              <a:effectLst/>
            </c:spPr>
            <c:extLst>
              <c:ext xmlns:c16="http://schemas.microsoft.com/office/drawing/2014/chart" uri="{C3380CC4-5D6E-409C-BE32-E72D297353CC}">
                <c16:uniqueId val="{00000027-A0B5-42A3-A29A-669E998EE997}"/>
              </c:ext>
            </c:extLst>
          </c:dPt>
          <c:dPt>
            <c:idx val="32"/>
            <c:invertIfNegative val="0"/>
            <c:bubble3D val="0"/>
            <c:spPr>
              <a:solidFill>
                <a:srgbClr val="FBBB27"/>
              </a:solidFill>
              <a:ln>
                <a:noFill/>
              </a:ln>
              <a:effectLst/>
            </c:spPr>
            <c:extLst>
              <c:ext xmlns:c16="http://schemas.microsoft.com/office/drawing/2014/chart" uri="{C3380CC4-5D6E-409C-BE32-E72D297353CC}">
                <c16:uniqueId val="{00000029-A0B5-42A3-A29A-669E998EE99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'F102'!$A$6:$A$38</c:f>
              <c:strCache>
                <c:ptCount val="33"/>
                <c:pt idx="0">
                  <c:v>Campeche</c:v>
                </c:pt>
                <c:pt idx="1">
                  <c:v>Zacatecas</c:v>
                </c:pt>
                <c:pt idx="2">
                  <c:v>Morelos</c:v>
                </c:pt>
                <c:pt idx="3">
                  <c:v>Tamaulipas</c:v>
                </c:pt>
                <c:pt idx="4">
                  <c:v>Durango</c:v>
                </c:pt>
                <c:pt idx="5">
                  <c:v>Puebla</c:v>
                </c:pt>
                <c:pt idx="6">
                  <c:v>Chiapas</c:v>
                </c:pt>
                <c:pt idx="7">
                  <c:v>Sonora</c:v>
                </c:pt>
                <c:pt idx="8">
                  <c:v>Baja California</c:v>
                </c:pt>
                <c:pt idx="9">
                  <c:v>Nayarit</c:v>
                </c:pt>
                <c:pt idx="10">
                  <c:v>Yucatán</c:v>
                </c:pt>
                <c:pt idx="11">
                  <c:v>Estado de México</c:v>
                </c:pt>
                <c:pt idx="12">
                  <c:v>Oaxaca</c:v>
                </c:pt>
                <c:pt idx="13">
                  <c:v>Guerrero</c:v>
                </c:pt>
                <c:pt idx="14">
                  <c:v>Hidalgo</c:v>
                </c:pt>
                <c:pt idx="15">
                  <c:v>Quintana Roo</c:v>
                </c:pt>
                <c:pt idx="16">
                  <c:v>Ciudad de México</c:v>
                </c:pt>
                <c:pt idx="17">
                  <c:v>Veracruz</c:v>
                </c:pt>
                <c:pt idx="18">
                  <c:v>Nacional</c:v>
                </c:pt>
                <c:pt idx="19">
                  <c:v>Guanajuato</c:v>
                </c:pt>
                <c:pt idx="20">
                  <c:v>Sinaloa</c:v>
                </c:pt>
                <c:pt idx="21">
                  <c:v>Nuevo León</c:v>
                </c:pt>
                <c:pt idx="22">
                  <c:v>Michoacán</c:v>
                </c:pt>
                <c:pt idx="23">
                  <c:v>Aguascalientes</c:v>
                </c:pt>
                <c:pt idx="24">
                  <c:v>Querétaro</c:v>
                </c:pt>
                <c:pt idx="25">
                  <c:v>Tabasco</c:v>
                </c:pt>
                <c:pt idx="26">
                  <c:v>Chihuahua</c:v>
                </c:pt>
                <c:pt idx="27">
                  <c:v>San Luis Potosí</c:v>
                </c:pt>
                <c:pt idx="28">
                  <c:v>Baja California Sur</c:v>
                </c:pt>
                <c:pt idx="29">
                  <c:v>Tlaxcala</c:v>
                </c:pt>
                <c:pt idx="30">
                  <c:v>Coahuila</c:v>
                </c:pt>
                <c:pt idx="31">
                  <c:v>Colima</c:v>
                </c:pt>
                <c:pt idx="32">
                  <c:v>Jalisco</c:v>
                </c:pt>
              </c:strCache>
            </c:strRef>
          </c:cat>
          <c:val>
            <c:numRef>
              <c:f>'F102'!$B$6:$B$38</c:f>
              <c:numCache>
                <c:formatCode>0.0</c:formatCode>
                <c:ptCount val="33"/>
                <c:pt idx="0">
                  <c:v>-5.3484809803421003</c:v>
                </c:pt>
                <c:pt idx="1">
                  <c:v>-4.3901829763317402</c:v>
                </c:pt>
                <c:pt idx="2">
                  <c:v>-3.4528600172463402</c:v>
                </c:pt>
                <c:pt idx="3">
                  <c:v>-3.1763323415852001</c:v>
                </c:pt>
                <c:pt idx="4">
                  <c:v>-2.3147755600400202</c:v>
                </c:pt>
                <c:pt idx="5">
                  <c:v>-1.33875044208093</c:v>
                </c:pt>
                <c:pt idx="6">
                  <c:v>-1.1632270168855501</c:v>
                </c:pt>
                <c:pt idx="7">
                  <c:v>-1.0687312972023</c:v>
                </c:pt>
                <c:pt idx="8">
                  <c:v>-0.77382805884699302</c:v>
                </c:pt>
                <c:pt idx="9">
                  <c:v>-0.60287825748736001</c:v>
                </c:pt>
                <c:pt idx="10">
                  <c:v>-0.48937065880867398</c:v>
                </c:pt>
                <c:pt idx="11">
                  <c:v>-0.211979768744053</c:v>
                </c:pt>
                <c:pt idx="12">
                  <c:v>-4.5871559633026103E-2</c:v>
                </c:pt>
                <c:pt idx="13">
                  <c:v>0.36463081130355701</c:v>
                </c:pt>
                <c:pt idx="14">
                  <c:v>0.46840646209731501</c:v>
                </c:pt>
                <c:pt idx="15">
                  <c:v>0.49710024855012003</c:v>
                </c:pt>
                <c:pt idx="16">
                  <c:v>0.677004058853381</c:v>
                </c:pt>
                <c:pt idx="17">
                  <c:v>0.71677217513916902</c:v>
                </c:pt>
                <c:pt idx="18">
                  <c:v>0.89619821198945204</c:v>
                </c:pt>
                <c:pt idx="19">
                  <c:v>0.949034559809947</c:v>
                </c:pt>
                <c:pt idx="20">
                  <c:v>1.1131103046567701</c:v>
                </c:pt>
                <c:pt idx="21">
                  <c:v>1.1574222425023899</c:v>
                </c:pt>
                <c:pt idx="22">
                  <c:v>1.30587799456656</c:v>
                </c:pt>
                <c:pt idx="23">
                  <c:v>1.4590465544144</c:v>
                </c:pt>
                <c:pt idx="24">
                  <c:v>1.52174695110983</c:v>
                </c:pt>
                <c:pt idx="25">
                  <c:v>1.60935350756535</c:v>
                </c:pt>
                <c:pt idx="26">
                  <c:v>2.4319794996386701</c:v>
                </c:pt>
                <c:pt idx="27">
                  <c:v>2.8162270764758599</c:v>
                </c:pt>
                <c:pt idx="28">
                  <c:v>3.4346846846846901</c:v>
                </c:pt>
                <c:pt idx="29">
                  <c:v>3.8739796336236401</c:v>
                </c:pt>
                <c:pt idx="30">
                  <c:v>4.0771075169004698</c:v>
                </c:pt>
                <c:pt idx="31">
                  <c:v>4.6080760095011897</c:v>
                </c:pt>
                <c:pt idx="32">
                  <c:v>4.7710204127774798</c:v>
                </c:pt>
              </c:numCache>
            </c:numRef>
          </c:val>
          <c:extLst>
            <c:ext xmlns:c16="http://schemas.microsoft.com/office/drawing/2014/chart" uri="{C3380CC4-5D6E-409C-BE32-E72D297353CC}">
              <c16:uniqueId val="{0000002A-A0B5-42A3-A29A-669E998EE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90A-464E-9810-95020ADFDED0}"/>
              </c:ext>
            </c:extLst>
          </c:dPt>
          <c:dPt>
            <c:idx val="1"/>
            <c:invertIfNegative val="0"/>
            <c:bubble3D val="0"/>
            <c:spPr>
              <a:solidFill>
                <a:srgbClr val="7C878E"/>
              </a:solidFill>
              <a:ln>
                <a:noFill/>
              </a:ln>
              <a:effectLst/>
            </c:spPr>
            <c:extLst>
              <c:ext xmlns:c16="http://schemas.microsoft.com/office/drawing/2014/chart" uri="{C3380CC4-5D6E-409C-BE32-E72D297353CC}">
                <c16:uniqueId val="{00000003-390A-464E-9810-95020ADFDED0}"/>
              </c:ext>
            </c:extLst>
          </c:dPt>
          <c:dPt>
            <c:idx val="2"/>
            <c:invertIfNegative val="0"/>
            <c:bubble3D val="0"/>
            <c:spPr>
              <a:solidFill>
                <a:srgbClr val="7C878E"/>
              </a:solidFill>
              <a:ln>
                <a:noFill/>
              </a:ln>
              <a:effectLst/>
            </c:spPr>
            <c:extLst>
              <c:ext xmlns:c16="http://schemas.microsoft.com/office/drawing/2014/chart" uri="{C3380CC4-5D6E-409C-BE32-E72D297353CC}">
                <c16:uniqueId val="{00000005-390A-464E-9810-95020ADFDED0}"/>
              </c:ext>
            </c:extLst>
          </c:dPt>
          <c:dPt>
            <c:idx val="3"/>
            <c:invertIfNegative val="0"/>
            <c:bubble3D val="0"/>
            <c:spPr>
              <a:solidFill>
                <a:srgbClr val="7C878E"/>
              </a:solidFill>
              <a:ln>
                <a:noFill/>
              </a:ln>
              <a:effectLst/>
            </c:spPr>
            <c:extLst>
              <c:ext xmlns:c16="http://schemas.microsoft.com/office/drawing/2014/chart" uri="{C3380CC4-5D6E-409C-BE32-E72D297353CC}">
                <c16:uniqueId val="{00000007-390A-464E-9810-95020ADFDED0}"/>
              </c:ext>
            </c:extLst>
          </c:dPt>
          <c:dPt>
            <c:idx val="4"/>
            <c:invertIfNegative val="0"/>
            <c:bubble3D val="0"/>
            <c:spPr>
              <a:solidFill>
                <a:srgbClr val="7C878E"/>
              </a:solidFill>
              <a:ln>
                <a:noFill/>
              </a:ln>
              <a:effectLst/>
            </c:spPr>
            <c:extLst>
              <c:ext xmlns:c16="http://schemas.microsoft.com/office/drawing/2014/chart" uri="{C3380CC4-5D6E-409C-BE32-E72D297353CC}">
                <c16:uniqueId val="{00000009-390A-464E-9810-95020ADFDED0}"/>
              </c:ext>
            </c:extLst>
          </c:dPt>
          <c:dPt>
            <c:idx val="5"/>
            <c:invertIfNegative val="0"/>
            <c:bubble3D val="0"/>
            <c:spPr>
              <a:solidFill>
                <a:srgbClr val="7C878E"/>
              </a:solidFill>
              <a:ln>
                <a:noFill/>
              </a:ln>
              <a:effectLst/>
            </c:spPr>
            <c:extLst>
              <c:ext xmlns:c16="http://schemas.microsoft.com/office/drawing/2014/chart" uri="{C3380CC4-5D6E-409C-BE32-E72D297353CC}">
                <c16:uniqueId val="{0000000B-390A-464E-9810-95020ADFDED0}"/>
              </c:ext>
            </c:extLst>
          </c:dPt>
          <c:dPt>
            <c:idx val="6"/>
            <c:invertIfNegative val="0"/>
            <c:bubble3D val="0"/>
            <c:spPr>
              <a:solidFill>
                <a:srgbClr val="7C878E"/>
              </a:solidFill>
              <a:ln>
                <a:noFill/>
              </a:ln>
              <a:effectLst/>
            </c:spPr>
            <c:extLst>
              <c:ext xmlns:c16="http://schemas.microsoft.com/office/drawing/2014/chart" uri="{C3380CC4-5D6E-409C-BE32-E72D297353CC}">
                <c16:uniqueId val="{0000000D-390A-464E-9810-95020ADFDED0}"/>
              </c:ext>
            </c:extLst>
          </c:dPt>
          <c:dPt>
            <c:idx val="7"/>
            <c:invertIfNegative val="0"/>
            <c:bubble3D val="0"/>
            <c:spPr>
              <a:solidFill>
                <a:srgbClr val="7C878E"/>
              </a:solidFill>
              <a:ln>
                <a:noFill/>
              </a:ln>
              <a:effectLst/>
            </c:spPr>
            <c:extLst>
              <c:ext xmlns:c16="http://schemas.microsoft.com/office/drawing/2014/chart" uri="{C3380CC4-5D6E-409C-BE32-E72D297353CC}">
                <c16:uniqueId val="{0000000F-390A-464E-9810-95020ADFDED0}"/>
              </c:ext>
            </c:extLst>
          </c:dPt>
          <c:dPt>
            <c:idx val="8"/>
            <c:invertIfNegative val="0"/>
            <c:bubble3D val="0"/>
            <c:spPr>
              <a:solidFill>
                <a:srgbClr val="7C878E"/>
              </a:solidFill>
              <a:ln>
                <a:noFill/>
              </a:ln>
              <a:effectLst/>
            </c:spPr>
            <c:extLst>
              <c:ext xmlns:c16="http://schemas.microsoft.com/office/drawing/2014/chart" uri="{C3380CC4-5D6E-409C-BE32-E72D297353CC}">
                <c16:uniqueId val="{00000011-390A-464E-9810-95020ADFDED0}"/>
              </c:ext>
            </c:extLst>
          </c:dPt>
          <c:dPt>
            <c:idx val="9"/>
            <c:invertIfNegative val="0"/>
            <c:bubble3D val="0"/>
            <c:spPr>
              <a:solidFill>
                <a:srgbClr val="7C878E"/>
              </a:solidFill>
              <a:ln>
                <a:noFill/>
              </a:ln>
              <a:effectLst/>
            </c:spPr>
            <c:extLst>
              <c:ext xmlns:c16="http://schemas.microsoft.com/office/drawing/2014/chart" uri="{C3380CC4-5D6E-409C-BE32-E72D297353CC}">
                <c16:uniqueId val="{00000013-390A-464E-9810-95020ADFDED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90A-464E-9810-95020ADFDED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90A-464E-9810-95020ADFDED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90A-464E-9810-95020ADFDED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90A-464E-9810-95020ADFDED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90A-464E-9810-95020ADFDED0}"/>
              </c:ext>
            </c:extLst>
          </c:dPt>
          <c:dPt>
            <c:idx val="15"/>
            <c:invertIfNegative val="0"/>
            <c:bubble3D val="0"/>
            <c:spPr>
              <a:solidFill>
                <a:srgbClr val="95682B"/>
              </a:solidFill>
              <a:ln>
                <a:noFill/>
              </a:ln>
              <a:effectLst/>
            </c:spPr>
            <c:extLst>
              <c:ext xmlns:c16="http://schemas.microsoft.com/office/drawing/2014/chart" uri="{C3380CC4-5D6E-409C-BE32-E72D297353CC}">
                <c16:uniqueId val="{0000001F-390A-464E-9810-95020ADFDED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90A-464E-9810-95020ADFDED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90A-464E-9810-95020ADFDED0}"/>
              </c:ext>
            </c:extLst>
          </c:dPt>
          <c:dPt>
            <c:idx val="27"/>
            <c:invertIfNegative val="0"/>
            <c:bubble3D val="0"/>
            <c:spPr>
              <a:solidFill>
                <a:srgbClr val="FBBB27"/>
              </a:solidFill>
              <a:ln>
                <a:noFill/>
              </a:ln>
              <a:effectLst/>
            </c:spPr>
            <c:extLst>
              <c:ext xmlns:c16="http://schemas.microsoft.com/office/drawing/2014/chart" uri="{C3380CC4-5D6E-409C-BE32-E72D297353CC}">
                <c16:uniqueId val="{00000025-390A-464E-9810-95020ADFDED0}"/>
              </c:ext>
            </c:extLst>
          </c:dPt>
          <c:dPt>
            <c:idx val="29"/>
            <c:invertIfNegative val="0"/>
            <c:bubble3D val="0"/>
            <c:spPr>
              <a:solidFill>
                <a:srgbClr val="7C878E"/>
              </a:solidFill>
              <a:ln>
                <a:noFill/>
              </a:ln>
              <a:effectLst/>
            </c:spPr>
            <c:extLst>
              <c:ext xmlns:c16="http://schemas.microsoft.com/office/drawing/2014/chart" uri="{C3380CC4-5D6E-409C-BE32-E72D297353CC}">
                <c16:uniqueId val="{00000027-390A-464E-9810-95020ADFDED0}"/>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'F103'!$A$6:$A$38</c:f>
              <c:strCache>
                <c:ptCount val="33"/>
                <c:pt idx="0">
                  <c:v>Campeche</c:v>
                </c:pt>
                <c:pt idx="1">
                  <c:v>Tamaulipas</c:v>
                </c:pt>
                <c:pt idx="2">
                  <c:v>Zacatecas</c:v>
                </c:pt>
                <c:pt idx="3">
                  <c:v>Morelos</c:v>
                </c:pt>
                <c:pt idx="4">
                  <c:v>Puebla</c:v>
                </c:pt>
                <c:pt idx="5">
                  <c:v>Estado de México</c:v>
                </c:pt>
                <c:pt idx="6">
                  <c:v>Baja California</c:v>
                </c:pt>
                <c:pt idx="7">
                  <c:v>Durango</c:v>
                </c:pt>
                <c:pt idx="8">
                  <c:v>Sinaloa</c:v>
                </c:pt>
                <c:pt idx="9">
                  <c:v>Sonora</c:v>
                </c:pt>
                <c:pt idx="10">
                  <c:v>Michoacán</c:v>
                </c:pt>
                <c:pt idx="11">
                  <c:v>Chiapas</c:v>
                </c:pt>
                <c:pt idx="12">
                  <c:v>Hidalgo</c:v>
                </c:pt>
                <c:pt idx="13">
                  <c:v>Quintana Roo</c:v>
                </c:pt>
                <c:pt idx="14">
                  <c:v>Oaxaca</c:v>
                </c:pt>
                <c:pt idx="15">
                  <c:v>Nacional</c:v>
                </c:pt>
                <c:pt idx="16">
                  <c:v>Nuevo León</c:v>
                </c:pt>
                <c:pt idx="17">
                  <c:v>Querétaro</c:v>
                </c:pt>
                <c:pt idx="18">
                  <c:v>Ciudad de México</c:v>
                </c:pt>
                <c:pt idx="19">
                  <c:v>Guanajuato</c:v>
                </c:pt>
                <c:pt idx="20">
                  <c:v>Yucatán</c:v>
                </c:pt>
                <c:pt idx="21">
                  <c:v>Coahuila</c:v>
                </c:pt>
                <c:pt idx="22">
                  <c:v>Tabasco</c:v>
                </c:pt>
                <c:pt idx="23">
                  <c:v>Veracruz</c:v>
                </c:pt>
                <c:pt idx="24">
                  <c:v>San Luis Potosí</c:v>
                </c:pt>
                <c:pt idx="25">
                  <c:v>Chihuahua</c:v>
                </c:pt>
                <c:pt idx="26">
                  <c:v>Tlaxcala</c:v>
                </c:pt>
                <c:pt idx="27">
                  <c:v>Jalisco</c:v>
                </c:pt>
                <c:pt idx="28">
                  <c:v>Aguascalientes</c:v>
                </c:pt>
                <c:pt idx="29">
                  <c:v>Guerrero</c:v>
                </c:pt>
                <c:pt idx="30">
                  <c:v>Baja California Sur</c:v>
                </c:pt>
                <c:pt idx="31">
                  <c:v>Nayarit</c:v>
                </c:pt>
                <c:pt idx="32">
                  <c:v>Colima</c:v>
                </c:pt>
              </c:strCache>
            </c:strRef>
          </c:cat>
          <c:val>
            <c:numRef>
              <c:f>'F103'!$B$6:$B$38</c:f>
              <c:numCache>
                <c:formatCode>0.0</c:formatCode>
                <c:ptCount val="33"/>
                <c:pt idx="0">
                  <c:v>-10.8708357685564</c:v>
                </c:pt>
                <c:pt idx="1">
                  <c:v>-6.2190867762292701</c:v>
                </c:pt>
                <c:pt idx="2">
                  <c:v>-4.2996428098954897</c:v>
                </c:pt>
                <c:pt idx="3">
                  <c:v>-3.7404985626381899</c:v>
                </c:pt>
                <c:pt idx="4">
                  <c:v>-2.1949510129430401</c:v>
                </c:pt>
                <c:pt idx="5">
                  <c:v>-1.4118790763600999</c:v>
                </c:pt>
                <c:pt idx="6">
                  <c:v>-0.86721104685001404</c:v>
                </c:pt>
                <c:pt idx="7">
                  <c:v>-0.82055931318455499</c:v>
                </c:pt>
                <c:pt idx="8">
                  <c:v>-9.5918782205339795E-2</c:v>
                </c:pt>
                <c:pt idx="9">
                  <c:v>8.0688688407448694E-2</c:v>
                </c:pt>
                <c:pt idx="10">
                  <c:v>0.16830185396199401</c:v>
                </c:pt>
                <c:pt idx="11">
                  <c:v>0.63586630062235605</c:v>
                </c:pt>
                <c:pt idx="12">
                  <c:v>0.75296006030034501</c:v>
                </c:pt>
                <c:pt idx="13">
                  <c:v>0.85114854410637297</c:v>
                </c:pt>
                <c:pt idx="14">
                  <c:v>0.96635331006553704</c:v>
                </c:pt>
                <c:pt idx="15">
                  <c:v>1.0508239219025399</c:v>
                </c:pt>
                <c:pt idx="16">
                  <c:v>1.12191873257546</c:v>
                </c:pt>
                <c:pt idx="17">
                  <c:v>1.2135317824212499</c:v>
                </c:pt>
                <c:pt idx="18">
                  <c:v>1.4129887915853301</c:v>
                </c:pt>
                <c:pt idx="19">
                  <c:v>2.0027849744718398</c:v>
                </c:pt>
                <c:pt idx="20">
                  <c:v>2.2725534314174798</c:v>
                </c:pt>
                <c:pt idx="21">
                  <c:v>2.41536503616349</c:v>
                </c:pt>
                <c:pt idx="22">
                  <c:v>2.4653027359929198</c:v>
                </c:pt>
                <c:pt idx="23">
                  <c:v>3.2489250827240501</c:v>
                </c:pt>
                <c:pt idx="24">
                  <c:v>3.7654996987859199</c:v>
                </c:pt>
                <c:pt idx="25">
                  <c:v>4.3811920906935402</c:v>
                </c:pt>
                <c:pt idx="26">
                  <c:v>5.1402181585419804</c:v>
                </c:pt>
                <c:pt idx="27">
                  <c:v>6.1817115924445796</c:v>
                </c:pt>
                <c:pt idx="28">
                  <c:v>6.2283148758855997</c:v>
                </c:pt>
                <c:pt idx="29">
                  <c:v>6.2284102330216804</c:v>
                </c:pt>
                <c:pt idx="30">
                  <c:v>6.2369889877809603</c:v>
                </c:pt>
                <c:pt idx="31">
                  <c:v>7.0911268355893702</c:v>
                </c:pt>
                <c:pt idx="32">
                  <c:v>7.2254220519881098</c:v>
                </c:pt>
              </c:numCache>
            </c:numRef>
          </c:val>
          <c:extLst>
            <c:ext xmlns:c16="http://schemas.microsoft.com/office/drawing/2014/chart" uri="{C3380CC4-5D6E-409C-BE32-E72D297353CC}">
              <c16:uniqueId val="{00000028-390A-464E-9810-95020ADFDED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'F104'!$C$5</c:f>
              <c:strCache>
                <c:ptCount val="1"/>
                <c:pt idx="0">
                  <c:v>Exportaciones</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9029-40B6-93DA-0A31B0CB873D}"/>
              </c:ext>
            </c:extLst>
          </c:dPt>
          <c:dPt>
            <c:idx val="15"/>
            <c:invertIfNegative val="0"/>
            <c:bubble3D val="0"/>
            <c:spPr>
              <a:solidFill>
                <a:srgbClr val="7C878E"/>
              </a:solidFill>
              <a:ln>
                <a:noFill/>
              </a:ln>
              <a:effectLst/>
            </c:spPr>
            <c:extLst>
              <c:ext xmlns:c16="http://schemas.microsoft.com/office/drawing/2014/chart" uri="{C3380CC4-5D6E-409C-BE32-E72D297353CC}">
                <c16:uniqueId val="{00000003-9029-40B6-93DA-0A31B0CB873D}"/>
              </c:ext>
            </c:extLst>
          </c:dPt>
          <c:dPt>
            <c:idx val="27"/>
            <c:invertIfNegative val="0"/>
            <c:bubble3D val="0"/>
            <c:spPr>
              <a:solidFill>
                <a:srgbClr val="7C878E"/>
              </a:solidFill>
              <a:ln>
                <a:noFill/>
              </a:ln>
              <a:effectLst/>
            </c:spPr>
            <c:extLst>
              <c:ext xmlns:c16="http://schemas.microsoft.com/office/drawing/2014/chart" uri="{C3380CC4-5D6E-409C-BE32-E72D297353CC}">
                <c16:uniqueId val="{00000005-9029-40B6-93DA-0A31B0CB873D}"/>
              </c:ext>
            </c:extLst>
          </c:dPt>
          <c:dPt>
            <c:idx val="39"/>
            <c:invertIfNegative val="0"/>
            <c:bubble3D val="0"/>
            <c:spPr>
              <a:solidFill>
                <a:srgbClr val="7C878E"/>
              </a:solidFill>
              <a:ln>
                <a:noFill/>
              </a:ln>
              <a:effectLst/>
            </c:spPr>
            <c:extLst>
              <c:ext xmlns:c16="http://schemas.microsoft.com/office/drawing/2014/chart" uri="{C3380CC4-5D6E-409C-BE32-E72D297353CC}">
                <c16:uniqueId val="{00000007-9029-40B6-93DA-0A31B0CB873D}"/>
              </c:ext>
            </c:extLst>
          </c:dPt>
          <c:dPt>
            <c:idx val="51"/>
            <c:invertIfNegative val="0"/>
            <c:bubble3D val="0"/>
            <c:spPr>
              <a:solidFill>
                <a:srgbClr val="7C878E"/>
              </a:solidFill>
              <a:ln>
                <a:noFill/>
              </a:ln>
              <a:effectLst/>
            </c:spPr>
            <c:extLst>
              <c:ext xmlns:c16="http://schemas.microsoft.com/office/drawing/2014/chart" uri="{C3380CC4-5D6E-409C-BE32-E72D297353CC}">
                <c16:uniqueId val="{00000009-9029-40B6-93DA-0A31B0CB873D}"/>
              </c:ext>
            </c:extLst>
          </c:dPt>
          <c:dPt>
            <c:idx val="63"/>
            <c:invertIfNegative val="0"/>
            <c:bubble3D val="0"/>
            <c:spPr>
              <a:solidFill>
                <a:srgbClr val="7C878E"/>
              </a:solidFill>
              <a:ln>
                <a:noFill/>
              </a:ln>
              <a:effectLst/>
            </c:spPr>
            <c:extLst>
              <c:ext xmlns:c16="http://schemas.microsoft.com/office/drawing/2014/chart" uri="{C3380CC4-5D6E-409C-BE32-E72D297353CC}">
                <c16:uniqueId val="{0000000B-9029-40B6-93DA-0A31B0CB873D}"/>
              </c:ext>
            </c:extLst>
          </c:dPt>
          <c:dPt>
            <c:idx val="75"/>
            <c:invertIfNegative val="0"/>
            <c:bubble3D val="0"/>
            <c:spPr>
              <a:solidFill>
                <a:srgbClr val="7C878E"/>
              </a:solidFill>
              <a:ln>
                <a:noFill/>
              </a:ln>
              <a:effectLst/>
            </c:spPr>
            <c:extLst>
              <c:ext xmlns:c16="http://schemas.microsoft.com/office/drawing/2014/chart" uri="{C3380CC4-5D6E-409C-BE32-E72D297353CC}">
                <c16:uniqueId val="{0000000D-9029-40B6-93DA-0A31B0CB873D}"/>
              </c:ext>
            </c:extLst>
          </c:dPt>
          <c:dPt>
            <c:idx val="87"/>
            <c:invertIfNegative val="0"/>
            <c:bubble3D val="0"/>
            <c:spPr>
              <a:solidFill>
                <a:srgbClr val="7C878E"/>
              </a:solidFill>
              <a:ln>
                <a:noFill/>
              </a:ln>
              <a:effectLst/>
            </c:spPr>
            <c:extLst>
              <c:ext xmlns:c16="http://schemas.microsoft.com/office/drawing/2014/chart" uri="{C3380CC4-5D6E-409C-BE32-E72D297353CC}">
                <c16:uniqueId val="{0000000F-9029-40B6-93DA-0A31B0CB873D}"/>
              </c:ext>
            </c:extLst>
          </c:dPt>
          <c:dPt>
            <c:idx val="99"/>
            <c:invertIfNegative val="0"/>
            <c:bubble3D val="0"/>
            <c:spPr>
              <a:solidFill>
                <a:srgbClr val="7C878E"/>
              </a:solidFill>
              <a:ln>
                <a:noFill/>
              </a:ln>
              <a:effectLst/>
            </c:spPr>
            <c:extLst>
              <c:ext xmlns:c16="http://schemas.microsoft.com/office/drawing/2014/chart" uri="{C3380CC4-5D6E-409C-BE32-E72D297353CC}">
                <c16:uniqueId val="{00000011-9029-40B6-93DA-0A31B0CB873D}"/>
              </c:ext>
            </c:extLst>
          </c:dPt>
          <c:dPt>
            <c:idx val="111"/>
            <c:invertIfNegative val="0"/>
            <c:bubble3D val="0"/>
            <c:spPr>
              <a:solidFill>
                <a:srgbClr val="7C878E"/>
              </a:solidFill>
              <a:ln>
                <a:noFill/>
              </a:ln>
              <a:effectLst/>
            </c:spPr>
            <c:extLst>
              <c:ext xmlns:c16="http://schemas.microsoft.com/office/drawing/2014/chart" uri="{C3380CC4-5D6E-409C-BE32-E72D297353CC}">
                <c16:uniqueId val="{00000013-9029-40B6-93DA-0A31B0CB873D}"/>
              </c:ext>
            </c:extLst>
          </c:dPt>
          <c:dPt>
            <c:idx val="123"/>
            <c:invertIfNegative val="0"/>
            <c:bubble3D val="0"/>
            <c:spPr>
              <a:solidFill>
                <a:srgbClr val="FBBB27"/>
              </a:solidFill>
              <a:ln>
                <a:noFill/>
              </a:ln>
              <a:effectLst/>
            </c:spPr>
            <c:extLst>
              <c:ext xmlns:c16="http://schemas.microsoft.com/office/drawing/2014/chart" uri="{C3380CC4-5D6E-409C-BE32-E72D297353CC}">
                <c16:uniqueId val="{00000015-9029-40B6-93DA-0A31B0CB873D}"/>
              </c:ext>
            </c:extLst>
          </c:dPt>
          <c:cat>
            <c:multiLvlStrRef>
              <c:f>'F104'!$A$6:$B$129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'F104'!$C$6:$C$129</c:f>
              <c:numCache>
                <c:formatCode>#,##0</c:formatCode>
                <c:ptCount val="124"/>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pt idx="110">
                  <c:v>15947</c:v>
                </c:pt>
                <c:pt idx="111">
                  <c:v>15224</c:v>
                </c:pt>
                <c:pt idx="112">
                  <c:v>16284</c:v>
                </c:pt>
                <c:pt idx="113">
                  <c:v>16104</c:v>
                </c:pt>
                <c:pt idx="114">
                  <c:v>16716</c:v>
                </c:pt>
                <c:pt idx="115">
                  <c:v>17383</c:v>
                </c:pt>
                <c:pt idx="116">
                  <c:v>17426</c:v>
                </c:pt>
                <c:pt idx="117">
                  <c:v>16773</c:v>
                </c:pt>
                <c:pt idx="118">
                  <c:v>16641</c:v>
                </c:pt>
                <c:pt idx="119">
                  <c:v>17420</c:v>
                </c:pt>
                <c:pt idx="120">
                  <c:v>16528</c:v>
                </c:pt>
                <c:pt idx="121">
                  <c:v>16345</c:v>
                </c:pt>
                <c:pt idx="122">
                  <c:v>18302</c:v>
                </c:pt>
                <c:pt idx="123">
                  <c:v>17642</c:v>
                </c:pt>
              </c:numCache>
            </c:numRef>
          </c:val>
          <c:extLst>
            <c:ext xmlns:c16="http://schemas.microsoft.com/office/drawing/2014/chart" uri="{C3380CC4-5D6E-409C-BE32-E72D297353CC}">
              <c16:uniqueId val="{00000016-9029-40B6-93DA-0A31B0CB873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'F104'!$D$5</c:f>
              <c:strCache>
                <c:ptCount val="1"/>
                <c:pt idx="0">
                  <c:v>Promedio</c:v>
                </c:pt>
              </c:strCache>
            </c:strRef>
          </c:tx>
          <c:spPr>
            <a:ln w="28575" cap="rnd">
              <a:solidFill>
                <a:srgbClr val="B69630"/>
              </a:solidFill>
              <a:round/>
            </a:ln>
            <a:effectLst/>
          </c:spPr>
          <c:marker>
            <c:symbol val="none"/>
          </c:marker>
          <c:cat>
            <c:multiLvlStrRef>
              <c:f>'F104'!$A$6:$B$129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'F104'!$D$6:$D$129</c:f>
              <c:numCache>
                <c:formatCode>#,##0</c:formatCode>
                <c:ptCount val="124"/>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pt idx="110">
                  <c:v>14328</c:v>
                </c:pt>
                <c:pt idx="111">
                  <c:v>14439</c:v>
                </c:pt>
                <c:pt idx="112">
                  <c:v>14702</c:v>
                </c:pt>
                <c:pt idx="113">
                  <c:v>14886</c:v>
                </c:pt>
                <c:pt idx="114">
                  <c:v>15047</c:v>
                </c:pt>
                <c:pt idx="115">
                  <c:v>15339</c:v>
                </c:pt>
                <c:pt idx="116">
                  <c:v>15688</c:v>
                </c:pt>
                <c:pt idx="117">
                  <c:v>15869</c:v>
                </c:pt>
                <c:pt idx="118">
                  <c:v>16024</c:v>
                </c:pt>
                <c:pt idx="119">
                  <c:v>16274</c:v>
                </c:pt>
                <c:pt idx="120">
                  <c:v>16465</c:v>
                </c:pt>
                <c:pt idx="121">
                  <c:v>16566</c:v>
                </c:pt>
                <c:pt idx="122">
                  <c:v>16762</c:v>
                </c:pt>
                <c:pt idx="123">
                  <c:v>16964</c:v>
                </c:pt>
              </c:numCache>
            </c:numRef>
          </c:val>
          <c:smooth val="0"/>
          <c:extLst>
            <c:ext xmlns:c16="http://schemas.microsoft.com/office/drawing/2014/chart" uri="{C3380CC4-5D6E-409C-BE32-E72D297353CC}">
              <c16:uniqueId val="{00000017-9029-40B6-93DA-0A31B0CB873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'F105'!$C$5</c:f>
              <c:strCache>
                <c:ptCount val="1"/>
                <c:pt idx="0">
                  <c:v>Exportaciones</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C482-4171-95EE-2BAEAFD04BE2}"/>
              </c:ext>
            </c:extLst>
          </c:dPt>
          <c:dPt>
            <c:idx val="15"/>
            <c:invertIfNegative val="0"/>
            <c:bubble3D val="0"/>
            <c:spPr>
              <a:solidFill>
                <a:srgbClr val="7C878E"/>
              </a:solidFill>
              <a:ln>
                <a:noFill/>
              </a:ln>
              <a:effectLst/>
            </c:spPr>
            <c:extLst>
              <c:ext xmlns:c16="http://schemas.microsoft.com/office/drawing/2014/chart" uri="{C3380CC4-5D6E-409C-BE32-E72D297353CC}">
                <c16:uniqueId val="{00000003-C482-4171-95EE-2BAEAFD04BE2}"/>
              </c:ext>
            </c:extLst>
          </c:dPt>
          <c:dPt>
            <c:idx val="27"/>
            <c:invertIfNegative val="0"/>
            <c:bubble3D val="0"/>
            <c:spPr>
              <a:solidFill>
                <a:srgbClr val="7C878E"/>
              </a:solidFill>
              <a:ln>
                <a:noFill/>
              </a:ln>
              <a:effectLst/>
            </c:spPr>
            <c:extLst>
              <c:ext xmlns:c16="http://schemas.microsoft.com/office/drawing/2014/chart" uri="{C3380CC4-5D6E-409C-BE32-E72D297353CC}">
                <c16:uniqueId val="{00000005-C482-4171-95EE-2BAEAFD04BE2}"/>
              </c:ext>
            </c:extLst>
          </c:dPt>
          <c:dPt>
            <c:idx val="39"/>
            <c:invertIfNegative val="0"/>
            <c:bubble3D val="0"/>
            <c:spPr>
              <a:solidFill>
                <a:srgbClr val="7C878E"/>
              </a:solidFill>
              <a:ln>
                <a:noFill/>
              </a:ln>
              <a:effectLst/>
            </c:spPr>
            <c:extLst>
              <c:ext xmlns:c16="http://schemas.microsoft.com/office/drawing/2014/chart" uri="{C3380CC4-5D6E-409C-BE32-E72D297353CC}">
                <c16:uniqueId val="{00000007-C482-4171-95EE-2BAEAFD04BE2}"/>
              </c:ext>
            </c:extLst>
          </c:dPt>
          <c:dPt>
            <c:idx val="51"/>
            <c:invertIfNegative val="0"/>
            <c:bubble3D val="0"/>
            <c:spPr>
              <a:solidFill>
                <a:srgbClr val="7C878E"/>
              </a:solidFill>
              <a:ln>
                <a:noFill/>
              </a:ln>
              <a:effectLst/>
            </c:spPr>
            <c:extLst>
              <c:ext xmlns:c16="http://schemas.microsoft.com/office/drawing/2014/chart" uri="{C3380CC4-5D6E-409C-BE32-E72D297353CC}">
                <c16:uniqueId val="{00000009-C482-4171-95EE-2BAEAFD04BE2}"/>
              </c:ext>
            </c:extLst>
          </c:dPt>
          <c:dPt>
            <c:idx val="63"/>
            <c:invertIfNegative val="0"/>
            <c:bubble3D val="0"/>
            <c:spPr>
              <a:solidFill>
                <a:srgbClr val="7C878E"/>
              </a:solidFill>
              <a:ln>
                <a:noFill/>
              </a:ln>
              <a:effectLst/>
            </c:spPr>
            <c:extLst>
              <c:ext xmlns:c16="http://schemas.microsoft.com/office/drawing/2014/chart" uri="{C3380CC4-5D6E-409C-BE32-E72D297353CC}">
                <c16:uniqueId val="{0000000B-C482-4171-95EE-2BAEAFD04BE2}"/>
              </c:ext>
            </c:extLst>
          </c:dPt>
          <c:dPt>
            <c:idx val="75"/>
            <c:invertIfNegative val="0"/>
            <c:bubble3D val="0"/>
            <c:spPr>
              <a:solidFill>
                <a:srgbClr val="7C878E"/>
              </a:solidFill>
              <a:ln>
                <a:noFill/>
              </a:ln>
              <a:effectLst/>
            </c:spPr>
            <c:extLst>
              <c:ext xmlns:c16="http://schemas.microsoft.com/office/drawing/2014/chart" uri="{C3380CC4-5D6E-409C-BE32-E72D297353CC}">
                <c16:uniqueId val="{0000000D-C482-4171-95EE-2BAEAFD04BE2}"/>
              </c:ext>
            </c:extLst>
          </c:dPt>
          <c:dPt>
            <c:idx val="87"/>
            <c:invertIfNegative val="0"/>
            <c:bubble3D val="0"/>
            <c:spPr>
              <a:solidFill>
                <a:srgbClr val="7C878E"/>
              </a:solidFill>
              <a:ln>
                <a:noFill/>
              </a:ln>
              <a:effectLst/>
            </c:spPr>
            <c:extLst>
              <c:ext xmlns:c16="http://schemas.microsoft.com/office/drawing/2014/chart" uri="{C3380CC4-5D6E-409C-BE32-E72D297353CC}">
                <c16:uniqueId val="{0000000F-C482-4171-95EE-2BAEAFD04BE2}"/>
              </c:ext>
            </c:extLst>
          </c:dPt>
          <c:dPt>
            <c:idx val="99"/>
            <c:invertIfNegative val="0"/>
            <c:bubble3D val="0"/>
            <c:spPr>
              <a:solidFill>
                <a:srgbClr val="7C878E"/>
              </a:solidFill>
              <a:ln>
                <a:noFill/>
              </a:ln>
              <a:effectLst/>
            </c:spPr>
            <c:extLst>
              <c:ext xmlns:c16="http://schemas.microsoft.com/office/drawing/2014/chart" uri="{C3380CC4-5D6E-409C-BE32-E72D297353CC}">
                <c16:uniqueId val="{00000011-C482-4171-95EE-2BAEAFD04BE2}"/>
              </c:ext>
            </c:extLst>
          </c:dPt>
          <c:dPt>
            <c:idx val="111"/>
            <c:invertIfNegative val="0"/>
            <c:bubble3D val="0"/>
            <c:spPr>
              <a:solidFill>
                <a:srgbClr val="7C878E"/>
              </a:solidFill>
              <a:ln>
                <a:noFill/>
              </a:ln>
              <a:effectLst/>
            </c:spPr>
            <c:extLst>
              <c:ext xmlns:c16="http://schemas.microsoft.com/office/drawing/2014/chart" uri="{C3380CC4-5D6E-409C-BE32-E72D297353CC}">
                <c16:uniqueId val="{00000013-C482-4171-95EE-2BAEAFD04BE2}"/>
              </c:ext>
            </c:extLst>
          </c:dPt>
          <c:dPt>
            <c:idx val="123"/>
            <c:invertIfNegative val="0"/>
            <c:bubble3D val="0"/>
            <c:spPr>
              <a:solidFill>
                <a:srgbClr val="FBBB27"/>
              </a:solidFill>
              <a:ln>
                <a:noFill/>
              </a:ln>
              <a:effectLst/>
            </c:spPr>
            <c:extLst>
              <c:ext xmlns:c16="http://schemas.microsoft.com/office/drawing/2014/chart" uri="{C3380CC4-5D6E-409C-BE32-E72D297353CC}">
                <c16:uniqueId val="{00000015-C482-4171-95EE-2BAEAFD04BE2}"/>
              </c:ext>
            </c:extLst>
          </c:dPt>
          <c:cat>
            <c:multiLvlStrRef>
              <c:f>'F105'!$A$6:$B$129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'F105'!$C$6:$C$129</c:f>
              <c:numCache>
                <c:formatCode>#,##0</c:formatCode>
                <c:ptCount val="124"/>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pt idx="110">
                  <c:v>1736</c:v>
                </c:pt>
                <c:pt idx="111">
                  <c:v>1778</c:v>
                </c:pt>
                <c:pt idx="112">
                  <c:v>1791</c:v>
                </c:pt>
                <c:pt idx="113">
                  <c:v>1784</c:v>
                </c:pt>
                <c:pt idx="114">
                  <c:v>1740</c:v>
                </c:pt>
                <c:pt idx="115">
                  <c:v>1781</c:v>
                </c:pt>
                <c:pt idx="116">
                  <c:v>1792</c:v>
                </c:pt>
                <c:pt idx="117">
                  <c:v>1769</c:v>
                </c:pt>
                <c:pt idx="118">
                  <c:v>1826</c:v>
                </c:pt>
                <c:pt idx="119">
                  <c:v>1849</c:v>
                </c:pt>
                <c:pt idx="120">
                  <c:v>1879</c:v>
                </c:pt>
                <c:pt idx="121">
                  <c:v>1856</c:v>
                </c:pt>
                <c:pt idx="122">
                  <c:v>1893</c:v>
                </c:pt>
                <c:pt idx="123">
                  <c:v>1837</c:v>
                </c:pt>
              </c:numCache>
            </c:numRef>
          </c:val>
          <c:extLst>
            <c:ext xmlns:c16="http://schemas.microsoft.com/office/drawing/2014/chart" uri="{C3380CC4-5D6E-409C-BE32-E72D297353CC}">
              <c16:uniqueId val="{00000016-C482-4171-95EE-2BAEAFD04BE2}"/>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'F105'!$D$5</c:f>
              <c:strCache>
                <c:ptCount val="1"/>
                <c:pt idx="0">
                  <c:v>Promedio</c:v>
                </c:pt>
              </c:strCache>
            </c:strRef>
          </c:tx>
          <c:spPr>
            <a:ln w="28575" cap="rnd">
              <a:solidFill>
                <a:srgbClr val="B69630"/>
              </a:solidFill>
              <a:round/>
            </a:ln>
            <a:effectLst/>
          </c:spPr>
          <c:marker>
            <c:symbol val="none"/>
          </c:marker>
          <c:cat>
            <c:multiLvlStrRef>
              <c:f>'F105'!$A$6:$B$129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'F105'!$D$6:$D$129</c:f>
              <c:numCache>
                <c:formatCode>#,##0</c:formatCode>
                <c:ptCount val="124"/>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pt idx="110">
                  <c:v>1595</c:v>
                </c:pt>
                <c:pt idx="111">
                  <c:v>1615</c:v>
                </c:pt>
                <c:pt idx="112">
                  <c:v>1632</c:v>
                </c:pt>
                <c:pt idx="113">
                  <c:v>1652</c:v>
                </c:pt>
                <c:pt idx="114">
                  <c:v>1668</c:v>
                </c:pt>
                <c:pt idx="115">
                  <c:v>1688</c:v>
                </c:pt>
                <c:pt idx="116">
                  <c:v>1710</c:v>
                </c:pt>
                <c:pt idx="117">
                  <c:v>1727</c:v>
                </c:pt>
                <c:pt idx="118">
                  <c:v>1747</c:v>
                </c:pt>
                <c:pt idx="119">
                  <c:v>1764</c:v>
                </c:pt>
                <c:pt idx="120">
                  <c:v>1784</c:v>
                </c:pt>
                <c:pt idx="121">
                  <c:v>1798</c:v>
                </c:pt>
                <c:pt idx="122">
                  <c:v>1811</c:v>
                </c:pt>
                <c:pt idx="123">
                  <c:v>1816</c:v>
                </c:pt>
              </c:numCache>
            </c:numRef>
          </c:val>
          <c:smooth val="0"/>
          <c:extLst>
            <c:ext xmlns:c16="http://schemas.microsoft.com/office/drawing/2014/chart" uri="{C3380CC4-5D6E-409C-BE32-E72D297353CC}">
              <c16:uniqueId val="{00000017-C482-4171-95EE-2BAEAFD04BE2}"/>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'F106'!$C$5</c:f>
              <c:strCache>
                <c:ptCount val="1"/>
                <c:pt idx="0">
                  <c:v>Exportaciones</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1F79-45D3-8682-A57C480B9036}"/>
              </c:ext>
            </c:extLst>
          </c:dPt>
          <c:dPt>
            <c:idx val="10"/>
            <c:invertIfNegative val="0"/>
            <c:bubble3D val="0"/>
            <c:extLst>
              <c:ext xmlns:c16="http://schemas.microsoft.com/office/drawing/2014/chart" uri="{C3380CC4-5D6E-409C-BE32-E72D297353CC}">
                <c16:uniqueId val="{00000002-1F79-45D3-8682-A57C480B9036}"/>
              </c:ext>
            </c:extLst>
          </c:dPt>
          <c:dPt>
            <c:idx val="11"/>
            <c:invertIfNegative val="0"/>
            <c:bubble3D val="0"/>
            <c:spPr>
              <a:solidFill>
                <a:srgbClr val="C9D0D6"/>
              </a:solidFill>
              <a:ln>
                <a:noFill/>
              </a:ln>
              <a:effectLst/>
            </c:spPr>
            <c:extLst>
              <c:ext xmlns:c16="http://schemas.microsoft.com/office/drawing/2014/chart" uri="{C3380CC4-5D6E-409C-BE32-E72D297353CC}">
                <c16:uniqueId val="{00000004-1F79-45D3-8682-A57C480B9036}"/>
              </c:ext>
            </c:extLst>
          </c:dPt>
          <c:dPt>
            <c:idx val="15"/>
            <c:invertIfNegative val="0"/>
            <c:bubble3D val="0"/>
            <c:spPr>
              <a:solidFill>
                <a:srgbClr val="7C878E"/>
              </a:solidFill>
              <a:ln>
                <a:noFill/>
              </a:ln>
              <a:effectLst/>
            </c:spPr>
            <c:extLst>
              <c:ext xmlns:c16="http://schemas.microsoft.com/office/drawing/2014/chart" uri="{C3380CC4-5D6E-409C-BE32-E72D297353CC}">
                <c16:uniqueId val="{00000006-1F79-45D3-8682-A57C480B9036}"/>
              </c:ext>
            </c:extLst>
          </c:dPt>
          <c:dPt>
            <c:idx val="22"/>
            <c:invertIfNegative val="0"/>
            <c:bubble3D val="0"/>
            <c:extLst>
              <c:ext xmlns:c16="http://schemas.microsoft.com/office/drawing/2014/chart" uri="{C3380CC4-5D6E-409C-BE32-E72D297353CC}">
                <c16:uniqueId val="{00000007-1F79-45D3-8682-A57C480B9036}"/>
              </c:ext>
            </c:extLst>
          </c:dPt>
          <c:dPt>
            <c:idx val="23"/>
            <c:invertIfNegative val="0"/>
            <c:bubble3D val="0"/>
            <c:spPr>
              <a:solidFill>
                <a:srgbClr val="C9D0D6"/>
              </a:solidFill>
              <a:ln>
                <a:noFill/>
              </a:ln>
              <a:effectLst/>
            </c:spPr>
            <c:extLst>
              <c:ext xmlns:c16="http://schemas.microsoft.com/office/drawing/2014/chart" uri="{C3380CC4-5D6E-409C-BE32-E72D297353CC}">
                <c16:uniqueId val="{00000009-1F79-45D3-8682-A57C480B9036}"/>
              </c:ext>
            </c:extLst>
          </c:dPt>
          <c:dPt>
            <c:idx val="27"/>
            <c:invertIfNegative val="0"/>
            <c:bubble3D val="0"/>
            <c:spPr>
              <a:solidFill>
                <a:srgbClr val="7C878E"/>
              </a:solidFill>
              <a:ln>
                <a:noFill/>
              </a:ln>
              <a:effectLst/>
            </c:spPr>
            <c:extLst>
              <c:ext xmlns:c16="http://schemas.microsoft.com/office/drawing/2014/chart" uri="{C3380CC4-5D6E-409C-BE32-E72D297353CC}">
                <c16:uniqueId val="{0000000B-1F79-45D3-8682-A57C480B9036}"/>
              </c:ext>
            </c:extLst>
          </c:dPt>
          <c:dPt>
            <c:idx val="34"/>
            <c:invertIfNegative val="0"/>
            <c:bubble3D val="0"/>
            <c:extLst>
              <c:ext xmlns:c16="http://schemas.microsoft.com/office/drawing/2014/chart" uri="{C3380CC4-5D6E-409C-BE32-E72D297353CC}">
                <c16:uniqueId val="{0000000C-1F79-45D3-8682-A57C480B9036}"/>
              </c:ext>
            </c:extLst>
          </c:dPt>
          <c:dPt>
            <c:idx val="35"/>
            <c:invertIfNegative val="0"/>
            <c:bubble3D val="0"/>
            <c:spPr>
              <a:solidFill>
                <a:srgbClr val="C9D0D6"/>
              </a:solidFill>
              <a:ln>
                <a:noFill/>
              </a:ln>
              <a:effectLst/>
            </c:spPr>
            <c:extLst>
              <c:ext xmlns:c16="http://schemas.microsoft.com/office/drawing/2014/chart" uri="{C3380CC4-5D6E-409C-BE32-E72D297353CC}">
                <c16:uniqueId val="{0000000E-1F79-45D3-8682-A57C480B9036}"/>
              </c:ext>
            </c:extLst>
          </c:dPt>
          <c:dPt>
            <c:idx val="39"/>
            <c:invertIfNegative val="0"/>
            <c:bubble3D val="0"/>
            <c:spPr>
              <a:solidFill>
                <a:srgbClr val="7C878E"/>
              </a:solidFill>
              <a:ln>
                <a:noFill/>
              </a:ln>
              <a:effectLst/>
            </c:spPr>
            <c:extLst>
              <c:ext xmlns:c16="http://schemas.microsoft.com/office/drawing/2014/chart" uri="{C3380CC4-5D6E-409C-BE32-E72D297353CC}">
                <c16:uniqueId val="{00000010-1F79-45D3-8682-A57C480B9036}"/>
              </c:ext>
            </c:extLst>
          </c:dPt>
          <c:dPt>
            <c:idx val="46"/>
            <c:invertIfNegative val="0"/>
            <c:bubble3D val="0"/>
            <c:extLst>
              <c:ext xmlns:c16="http://schemas.microsoft.com/office/drawing/2014/chart" uri="{C3380CC4-5D6E-409C-BE32-E72D297353CC}">
                <c16:uniqueId val="{00000011-1F79-45D3-8682-A57C480B9036}"/>
              </c:ext>
            </c:extLst>
          </c:dPt>
          <c:dPt>
            <c:idx val="47"/>
            <c:invertIfNegative val="0"/>
            <c:bubble3D val="0"/>
            <c:spPr>
              <a:solidFill>
                <a:srgbClr val="C9D0D6"/>
              </a:solidFill>
              <a:ln>
                <a:noFill/>
              </a:ln>
              <a:effectLst/>
            </c:spPr>
            <c:extLst>
              <c:ext xmlns:c16="http://schemas.microsoft.com/office/drawing/2014/chart" uri="{C3380CC4-5D6E-409C-BE32-E72D297353CC}">
                <c16:uniqueId val="{00000013-1F79-45D3-8682-A57C480B9036}"/>
              </c:ext>
            </c:extLst>
          </c:dPt>
          <c:dPt>
            <c:idx val="51"/>
            <c:invertIfNegative val="0"/>
            <c:bubble3D val="0"/>
            <c:spPr>
              <a:solidFill>
                <a:srgbClr val="7C878E"/>
              </a:solidFill>
              <a:ln>
                <a:noFill/>
              </a:ln>
              <a:effectLst/>
            </c:spPr>
            <c:extLst>
              <c:ext xmlns:c16="http://schemas.microsoft.com/office/drawing/2014/chart" uri="{C3380CC4-5D6E-409C-BE32-E72D297353CC}">
                <c16:uniqueId val="{00000015-1F79-45D3-8682-A57C480B9036}"/>
              </c:ext>
            </c:extLst>
          </c:dPt>
          <c:dPt>
            <c:idx val="58"/>
            <c:invertIfNegative val="0"/>
            <c:bubble3D val="0"/>
            <c:extLst>
              <c:ext xmlns:c16="http://schemas.microsoft.com/office/drawing/2014/chart" uri="{C3380CC4-5D6E-409C-BE32-E72D297353CC}">
                <c16:uniqueId val="{00000016-1F79-45D3-8682-A57C480B9036}"/>
              </c:ext>
            </c:extLst>
          </c:dPt>
          <c:dPt>
            <c:idx val="59"/>
            <c:invertIfNegative val="0"/>
            <c:bubble3D val="0"/>
            <c:spPr>
              <a:solidFill>
                <a:srgbClr val="C9D0D6"/>
              </a:solidFill>
              <a:ln>
                <a:noFill/>
              </a:ln>
              <a:effectLst/>
            </c:spPr>
            <c:extLst>
              <c:ext xmlns:c16="http://schemas.microsoft.com/office/drawing/2014/chart" uri="{C3380CC4-5D6E-409C-BE32-E72D297353CC}">
                <c16:uniqueId val="{00000018-1F79-45D3-8682-A57C480B9036}"/>
              </c:ext>
            </c:extLst>
          </c:dPt>
          <c:dPt>
            <c:idx val="63"/>
            <c:invertIfNegative val="0"/>
            <c:bubble3D val="0"/>
            <c:spPr>
              <a:solidFill>
                <a:srgbClr val="7C878E"/>
              </a:solidFill>
              <a:ln>
                <a:noFill/>
              </a:ln>
              <a:effectLst/>
            </c:spPr>
            <c:extLst>
              <c:ext xmlns:c16="http://schemas.microsoft.com/office/drawing/2014/chart" uri="{C3380CC4-5D6E-409C-BE32-E72D297353CC}">
                <c16:uniqueId val="{0000001A-1F79-45D3-8682-A57C480B9036}"/>
              </c:ext>
            </c:extLst>
          </c:dPt>
          <c:dPt>
            <c:idx val="70"/>
            <c:invertIfNegative val="0"/>
            <c:bubble3D val="0"/>
            <c:extLst>
              <c:ext xmlns:c16="http://schemas.microsoft.com/office/drawing/2014/chart" uri="{C3380CC4-5D6E-409C-BE32-E72D297353CC}">
                <c16:uniqueId val="{0000001B-1F79-45D3-8682-A57C480B9036}"/>
              </c:ext>
            </c:extLst>
          </c:dPt>
          <c:dPt>
            <c:idx val="71"/>
            <c:invertIfNegative val="0"/>
            <c:bubble3D val="0"/>
            <c:spPr>
              <a:solidFill>
                <a:srgbClr val="C9D0D6"/>
              </a:solidFill>
              <a:ln>
                <a:noFill/>
              </a:ln>
              <a:effectLst/>
            </c:spPr>
            <c:extLst>
              <c:ext xmlns:c16="http://schemas.microsoft.com/office/drawing/2014/chart" uri="{C3380CC4-5D6E-409C-BE32-E72D297353CC}">
                <c16:uniqueId val="{0000001D-1F79-45D3-8682-A57C480B9036}"/>
              </c:ext>
            </c:extLst>
          </c:dPt>
          <c:dPt>
            <c:idx val="75"/>
            <c:invertIfNegative val="0"/>
            <c:bubble3D val="0"/>
            <c:spPr>
              <a:solidFill>
                <a:srgbClr val="7C878E"/>
              </a:solidFill>
              <a:ln>
                <a:noFill/>
              </a:ln>
              <a:effectLst/>
            </c:spPr>
            <c:extLst>
              <c:ext xmlns:c16="http://schemas.microsoft.com/office/drawing/2014/chart" uri="{C3380CC4-5D6E-409C-BE32-E72D297353CC}">
                <c16:uniqueId val="{0000001F-1F79-45D3-8682-A57C480B9036}"/>
              </c:ext>
            </c:extLst>
          </c:dPt>
          <c:dPt>
            <c:idx val="87"/>
            <c:invertIfNegative val="0"/>
            <c:bubble3D val="0"/>
            <c:spPr>
              <a:solidFill>
                <a:srgbClr val="7C878E"/>
              </a:solidFill>
              <a:ln>
                <a:noFill/>
              </a:ln>
              <a:effectLst/>
            </c:spPr>
            <c:extLst>
              <c:ext xmlns:c16="http://schemas.microsoft.com/office/drawing/2014/chart" uri="{C3380CC4-5D6E-409C-BE32-E72D297353CC}">
                <c16:uniqueId val="{00000021-1F79-45D3-8682-A57C480B9036}"/>
              </c:ext>
            </c:extLst>
          </c:dPt>
          <c:dPt>
            <c:idx val="99"/>
            <c:invertIfNegative val="0"/>
            <c:bubble3D val="0"/>
            <c:spPr>
              <a:solidFill>
                <a:srgbClr val="7C878E"/>
              </a:solidFill>
              <a:ln>
                <a:noFill/>
              </a:ln>
              <a:effectLst/>
            </c:spPr>
            <c:extLst>
              <c:ext xmlns:c16="http://schemas.microsoft.com/office/drawing/2014/chart" uri="{C3380CC4-5D6E-409C-BE32-E72D297353CC}">
                <c16:uniqueId val="{00000023-1F79-45D3-8682-A57C480B9036}"/>
              </c:ext>
            </c:extLst>
          </c:dPt>
          <c:dPt>
            <c:idx val="111"/>
            <c:invertIfNegative val="0"/>
            <c:bubble3D val="0"/>
            <c:spPr>
              <a:solidFill>
                <a:srgbClr val="7C878E"/>
              </a:solidFill>
              <a:ln>
                <a:noFill/>
              </a:ln>
              <a:effectLst/>
            </c:spPr>
            <c:extLst>
              <c:ext xmlns:c16="http://schemas.microsoft.com/office/drawing/2014/chart" uri="{C3380CC4-5D6E-409C-BE32-E72D297353CC}">
                <c16:uniqueId val="{00000025-1F79-45D3-8682-A57C480B9036}"/>
              </c:ext>
            </c:extLst>
          </c:dPt>
          <c:dPt>
            <c:idx val="123"/>
            <c:invertIfNegative val="0"/>
            <c:bubble3D val="0"/>
            <c:spPr>
              <a:solidFill>
                <a:srgbClr val="FBBB27"/>
              </a:solidFill>
              <a:ln>
                <a:noFill/>
              </a:ln>
              <a:effectLst/>
            </c:spPr>
            <c:extLst>
              <c:ext xmlns:c16="http://schemas.microsoft.com/office/drawing/2014/chart" uri="{C3380CC4-5D6E-409C-BE32-E72D297353CC}">
                <c16:uniqueId val="{00000027-1F79-45D3-8682-A57C480B9036}"/>
              </c:ext>
            </c:extLst>
          </c:dPt>
          <c:cat>
            <c:multiLvlStrRef>
              <c:f>'F106'!$A$6:$B$129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'F106'!$C$6:$C$129</c:f>
              <c:numCache>
                <c:formatCode>#,##0</c:formatCode>
                <c:ptCount val="124"/>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pt idx="110">
                  <c:v>191077</c:v>
                </c:pt>
                <c:pt idx="111">
                  <c:v>192650</c:v>
                </c:pt>
                <c:pt idx="112">
                  <c:v>196010</c:v>
                </c:pt>
                <c:pt idx="113">
                  <c:v>198459</c:v>
                </c:pt>
                <c:pt idx="114">
                  <c:v>200569</c:v>
                </c:pt>
                <c:pt idx="115">
                  <c:v>204329</c:v>
                </c:pt>
                <c:pt idx="116">
                  <c:v>208783</c:v>
                </c:pt>
                <c:pt idx="117">
                  <c:v>211146</c:v>
                </c:pt>
                <c:pt idx="118">
                  <c:v>213250</c:v>
                </c:pt>
                <c:pt idx="119">
                  <c:v>216461</c:v>
                </c:pt>
                <c:pt idx="120">
                  <c:v>218989</c:v>
                </c:pt>
                <c:pt idx="121">
                  <c:v>220371</c:v>
                </c:pt>
                <c:pt idx="122">
                  <c:v>222883</c:v>
                </c:pt>
                <c:pt idx="123">
                  <c:v>225360</c:v>
                </c:pt>
              </c:numCache>
            </c:numRef>
          </c:val>
          <c:extLst>
            <c:ext xmlns:c16="http://schemas.microsoft.com/office/drawing/2014/chart" uri="{C3380CC4-5D6E-409C-BE32-E72D297353CC}">
              <c16:uniqueId val="{00000028-1F79-45D3-8682-A57C480B9036}"/>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'F106'!$D$5</c:f>
              <c:strCache>
                <c:ptCount val="1"/>
                <c:pt idx="0">
                  <c:v>Variación</c:v>
                </c:pt>
              </c:strCache>
            </c:strRef>
          </c:tx>
          <c:spPr>
            <a:ln w="28575" cap="rnd">
              <a:solidFill>
                <a:srgbClr val="B69630"/>
              </a:solidFill>
              <a:round/>
            </a:ln>
            <a:effectLst/>
          </c:spPr>
          <c:marker>
            <c:symbol val="none"/>
          </c:marker>
          <c:cat>
            <c:multiLvlStrRef>
              <c:f>'F106'!$A$6:$B$129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'F106'!$D$6:$D$129</c:f>
              <c:numCache>
                <c:formatCode>0.0</c:formatCode>
                <c:ptCount val="124"/>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pt idx="110">
                  <c:v>16.899999999999999</c:v>
                </c:pt>
                <c:pt idx="111">
                  <c:v>14.8</c:v>
                </c:pt>
                <c:pt idx="112">
                  <c:v>13.7</c:v>
                </c:pt>
                <c:pt idx="113">
                  <c:v>13.3</c:v>
                </c:pt>
                <c:pt idx="114">
                  <c:v>13.4</c:v>
                </c:pt>
                <c:pt idx="115">
                  <c:v>14.6</c:v>
                </c:pt>
                <c:pt idx="116">
                  <c:v>17</c:v>
                </c:pt>
                <c:pt idx="117">
                  <c:v>17.3</c:v>
                </c:pt>
                <c:pt idx="118">
                  <c:v>17</c:v>
                </c:pt>
                <c:pt idx="119">
                  <c:v>17.2</c:v>
                </c:pt>
                <c:pt idx="120">
                  <c:v>17.100000000000001</c:v>
                </c:pt>
                <c:pt idx="121">
                  <c:v>16.2</c:v>
                </c:pt>
                <c:pt idx="122">
                  <c:v>16.600000000000001</c:v>
                </c:pt>
                <c:pt idx="123">
                  <c:v>17</c:v>
                </c:pt>
              </c:numCache>
            </c:numRef>
          </c:val>
          <c:smooth val="0"/>
          <c:extLst>
            <c:ext xmlns:c16="http://schemas.microsoft.com/office/drawing/2014/chart" uri="{C3380CC4-5D6E-409C-BE32-E72D297353CC}">
              <c16:uniqueId val="{00000029-1F79-45D3-8682-A57C480B9036}"/>
            </c:ext>
          </c:extLst>
        </c:ser>
        <c:ser>
          <c:idx val="2"/>
          <c:order val="2"/>
          <c:tx>
            <c:strRef>
              <c:f>'F106'!$E$5</c:f>
              <c:strCache>
                <c:ptCount val="1"/>
                <c:pt idx="0">
                  <c:v>Variación promedio</c:v>
                </c:pt>
              </c:strCache>
            </c:strRef>
          </c:tx>
          <c:spPr>
            <a:ln w="28575" cap="rnd">
              <a:solidFill>
                <a:srgbClr val="524805"/>
              </a:solidFill>
              <a:round/>
            </a:ln>
            <a:effectLst/>
          </c:spPr>
          <c:marker>
            <c:symbol val="none"/>
          </c:marker>
          <c:cat>
            <c:multiLvlStrRef>
              <c:f>'F106'!$A$6:$B$129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'F106'!$E$6:$E$129</c:f>
              <c:numCache>
                <c:formatCode>0.0</c:formatCode>
                <c:ptCount val="124"/>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pt idx="110">
                  <c:v>12.6</c:v>
                </c:pt>
                <c:pt idx="111">
                  <c:v>13.8</c:v>
                </c:pt>
                <c:pt idx="112">
                  <c:v>14.4</c:v>
                </c:pt>
                <c:pt idx="113">
                  <c:v>14.7</c:v>
                </c:pt>
                <c:pt idx="114">
                  <c:v>14.9</c:v>
                </c:pt>
                <c:pt idx="115">
                  <c:v>15</c:v>
                </c:pt>
                <c:pt idx="116">
                  <c:v>15.4</c:v>
                </c:pt>
                <c:pt idx="117">
                  <c:v>15.6</c:v>
                </c:pt>
                <c:pt idx="118">
                  <c:v>15.8</c:v>
                </c:pt>
                <c:pt idx="119">
                  <c:v>15.8</c:v>
                </c:pt>
                <c:pt idx="120">
                  <c:v>15.8</c:v>
                </c:pt>
                <c:pt idx="121">
                  <c:v>15.7</c:v>
                </c:pt>
                <c:pt idx="122">
                  <c:v>15.7</c:v>
                </c:pt>
                <c:pt idx="123">
                  <c:v>15.9</c:v>
                </c:pt>
              </c:numCache>
            </c:numRef>
          </c:val>
          <c:smooth val="0"/>
          <c:extLst>
            <c:ext xmlns:c16="http://schemas.microsoft.com/office/drawing/2014/chart" uri="{C3380CC4-5D6E-409C-BE32-E72D297353CC}">
              <c16:uniqueId val="{0000002A-1F79-45D3-8682-A57C480B9036}"/>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'F107'!$C$5</c:f>
              <c:strCache>
                <c:ptCount val="1"/>
                <c:pt idx="0">
                  <c:v>Establecimientos</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35FA-434B-BD4C-B488EA97075C}"/>
              </c:ext>
            </c:extLst>
          </c:dPt>
          <c:dPt>
            <c:idx val="15"/>
            <c:invertIfNegative val="0"/>
            <c:bubble3D val="0"/>
            <c:spPr>
              <a:solidFill>
                <a:srgbClr val="7C878E"/>
              </a:solidFill>
              <a:ln>
                <a:noFill/>
              </a:ln>
              <a:effectLst/>
            </c:spPr>
            <c:extLst>
              <c:ext xmlns:c16="http://schemas.microsoft.com/office/drawing/2014/chart" uri="{C3380CC4-5D6E-409C-BE32-E72D297353CC}">
                <c16:uniqueId val="{00000003-35FA-434B-BD4C-B488EA97075C}"/>
              </c:ext>
            </c:extLst>
          </c:dPt>
          <c:dPt>
            <c:idx val="27"/>
            <c:invertIfNegative val="0"/>
            <c:bubble3D val="0"/>
            <c:spPr>
              <a:solidFill>
                <a:srgbClr val="7C878E"/>
              </a:solidFill>
              <a:ln>
                <a:noFill/>
              </a:ln>
              <a:effectLst/>
            </c:spPr>
            <c:extLst>
              <c:ext xmlns:c16="http://schemas.microsoft.com/office/drawing/2014/chart" uri="{C3380CC4-5D6E-409C-BE32-E72D297353CC}">
                <c16:uniqueId val="{00000005-35FA-434B-BD4C-B488EA97075C}"/>
              </c:ext>
            </c:extLst>
          </c:dPt>
          <c:dPt>
            <c:idx val="39"/>
            <c:invertIfNegative val="0"/>
            <c:bubble3D val="0"/>
            <c:spPr>
              <a:solidFill>
                <a:srgbClr val="7C878E"/>
              </a:solidFill>
              <a:ln>
                <a:noFill/>
              </a:ln>
              <a:effectLst/>
            </c:spPr>
            <c:extLst>
              <c:ext xmlns:c16="http://schemas.microsoft.com/office/drawing/2014/chart" uri="{C3380CC4-5D6E-409C-BE32-E72D297353CC}">
                <c16:uniqueId val="{00000007-35FA-434B-BD4C-B488EA97075C}"/>
              </c:ext>
            </c:extLst>
          </c:dPt>
          <c:dPt>
            <c:idx val="51"/>
            <c:invertIfNegative val="0"/>
            <c:bubble3D val="0"/>
            <c:spPr>
              <a:solidFill>
                <a:srgbClr val="7C878E"/>
              </a:solidFill>
              <a:ln>
                <a:noFill/>
              </a:ln>
              <a:effectLst/>
            </c:spPr>
            <c:extLst>
              <c:ext xmlns:c16="http://schemas.microsoft.com/office/drawing/2014/chart" uri="{C3380CC4-5D6E-409C-BE32-E72D297353CC}">
                <c16:uniqueId val="{00000009-35FA-434B-BD4C-B488EA97075C}"/>
              </c:ext>
            </c:extLst>
          </c:dPt>
          <c:dPt>
            <c:idx val="63"/>
            <c:invertIfNegative val="0"/>
            <c:bubble3D val="0"/>
            <c:spPr>
              <a:solidFill>
                <a:srgbClr val="7C878E"/>
              </a:solidFill>
              <a:ln>
                <a:noFill/>
              </a:ln>
              <a:effectLst/>
            </c:spPr>
            <c:extLst>
              <c:ext xmlns:c16="http://schemas.microsoft.com/office/drawing/2014/chart" uri="{C3380CC4-5D6E-409C-BE32-E72D297353CC}">
                <c16:uniqueId val="{0000000B-35FA-434B-BD4C-B488EA97075C}"/>
              </c:ext>
            </c:extLst>
          </c:dPt>
          <c:dPt>
            <c:idx val="75"/>
            <c:invertIfNegative val="0"/>
            <c:bubble3D val="0"/>
            <c:spPr>
              <a:solidFill>
                <a:srgbClr val="7C878E"/>
              </a:solidFill>
              <a:ln>
                <a:noFill/>
              </a:ln>
              <a:effectLst/>
            </c:spPr>
            <c:extLst>
              <c:ext xmlns:c16="http://schemas.microsoft.com/office/drawing/2014/chart" uri="{C3380CC4-5D6E-409C-BE32-E72D297353CC}">
                <c16:uniqueId val="{0000000D-35FA-434B-BD4C-B488EA97075C}"/>
              </c:ext>
            </c:extLst>
          </c:dPt>
          <c:dPt>
            <c:idx val="87"/>
            <c:invertIfNegative val="0"/>
            <c:bubble3D val="0"/>
            <c:spPr>
              <a:solidFill>
                <a:srgbClr val="7C878E"/>
              </a:solidFill>
              <a:ln>
                <a:noFill/>
              </a:ln>
              <a:effectLst/>
            </c:spPr>
            <c:extLst>
              <c:ext xmlns:c16="http://schemas.microsoft.com/office/drawing/2014/chart" uri="{C3380CC4-5D6E-409C-BE32-E72D297353CC}">
                <c16:uniqueId val="{0000000F-35FA-434B-BD4C-B488EA97075C}"/>
              </c:ext>
            </c:extLst>
          </c:dPt>
          <c:dPt>
            <c:idx val="99"/>
            <c:invertIfNegative val="0"/>
            <c:bubble3D val="0"/>
            <c:spPr>
              <a:solidFill>
                <a:srgbClr val="7C878E"/>
              </a:solidFill>
              <a:ln>
                <a:noFill/>
              </a:ln>
              <a:effectLst/>
            </c:spPr>
            <c:extLst>
              <c:ext xmlns:c16="http://schemas.microsoft.com/office/drawing/2014/chart" uri="{C3380CC4-5D6E-409C-BE32-E72D297353CC}">
                <c16:uniqueId val="{00000011-35FA-434B-BD4C-B488EA97075C}"/>
              </c:ext>
            </c:extLst>
          </c:dPt>
          <c:dPt>
            <c:idx val="111"/>
            <c:invertIfNegative val="0"/>
            <c:bubble3D val="0"/>
            <c:spPr>
              <a:solidFill>
                <a:srgbClr val="7C878E"/>
              </a:solidFill>
              <a:ln>
                <a:noFill/>
              </a:ln>
              <a:effectLst/>
            </c:spPr>
            <c:extLst>
              <c:ext xmlns:c16="http://schemas.microsoft.com/office/drawing/2014/chart" uri="{C3380CC4-5D6E-409C-BE32-E72D297353CC}">
                <c16:uniqueId val="{00000013-35FA-434B-BD4C-B488EA97075C}"/>
              </c:ext>
            </c:extLst>
          </c:dPt>
          <c:dPt>
            <c:idx val="123"/>
            <c:invertIfNegative val="0"/>
            <c:bubble3D val="0"/>
            <c:spPr>
              <a:solidFill>
                <a:srgbClr val="FBBB27"/>
              </a:solidFill>
              <a:ln>
                <a:noFill/>
              </a:ln>
              <a:effectLst/>
            </c:spPr>
            <c:extLst>
              <c:ext xmlns:c16="http://schemas.microsoft.com/office/drawing/2014/chart" uri="{C3380CC4-5D6E-409C-BE32-E72D297353CC}">
                <c16:uniqueId val="{00000015-35FA-434B-BD4C-B488EA97075C}"/>
              </c:ext>
            </c:extLst>
          </c:dPt>
          <c:cat>
            <c:multiLvlStrRef>
              <c:f>'F107'!$A$6:$B$129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'F107'!$C$6:$C$129</c:f>
              <c:numCache>
                <c:formatCode>#,##0</c:formatCode>
                <c:ptCount val="124"/>
                <c:pt idx="0">
                  <c:v>448</c:v>
                </c:pt>
                <c:pt idx="1">
                  <c:v>450</c:v>
                </c:pt>
                <c:pt idx="2">
                  <c:v>454</c:v>
                </c:pt>
                <c:pt idx="3">
                  <c:v>452</c:v>
                </c:pt>
                <c:pt idx="4">
                  <c:v>453</c:v>
                </c:pt>
                <c:pt idx="5">
                  <c:v>451</c:v>
                </c:pt>
                <c:pt idx="6">
                  <c:v>444</c:v>
                </c:pt>
                <c:pt idx="7">
                  <c:v>448</c:v>
                </c:pt>
                <c:pt idx="8">
                  <c:v>438</c:v>
                </c:pt>
                <c:pt idx="9">
                  <c:v>439</c:v>
                </c:pt>
                <c:pt idx="10">
                  <c:v>437</c:v>
                </c:pt>
                <c:pt idx="11">
                  <c:v>437</c:v>
                </c:pt>
                <c:pt idx="12">
                  <c:v>425</c:v>
                </c:pt>
                <c:pt idx="13">
                  <c:v>425</c:v>
                </c:pt>
                <c:pt idx="14">
                  <c:v>424</c:v>
                </c:pt>
                <c:pt idx="15">
                  <c:v>425</c:v>
                </c:pt>
                <c:pt idx="16">
                  <c:v>425</c:v>
                </c:pt>
                <c:pt idx="17">
                  <c:v>420</c:v>
                </c:pt>
                <c:pt idx="18">
                  <c:v>421</c:v>
                </c:pt>
                <c:pt idx="19">
                  <c:v>425</c:v>
                </c:pt>
                <c:pt idx="20">
                  <c:v>407</c:v>
                </c:pt>
                <c:pt idx="21">
                  <c:v>409</c:v>
                </c:pt>
                <c:pt idx="22">
                  <c:v>410</c:v>
                </c:pt>
                <c:pt idx="23">
                  <c:v>411</c:v>
                </c:pt>
                <c:pt idx="24">
                  <c:v>411</c:v>
                </c:pt>
                <c:pt idx="25">
                  <c:v>411</c:v>
                </c:pt>
                <c:pt idx="26">
                  <c:v>413</c:v>
                </c:pt>
                <c:pt idx="27">
                  <c:v>413</c:v>
                </c:pt>
                <c:pt idx="28">
                  <c:v>414</c:v>
                </c:pt>
                <c:pt idx="29">
                  <c:v>416</c:v>
                </c:pt>
                <c:pt idx="30">
                  <c:v>410</c:v>
                </c:pt>
                <c:pt idx="31">
                  <c:v>411</c:v>
                </c:pt>
                <c:pt idx="32">
                  <c:v>411</c:v>
                </c:pt>
                <c:pt idx="33">
                  <c:v>409</c:v>
                </c:pt>
                <c:pt idx="34">
                  <c:v>407</c:v>
                </c:pt>
                <c:pt idx="35">
                  <c:v>402</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pt idx="110">
                  <c:v>422</c:v>
                </c:pt>
                <c:pt idx="111">
                  <c:v>419</c:v>
                </c:pt>
                <c:pt idx="112">
                  <c:v>419</c:v>
                </c:pt>
                <c:pt idx="113">
                  <c:v>421</c:v>
                </c:pt>
                <c:pt idx="114">
                  <c:v>420</c:v>
                </c:pt>
                <c:pt idx="115">
                  <c:v>416</c:v>
                </c:pt>
                <c:pt idx="116">
                  <c:v>421</c:v>
                </c:pt>
                <c:pt idx="117">
                  <c:v>418</c:v>
                </c:pt>
                <c:pt idx="118">
                  <c:v>417</c:v>
                </c:pt>
                <c:pt idx="119">
                  <c:v>422</c:v>
                </c:pt>
                <c:pt idx="120">
                  <c:v>422</c:v>
                </c:pt>
                <c:pt idx="121">
                  <c:v>422</c:v>
                </c:pt>
                <c:pt idx="122">
                  <c:v>420</c:v>
                </c:pt>
                <c:pt idx="123">
                  <c:v>421</c:v>
                </c:pt>
              </c:numCache>
            </c:numRef>
          </c:val>
          <c:extLst>
            <c:ext xmlns:c16="http://schemas.microsoft.com/office/drawing/2014/chart" uri="{C3380CC4-5D6E-409C-BE32-E72D297353CC}">
              <c16:uniqueId val="{00000016-35FA-434B-BD4C-B488EA97075C}"/>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'F107'!$D$5</c:f>
              <c:strCache>
                <c:ptCount val="1"/>
                <c:pt idx="0">
                  <c:v>Promedio</c:v>
                </c:pt>
              </c:strCache>
            </c:strRef>
          </c:tx>
          <c:spPr>
            <a:ln w="28575" cap="rnd">
              <a:solidFill>
                <a:srgbClr val="B69630"/>
              </a:solidFill>
              <a:round/>
            </a:ln>
            <a:effectLst/>
          </c:spPr>
          <c:marker>
            <c:symbol val="none"/>
          </c:marker>
          <c:cat>
            <c:multiLvlStrRef>
              <c:f>'F107'!$A$6:$B$129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'F107'!$D$6:$D$129</c:f>
              <c:numCache>
                <c:formatCode>#,##0</c:formatCode>
                <c:ptCount val="124"/>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439</c:v>
                </c:pt>
                <c:pt idx="15">
                  <c:v>437</c:v>
                </c:pt>
                <c:pt idx="16">
                  <c:v>435</c:v>
                </c:pt>
                <c:pt idx="17">
                  <c:v>432</c:v>
                </c:pt>
                <c:pt idx="18">
                  <c:v>430</c:v>
                </c:pt>
                <c:pt idx="19">
                  <c:v>428</c:v>
                </c:pt>
                <c:pt idx="20">
                  <c:v>426</c:v>
                </c:pt>
                <c:pt idx="21">
                  <c:v>423</c:v>
                </c:pt>
                <c:pt idx="22">
                  <c:v>421</c:v>
                </c:pt>
                <c:pt idx="23">
                  <c:v>419</c:v>
                </c:pt>
                <c:pt idx="24">
                  <c:v>418</c:v>
                </c:pt>
                <c:pt idx="25">
                  <c:v>417</c:v>
                </c:pt>
                <c:pt idx="26">
                  <c:v>416</c:v>
                </c:pt>
                <c:pt idx="27">
                  <c:v>415</c:v>
                </c:pt>
                <c:pt idx="28">
                  <c:v>414</c:v>
                </c:pt>
                <c:pt idx="29">
                  <c:v>413</c:v>
                </c:pt>
                <c:pt idx="30">
                  <c:v>412</c:v>
                </c:pt>
                <c:pt idx="31">
                  <c:v>411</c:v>
                </c:pt>
                <c:pt idx="32">
                  <c:v>412</c:v>
                </c:pt>
                <c:pt idx="33">
                  <c:v>412</c:v>
                </c:pt>
                <c:pt idx="34">
                  <c:v>411</c:v>
                </c:pt>
                <c:pt idx="35">
                  <c:v>411</c:v>
                </c:pt>
                <c:pt idx="36">
                  <c:v>409</c:v>
                </c:pt>
                <c:pt idx="37">
                  <c:v>408</c:v>
                </c:pt>
                <c:pt idx="38">
                  <c:v>407</c:v>
                </c:pt>
                <c:pt idx="39">
                  <c:v>406</c:v>
                </c:pt>
                <c:pt idx="40">
                  <c:v>405</c:v>
                </c:pt>
                <c:pt idx="41">
                  <c:v>404</c:v>
                </c:pt>
                <c:pt idx="42">
                  <c:v>404</c:v>
                </c:pt>
                <c:pt idx="43">
                  <c:v>403</c:v>
                </c:pt>
                <c:pt idx="44">
                  <c:v>402</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pt idx="110">
                  <c:v>419</c:v>
                </c:pt>
                <c:pt idx="111">
                  <c:v>419</c:v>
                </c:pt>
                <c:pt idx="112">
                  <c:v>419</c:v>
                </c:pt>
                <c:pt idx="113">
                  <c:v>419</c:v>
                </c:pt>
                <c:pt idx="114">
                  <c:v>419</c:v>
                </c:pt>
                <c:pt idx="115">
                  <c:v>418</c:v>
                </c:pt>
                <c:pt idx="116">
                  <c:v>419</c:v>
                </c:pt>
                <c:pt idx="117">
                  <c:v>419</c:v>
                </c:pt>
                <c:pt idx="118">
                  <c:v>419</c:v>
                </c:pt>
                <c:pt idx="119">
                  <c:v>419</c:v>
                </c:pt>
                <c:pt idx="120">
                  <c:v>420</c:v>
                </c:pt>
                <c:pt idx="121">
                  <c:v>420</c:v>
                </c:pt>
                <c:pt idx="122">
                  <c:v>420</c:v>
                </c:pt>
                <c:pt idx="123">
                  <c:v>420</c:v>
                </c:pt>
              </c:numCache>
            </c:numRef>
          </c:val>
          <c:smooth val="0"/>
          <c:extLst>
            <c:ext xmlns:c16="http://schemas.microsoft.com/office/drawing/2014/chart" uri="{C3380CC4-5D6E-409C-BE32-E72D297353CC}">
              <c16:uniqueId val="{00000017-35FA-434B-BD4C-B488EA97075C}"/>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18E-4774-8E4E-E7E8EEA3544F}"/>
              </c:ext>
            </c:extLst>
          </c:dPt>
          <c:dPt>
            <c:idx val="1"/>
            <c:invertIfNegative val="0"/>
            <c:bubble3D val="0"/>
            <c:spPr>
              <a:solidFill>
                <a:srgbClr val="7C878E"/>
              </a:solidFill>
              <a:ln>
                <a:noFill/>
              </a:ln>
              <a:effectLst/>
            </c:spPr>
            <c:extLst>
              <c:ext xmlns:c16="http://schemas.microsoft.com/office/drawing/2014/chart" uri="{C3380CC4-5D6E-409C-BE32-E72D297353CC}">
                <c16:uniqueId val="{00000003-718E-4774-8E4E-E7E8EEA3544F}"/>
              </c:ext>
            </c:extLst>
          </c:dPt>
          <c:dPt>
            <c:idx val="2"/>
            <c:invertIfNegative val="0"/>
            <c:bubble3D val="0"/>
            <c:spPr>
              <a:solidFill>
                <a:srgbClr val="7C878E"/>
              </a:solidFill>
              <a:ln>
                <a:noFill/>
              </a:ln>
              <a:effectLst/>
            </c:spPr>
            <c:extLst>
              <c:ext xmlns:c16="http://schemas.microsoft.com/office/drawing/2014/chart" uri="{C3380CC4-5D6E-409C-BE32-E72D297353CC}">
                <c16:uniqueId val="{00000005-718E-4774-8E4E-E7E8EEA3544F}"/>
              </c:ext>
            </c:extLst>
          </c:dPt>
          <c:dPt>
            <c:idx val="3"/>
            <c:invertIfNegative val="0"/>
            <c:bubble3D val="0"/>
            <c:spPr>
              <a:solidFill>
                <a:srgbClr val="7C878E"/>
              </a:solidFill>
              <a:ln>
                <a:noFill/>
              </a:ln>
              <a:effectLst/>
            </c:spPr>
            <c:extLst>
              <c:ext xmlns:c16="http://schemas.microsoft.com/office/drawing/2014/chart" uri="{C3380CC4-5D6E-409C-BE32-E72D297353CC}">
                <c16:uniqueId val="{00000007-718E-4774-8E4E-E7E8EEA3544F}"/>
              </c:ext>
            </c:extLst>
          </c:dPt>
          <c:dPt>
            <c:idx val="4"/>
            <c:invertIfNegative val="0"/>
            <c:bubble3D val="0"/>
            <c:spPr>
              <a:solidFill>
                <a:srgbClr val="7C878E"/>
              </a:solidFill>
              <a:ln>
                <a:noFill/>
              </a:ln>
              <a:effectLst/>
            </c:spPr>
            <c:extLst>
              <c:ext xmlns:c16="http://schemas.microsoft.com/office/drawing/2014/chart" uri="{C3380CC4-5D6E-409C-BE32-E72D297353CC}">
                <c16:uniqueId val="{00000009-718E-4774-8E4E-E7E8EEA3544F}"/>
              </c:ext>
            </c:extLst>
          </c:dPt>
          <c:dPt>
            <c:idx val="5"/>
            <c:invertIfNegative val="0"/>
            <c:bubble3D val="0"/>
            <c:spPr>
              <a:solidFill>
                <a:srgbClr val="7C878E"/>
              </a:solidFill>
              <a:ln>
                <a:noFill/>
              </a:ln>
              <a:effectLst/>
            </c:spPr>
            <c:extLst>
              <c:ext xmlns:c16="http://schemas.microsoft.com/office/drawing/2014/chart" uri="{C3380CC4-5D6E-409C-BE32-E72D297353CC}">
                <c16:uniqueId val="{0000000B-718E-4774-8E4E-E7E8EEA3544F}"/>
              </c:ext>
            </c:extLst>
          </c:dPt>
          <c:dPt>
            <c:idx val="6"/>
            <c:invertIfNegative val="0"/>
            <c:bubble3D val="0"/>
            <c:spPr>
              <a:solidFill>
                <a:srgbClr val="7C878E"/>
              </a:solidFill>
              <a:ln>
                <a:noFill/>
              </a:ln>
              <a:effectLst/>
            </c:spPr>
            <c:extLst>
              <c:ext xmlns:c16="http://schemas.microsoft.com/office/drawing/2014/chart" uri="{C3380CC4-5D6E-409C-BE32-E72D297353CC}">
                <c16:uniqueId val="{0000000D-718E-4774-8E4E-E7E8EEA3544F}"/>
              </c:ext>
            </c:extLst>
          </c:dPt>
          <c:dPt>
            <c:idx val="7"/>
            <c:invertIfNegative val="0"/>
            <c:bubble3D val="0"/>
            <c:spPr>
              <a:solidFill>
                <a:srgbClr val="7C878E"/>
              </a:solidFill>
              <a:ln>
                <a:noFill/>
              </a:ln>
              <a:effectLst/>
            </c:spPr>
            <c:extLst>
              <c:ext xmlns:c16="http://schemas.microsoft.com/office/drawing/2014/chart" uri="{C3380CC4-5D6E-409C-BE32-E72D297353CC}">
                <c16:uniqueId val="{0000000F-718E-4774-8E4E-E7E8EEA3544F}"/>
              </c:ext>
            </c:extLst>
          </c:dPt>
          <c:dPt>
            <c:idx val="8"/>
            <c:invertIfNegative val="0"/>
            <c:bubble3D val="0"/>
            <c:spPr>
              <a:solidFill>
                <a:srgbClr val="7C878E"/>
              </a:solidFill>
              <a:ln>
                <a:noFill/>
              </a:ln>
              <a:effectLst/>
            </c:spPr>
            <c:extLst>
              <c:ext xmlns:c16="http://schemas.microsoft.com/office/drawing/2014/chart" uri="{C3380CC4-5D6E-409C-BE32-E72D297353CC}">
                <c16:uniqueId val="{00000011-718E-4774-8E4E-E7E8EEA3544F}"/>
              </c:ext>
            </c:extLst>
          </c:dPt>
          <c:dPt>
            <c:idx val="9"/>
            <c:invertIfNegative val="0"/>
            <c:bubble3D val="0"/>
            <c:spPr>
              <a:solidFill>
                <a:srgbClr val="7C878E"/>
              </a:solidFill>
              <a:ln>
                <a:noFill/>
              </a:ln>
              <a:effectLst/>
            </c:spPr>
            <c:extLst>
              <c:ext xmlns:c16="http://schemas.microsoft.com/office/drawing/2014/chart" uri="{C3380CC4-5D6E-409C-BE32-E72D297353CC}">
                <c16:uniqueId val="{00000013-718E-4774-8E4E-E7E8EEA3544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18E-4774-8E4E-E7E8EEA3544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18E-4774-8E4E-E7E8EEA3544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18E-4774-8E4E-E7E8EEA3544F}"/>
              </c:ext>
            </c:extLst>
          </c:dPt>
          <c:dPt>
            <c:idx val="13"/>
            <c:invertIfNegative val="0"/>
            <c:bubble3D val="0"/>
            <c:spPr>
              <a:solidFill>
                <a:srgbClr val="FBBB27"/>
              </a:solidFill>
              <a:ln>
                <a:noFill/>
              </a:ln>
              <a:effectLst/>
            </c:spPr>
            <c:extLst>
              <c:ext xmlns:c16="http://schemas.microsoft.com/office/drawing/2014/chart" uri="{C3380CC4-5D6E-409C-BE32-E72D297353CC}">
                <c16:uniqueId val="{0000001B-718E-4774-8E4E-E7E8EEA3544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18E-4774-8E4E-E7E8EEA3544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18E-4774-8E4E-E7E8EEA3544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18E-4774-8E4E-E7E8EEA3544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18E-4774-8E4E-E7E8EEA3544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'F108'!$A$6:$A$24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'F108'!$B$6:$B$24</c:f>
              <c:numCache>
                <c:formatCode>0.0</c:formatCode>
                <c:ptCount val="19"/>
                <c:pt idx="0">
                  <c:v>0.404269081500647</c:v>
                </c:pt>
                <c:pt idx="1">
                  <c:v>0.74385510996118998</c:v>
                </c:pt>
                <c:pt idx="2">
                  <c:v>0.77619663648124204</c:v>
                </c:pt>
                <c:pt idx="3">
                  <c:v>0.889391979301423</c:v>
                </c:pt>
                <c:pt idx="4">
                  <c:v>1.16429495472186</c:v>
                </c:pt>
                <c:pt idx="5">
                  <c:v>1.4391979301422999</c:v>
                </c:pt>
                <c:pt idx="6">
                  <c:v>2.1183699870633901</c:v>
                </c:pt>
                <c:pt idx="7">
                  <c:v>2.82988357050453</c:v>
                </c:pt>
                <c:pt idx="8">
                  <c:v>2.9269081500646799</c:v>
                </c:pt>
                <c:pt idx="9">
                  <c:v>4.0265200517464397</c:v>
                </c:pt>
                <c:pt idx="10">
                  <c:v>4.4146183699870596</c:v>
                </c:pt>
                <c:pt idx="11">
                  <c:v>5.6274256144889998</c:v>
                </c:pt>
                <c:pt idx="12">
                  <c:v>6.4359637774902998</c:v>
                </c:pt>
                <c:pt idx="13">
                  <c:v>6.8078913324708896</c:v>
                </c:pt>
                <c:pt idx="14">
                  <c:v>6.84023285899094</c:v>
                </c:pt>
                <c:pt idx="15">
                  <c:v>7.2768434670116404</c:v>
                </c:pt>
                <c:pt idx="16">
                  <c:v>9.4113842173350601</c:v>
                </c:pt>
                <c:pt idx="17">
                  <c:v>13.260025873221201</c:v>
                </c:pt>
                <c:pt idx="18">
                  <c:v>18.5155239327296</c:v>
                </c:pt>
              </c:numCache>
            </c:numRef>
          </c:val>
          <c:extLst>
            <c:ext xmlns:c16="http://schemas.microsoft.com/office/drawing/2014/chart" uri="{C3380CC4-5D6E-409C-BE32-E72D297353CC}">
              <c16:uniqueId val="{00000024-718E-4774-8E4E-E7E8EEA3544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'F109'!$C$5</c:f>
              <c:strCache>
                <c:ptCount val="1"/>
                <c:pt idx="0">
                  <c:v>Personal ocupado</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F9A5-42D1-8421-730274F2CAF4}"/>
              </c:ext>
            </c:extLst>
          </c:dPt>
          <c:dPt>
            <c:idx val="15"/>
            <c:invertIfNegative val="0"/>
            <c:bubble3D val="0"/>
            <c:spPr>
              <a:solidFill>
                <a:srgbClr val="7C878E"/>
              </a:solidFill>
              <a:ln>
                <a:noFill/>
              </a:ln>
              <a:effectLst/>
            </c:spPr>
            <c:extLst>
              <c:ext xmlns:c16="http://schemas.microsoft.com/office/drawing/2014/chart" uri="{C3380CC4-5D6E-409C-BE32-E72D297353CC}">
                <c16:uniqueId val="{00000003-F9A5-42D1-8421-730274F2CAF4}"/>
              </c:ext>
            </c:extLst>
          </c:dPt>
          <c:dPt>
            <c:idx val="27"/>
            <c:invertIfNegative val="0"/>
            <c:bubble3D val="0"/>
            <c:spPr>
              <a:solidFill>
                <a:srgbClr val="7C878E"/>
              </a:solidFill>
              <a:ln>
                <a:noFill/>
              </a:ln>
              <a:effectLst/>
            </c:spPr>
            <c:extLst>
              <c:ext xmlns:c16="http://schemas.microsoft.com/office/drawing/2014/chart" uri="{C3380CC4-5D6E-409C-BE32-E72D297353CC}">
                <c16:uniqueId val="{00000005-F9A5-42D1-8421-730274F2CAF4}"/>
              </c:ext>
            </c:extLst>
          </c:dPt>
          <c:dPt>
            <c:idx val="39"/>
            <c:invertIfNegative val="0"/>
            <c:bubble3D val="0"/>
            <c:spPr>
              <a:solidFill>
                <a:srgbClr val="7C878E"/>
              </a:solidFill>
              <a:ln>
                <a:noFill/>
              </a:ln>
              <a:effectLst/>
            </c:spPr>
            <c:extLst>
              <c:ext xmlns:c16="http://schemas.microsoft.com/office/drawing/2014/chart" uri="{C3380CC4-5D6E-409C-BE32-E72D297353CC}">
                <c16:uniqueId val="{00000007-F9A5-42D1-8421-730274F2CAF4}"/>
              </c:ext>
            </c:extLst>
          </c:dPt>
          <c:dPt>
            <c:idx val="51"/>
            <c:invertIfNegative val="0"/>
            <c:bubble3D val="0"/>
            <c:spPr>
              <a:solidFill>
                <a:srgbClr val="7C878E"/>
              </a:solidFill>
              <a:ln>
                <a:noFill/>
              </a:ln>
              <a:effectLst/>
            </c:spPr>
            <c:extLst>
              <c:ext xmlns:c16="http://schemas.microsoft.com/office/drawing/2014/chart" uri="{C3380CC4-5D6E-409C-BE32-E72D297353CC}">
                <c16:uniqueId val="{00000009-F9A5-42D1-8421-730274F2CAF4}"/>
              </c:ext>
            </c:extLst>
          </c:dPt>
          <c:dPt>
            <c:idx val="63"/>
            <c:invertIfNegative val="0"/>
            <c:bubble3D val="0"/>
            <c:spPr>
              <a:solidFill>
                <a:srgbClr val="7C878E"/>
              </a:solidFill>
              <a:ln>
                <a:noFill/>
              </a:ln>
              <a:effectLst/>
            </c:spPr>
            <c:extLst>
              <c:ext xmlns:c16="http://schemas.microsoft.com/office/drawing/2014/chart" uri="{C3380CC4-5D6E-409C-BE32-E72D297353CC}">
                <c16:uniqueId val="{0000000B-F9A5-42D1-8421-730274F2CAF4}"/>
              </c:ext>
            </c:extLst>
          </c:dPt>
          <c:dPt>
            <c:idx val="75"/>
            <c:invertIfNegative val="0"/>
            <c:bubble3D val="0"/>
            <c:spPr>
              <a:solidFill>
                <a:srgbClr val="7C878E"/>
              </a:solidFill>
              <a:ln>
                <a:noFill/>
              </a:ln>
              <a:effectLst/>
            </c:spPr>
            <c:extLst>
              <c:ext xmlns:c16="http://schemas.microsoft.com/office/drawing/2014/chart" uri="{C3380CC4-5D6E-409C-BE32-E72D297353CC}">
                <c16:uniqueId val="{0000000D-F9A5-42D1-8421-730274F2CAF4}"/>
              </c:ext>
            </c:extLst>
          </c:dPt>
          <c:dPt>
            <c:idx val="87"/>
            <c:invertIfNegative val="0"/>
            <c:bubble3D val="0"/>
            <c:spPr>
              <a:solidFill>
                <a:srgbClr val="7C878E"/>
              </a:solidFill>
              <a:ln>
                <a:noFill/>
              </a:ln>
              <a:effectLst/>
            </c:spPr>
            <c:extLst>
              <c:ext xmlns:c16="http://schemas.microsoft.com/office/drawing/2014/chart" uri="{C3380CC4-5D6E-409C-BE32-E72D297353CC}">
                <c16:uniqueId val="{0000000F-F9A5-42D1-8421-730274F2CAF4}"/>
              </c:ext>
            </c:extLst>
          </c:dPt>
          <c:dPt>
            <c:idx val="99"/>
            <c:invertIfNegative val="0"/>
            <c:bubble3D val="0"/>
            <c:spPr>
              <a:solidFill>
                <a:srgbClr val="7C878E"/>
              </a:solidFill>
              <a:ln>
                <a:noFill/>
              </a:ln>
              <a:effectLst/>
            </c:spPr>
            <c:extLst>
              <c:ext xmlns:c16="http://schemas.microsoft.com/office/drawing/2014/chart" uri="{C3380CC4-5D6E-409C-BE32-E72D297353CC}">
                <c16:uniqueId val="{00000011-F9A5-42D1-8421-730274F2CAF4}"/>
              </c:ext>
            </c:extLst>
          </c:dPt>
          <c:dPt>
            <c:idx val="111"/>
            <c:invertIfNegative val="0"/>
            <c:bubble3D val="0"/>
            <c:spPr>
              <a:solidFill>
                <a:srgbClr val="7C878E"/>
              </a:solidFill>
              <a:ln>
                <a:noFill/>
              </a:ln>
              <a:effectLst/>
            </c:spPr>
            <c:extLst>
              <c:ext xmlns:c16="http://schemas.microsoft.com/office/drawing/2014/chart" uri="{C3380CC4-5D6E-409C-BE32-E72D297353CC}">
                <c16:uniqueId val="{00000013-F9A5-42D1-8421-730274F2CAF4}"/>
              </c:ext>
            </c:extLst>
          </c:dPt>
          <c:dPt>
            <c:idx val="123"/>
            <c:invertIfNegative val="0"/>
            <c:bubble3D val="0"/>
            <c:spPr>
              <a:solidFill>
                <a:srgbClr val="FBBB27"/>
              </a:solidFill>
              <a:ln>
                <a:noFill/>
              </a:ln>
              <a:effectLst/>
            </c:spPr>
            <c:extLst>
              <c:ext xmlns:c16="http://schemas.microsoft.com/office/drawing/2014/chart" uri="{C3380CC4-5D6E-409C-BE32-E72D297353CC}">
                <c16:uniqueId val="{00000015-F9A5-42D1-8421-730274F2CAF4}"/>
              </c:ext>
            </c:extLst>
          </c:dPt>
          <c:cat>
            <c:multiLvlStrRef>
              <c:f>'F109'!$A$6:$B$129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'F109'!$C$6:$C$129</c:f>
              <c:numCache>
                <c:formatCode>#,##0</c:formatCode>
                <c:ptCount val="124"/>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pt idx="110">
                  <c:v>200810</c:v>
                </c:pt>
                <c:pt idx="111">
                  <c:v>205249</c:v>
                </c:pt>
                <c:pt idx="112">
                  <c:v>208966</c:v>
                </c:pt>
                <c:pt idx="113">
                  <c:v>212500</c:v>
                </c:pt>
                <c:pt idx="114">
                  <c:v>215290</c:v>
                </c:pt>
                <c:pt idx="115">
                  <c:v>219426</c:v>
                </c:pt>
                <c:pt idx="116">
                  <c:v>220685</c:v>
                </c:pt>
                <c:pt idx="117">
                  <c:v>221863</c:v>
                </c:pt>
                <c:pt idx="118">
                  <c:v>223630</c:v>
                </c:pt>
                <c:pt idx="119">
                  <c:v>224001</c:v>
                </c:pt>
                <c:pt idx="120">
                  <c:v>223804</c:v>
                </c:pt>
                <c:pt idx="121">
                  <c:v>226555</c:v>
                </c:pt>
                <c:pt idx="122">
                  <c:v>225363</c:v>
                </c:pt>
                <c:pt idx="123">
                  <c:v>232040</c:v>
                </c:pt>
              </c:numCache>
            </c:numRef>
          </c:val>
          <c:extLst>
            <c:ext xmlns:c16="http://schemas.microsoft.com/office/drawing/2014/chart" uri="{C3380CC4-5D6E-409C-BE32-E72D297353CC}">
              <c16:uniqueId val="{00000016-F9A5-42D1-8421-730274F2CAF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'F109'!$D$5</c:f>
              <c:strCache>
                <c:ptCount val="1"/>
                <c:pt idx="0">
                  <c:v>Promedio</c:v>
                </c:pt>
              </c:strCache>
            </c:strRef>
          </c:tx>
          <c:spPr>
            <a:ln w="28575" cap="rnd">
              <a:solidFill>
                <a:srgbClr val="B69630"/>
              </a:solidFill>
              <a:round/>
            </a:ln>
            <a:effectLst/>
          </c:spPr>
          <c:marker>
            <c:symbol val="none"/>
          </c:marker>
          <c:cat>
            <c:multiLvlStrRef>
              <c:f>'F109'!$A$6:$B$129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'F109'!$D$6:$D$129</c:f>
              <c:numCache>
                <c:formatCode>#,##0</c:formatCode>
                <c:ptCount val="124"/>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pt idx="110">
                  <c:v>196184</c:v>
                </c:pt>
                <c:pt idx="111">
                  <c:v>195864</c:v>
                </c:pt>
                <c:pt idx="112">
                  <c:v>196168</c:v>
                </c:pt>
                <c:pt idx="113">
                  <c:v>196846</c:v>
                </c:pt>
                <c:pt idx="114">
                  <c:v>197833</c:v>
                </c:pt>
                <c:pt idx="115">
                  <c:v>199756</c:v>
                </c:pt>
                <c:pt idx="116">
                  <c:v>202121</c:v>
                </c:pt>
                <c:pt idx="117">
                  <c:v>205020</c:v>
                </c:pt>
                <c:pt idx="118">
                  <c:v>208164</c:v>
                </c:pt>
                <c:pt idx="119">
                  <c:v>211285</c:v>
                </c:pt>
                <c:pt idx="120">
                  <c:v>214340</c:v>
                </c:pt>
                <c:pt idx="121">
                  <c:v>216898</c:v>
                </c:pt>
                <c:pt idx="122">
                  <c:v>218944</c:v>
                </c:pt>
                <c:pt idx="123">
                  <c:v>221177</c:v>
                </c:pt>
              </c:numCache>
            </c:numRef>
          </c:val>
          <c:smooth val="0"/>
          <c:extLst>
            <c:ext xmlns:c16="http://schemas.microsoft.com/office/drawing/2014/chart" uri="{C3380CC4-5D6E-409C-BE32-E72D297353CC}">
              <c16:uniqueId val="{00000017-F9A5-42D1-8421-730274F2CAF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'F110'!$C$5</c:f>
              <c:strCache>
                <c:ptCount val="1"/>
                <c:pt idx="0">
                  <c:v>Variación</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09FF-4DB1-AF25-86B6793547E1}"/>
              </c:ext>
            </c:extLst>
          </c:dPt>
          <c:dPt>
            <c:idx val="15"/>
            <c:invertIfNegative val="0"/>
            <c:bubble3D val="0"/>
            <c:spPr>
              <a:solidFill>
                <a:srgbClr val="7C878E"/>
              </a:solidFill>
              <a:ln>
                <a:noFill/>
              </a:ln>
              <a:effectLst/>
            </c:spPr>
            <c:extLst>
              <c:ext xmlns:c16="http://schemas.microsoft.com/office/drawing/2014/chart" uri="{C3380CC4-5D6E-409C-BE32-E72D297353CC}">
                <c16:uniqueId val="{00000003-09FF-4DB1-AF25-86B6793547E1}"/>
              </c:ext>
            </c:extLst>
          </c:dPt>
          <c:dPt>
            <c:idx val="27"/>
            <c:invertIfNegative val="0"/>
            <c:bubble3D val="0"/>
            <c:spPr>
              <a:solidFill>
                <a:srgbClr val="7C878E"/>
              </a:solidFill>
              <a:ln>
                <a:noFill/>
              </a:ln>
              <a:effectLst/>
            </c:spPr>
            <c:extLst>
              <c:ext xmlns:c16="http://schemas.microsoft.com/office/drawing/2014/chart" uri="{C3380CC4-5D6E-409C-BE32-E72D297353CC}">
                <c16:uniqueId val="{00000005-09FF-4DB1-AF25-86B6793547E1}"/>
              </c:ext>
            </c:extLst>
          </c:dPt>
          <c:dPt>
            <c:idx val="39"/>
            <c:invertIfNegative val="0"/>
            <c:bubble3D val="0"/>
            <c:spPr>
              <a:solidFill>
                <a:srgbClr val="7C878E"/>
              </a:solidFill>
              <a:ln>
                <a:noFill/>
              </a:ln>
              <a:effectLst/>
            </c:spPr>
            <c:extLst>
              <c:ext xmlns:c16="http://schemas.microsoft.com/office/drawing/2014/chart" uri="{C3380CC4-5D6E-409C-BE32-E72D297353CC}">
                <c16:uniqueId val="{00000007-09FF-4DB1-AF25-86B6793547E1}"/>
              </c:ext>
            </c:extLst>
          </c:dPt>
          <c:dPt>
            <c:idx val="51"/>
            <c:invertIfNegative val="0"/>
            <c:bubble3D val="0"/>
            <c:spPr>
              <a:solidFill>
                <a:srgbClr val="7C878E"/>
              </a:solidFill>
              <a:ln>
                <a:noFill/>
              </a:ln>
              <a:effectLst/>
            </c:spPr>
            <c:extLst>
              <c:ext xmlns:c16="http://schemas.microsoft.com/office/drawing/2014/chart" uri="{C3380CC4-5D6E-409C-BE32-E72D297353CC}">
                <c16:uniqueId val="{00000009-09FF-4DB1-AF25-86B6793547E1}"/>
              </c:ext>
            </c:extLst>
          </c:dPt>
          <c:dPt>
            <c:idx val="63"/>
            <c:invertIfNegative val="0"/>
            <c:bubble3D val="0"/>
            <c:spPr>
              <a:solidFill>
                <a:srgbClr val="7C878E"/>
              </a:solidFill>
              <a:ln>
                <a:noFill/>
              </a:ln>
              <a:effectLst/>
            </c:spPr>
            <c:extLst>
              <c:ext xmlns:c16="http://schemas.microsoft.com/office/drawing/2014/chart" uri="{C3380CC4-5D6E-409C-BE32-E72D297353CC}">
                <c16:uniqueId val="{0000000B-09FF-4DB1-AF25-86B6793547E1}"/>
              </c:ext>
            </c:extLst>
          </c:dPt>
          <c:dPt>
            <c:idx val="75"/>
            <c:invertIfNegative val="0"/>
            <c:bubble3D val="0"/>
            <c:spPr>
              <a:solidFill>
                <a:srgbClr val="7C878E"/>
              </a:solidFill>
              <a:ln>
                <a:noFill/>
              </a:ln>
              <a:effectLst/>
            </c:spPr>
            <c:extLst>
              <c:ext xmlns:c16="http://schemas.microsoft.com/office/drawing/2014/chart" uri="{C3380CC4-5D6E-409C-BE32-E72D297353CC}">
                <c16:uniqueId val="{0000000D-09FF-4DB1-AF25-86B6793547E1}"/>
              </c:ext>
            </c:extLst>
          </c:dPt>
          <c:dPt>
            <c:idx val="87"/>
            <c:invertIfNegative val="0"/>
            <c:bubble3D val="0"/>
            <c:spPr>
              <a:solidFill>
                <a:srgbClr val="7C878E"/>
              </a:solidFill>
              <a:ln>
                <a:noFill/>
              </a:ln>
              <a:effectLst/>
            </c:spPr>
            <c:extLst>
              <c:ext xmlns:c16="http://schemas.microsoft.com/office/drawing/2014/chart" uri="{C3380CC4-5D6E-409C-BE32-E72D297353CC}">
                <c16:uniqueId val="{0000000F-09FF-4DB1-AF25-86B6793547E1}"/>
              </c:ext>
            </c:extLst>
          </c:dPt>
          <c:dPt>
            <c:idx val="99"/>
            <c:invertIfNegative val="0"/>
            <c:bubble3D val="0"/>
            <c:spPr>
              <a:solidFill>
                <a:srgbClr val="7C878E"/>
              </a:solidFill>
              <a:ln>
                <a:noFill/>
              </a:ln>
              <a:effectLst/>
            </c:spPr>
            <c:extLst>
              <c:ext xmlns:c16="http://schemas.microsoft.com/office/drawing/2014/chart" uri="{C3380CC4-5D6E-409C-BE32-E72D297353CC}">
                <c16:uniqueId val="{00000011-09FF-4DB1-AF25-86B6793547E1}"/>
              </c:ext>
            </c:extLst>
          </c:dPt>
          <c:dPt>
            <c:idx val="111"/>
            <c:invertIfNegative val="0"/>
            <c:bubble3D val="0"/>
            <c:spPr>
              <a:solidFill>
                <a:srgbClr val="7C878E"/>
              </a:solidFill>
              <a:ln>
                <a:noFill/>
              </a:ln>
              <a:effectLst/>
            </c:spPr>
            <c:extLst>
              <c:ext xmlns:c16="http://schemas.microsoft.com/office/drawing/2014/chart" uri="{C3380CC4-5D6E-409C-BE32-E72D297353CC}">
                <c16:uniqueId val="{00000013-09FF-4DB1-AF25-86B6793547E1}"/>
              </c:ext>
            </c:extLst>
          </c:dPt>
          <c:dPt>
            <c:idx val="123"/>
            <c:invertIfNegative val="0"/>
            <c:bubble3D val="0"/>
            <c:spPr>
              <a:solidFill>
                <a:srgbClr val="FBBB27"/>
              </a:solidFill>
              <a:ln>
                <a:noFill/>
              </a:ln>
              <a:effectLst/>
            </c:spPr>
            <c:extLst>
              <c:ext xmlns:c16="http://schemas.microsoft.com/office/drawing/2014/chart" uri="{C3380CC4-5D6E-409C-BE32-E72D297353CC}">
                <c16:uniqueId val="{00000015-09FF-4DB1-AF25-86B6793547E1}"/>
              </c:ext>
            </c:extLst>
          </c:dPt>
          <c:cat>
            <c:multiLvlStrRef>
              <c:f>'F110'!$A$6:$B$129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'F110'!$C$6:$C$129</c:f>
              <c:numCache>
                <c:formatCode>0.0</c:formatCode>
                <c:ptCount val="124"/>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pt idx="110">
                  <c:v>-3</c:v>
                </c:pt>
                <c:pt idx="111">
                  <c:v>-1.8</c:v>
                </c:pt>
                <c:pt idx="112">
                  <c:v>1.8</c:v>
                </c:pt>
                <c:pt idx="113">
                  <c:v>4</c:v>
                </c:pt>
                <c:pt idx="114">
                  <c:v>5.8</c:v>
                </c:pt>
                <c:pt idx="115">
                  <c:v>11.8</c:v>
                </c:pt>
                <c:pt idx="116">
                  <c:v>14.8</c:v>
                </c:pt>
                <c:pt idx="117">
                  <c:v>18.600000000000001</c:v>
                </c:pt>
                <c:pt idx="118">
                  <c:v>20.3</c:v>
                </c:pt>
                <c:pt idx="119">
                  <c:v>20.100000000000001</c:v>
                </c:pt>
                <c:pt idx="120">
                  <c:v>19.600000000000001</c:v>
                </c:pt>
                <c:pt idx="121">
                  <c:v>15.7</c:v>
                </c:pt>
                <c:pt idx="122">
                  <c:v>12.2</c:v>
                </c:pt>
                <c:pt idx="123">
                  <c:v>13.1</c:v>
                </c:pt>
              </c:numCache>
            </c:numRef>
          </c:val>
          <c:extLst>
            <c:ext xmlns:c16="http://schemas.microsoft.com/office/drawing/2014/chart" uri="{C3380CC4-5D6E-409C-BE32-E72D297353CC}">
              <c16:uniqueId val="{00000016-09FF-4DB1-AF25-86B6793547E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'F110'!$D$5</c:f>
              <c:strCache>
                <c:ptCount val="1"/>
                <c:pt idx="0">
                  <c:v>Variación promedio</c:v>
                </c:pt>
              </c:strCache>
            </c:strRef>
          </c:tx>
          <c:spPr>
            <a:ln w="28575" cap="rnd">
              <a:solidFill>
                <a:srgbClr val="B69630"/>
              </a:solidFill>
              <a:round/>
            </a:ln>
            <a:effectLst/>
          </c:spPr>
          <c:marker>
            <c:symbol val="none"/>
          </c:marker>
          <c:cat>
            <c:multiLvlStrRef>
              <c:f>'F110'!$A$6:$B$129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'F110'!$D$6:$D$129</c:f>
              <c:numCache>
                <c:formatCode>0.0</c:formatCode>
                <c:ptCount val="124"/>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pt idx="110">
                  <c:v>-0.8</c:v>
                </c:pt>
                <c:pt idx="111">
                  <c:v>-1.4</c:v>
                </c:pt>
                <c:pt idx="112">
                  <c:v>-1.7</c:v>
                </c:pt>
                <c:pt idx="113">
                  <c:v>-1.8</c:v>
                </c:pt>
                <c:pt idx="114">
                  <c:v>-1.9</c:v>
                </c:pt>
                <c:pt idx="115">
                  <c:v>-1</c:v>
                </c:pt>
                <c:pt idx="116">
                  <c:v>0.3</c:v>
                </c:pt>
                <c:pt idx="117">
                  <c:v>2.2999999999999998</c:v>
                </c:pt>
                <c:pt idx="118">
                  <c:v>4.5</c:v>
                </c:pt>
                <c:pt idx="119">
                  <c:v>6.7</c:v>
                </c:pt>
                <c:pt idx="120">
                  <c:v>8.9</c:v>
                </c:pt>
                <c:pt idx="121">
                  <c:v>10.6</c:v>
                </c:pt>
                <c:pt idx="122">
                  <c:v>11.9</c:v>
                </c:pt>
                <c:pt idx="123">
                  <c:v>13.1</c:v>
                </c:pt>
              </c:numCache>
            </c:numRef>
          </c:val>
          <c:smooth val="0"/>
          <c:extLst>
            <c:ext xmlns:c16="http://schemas.microsoft.com/office/drawing/2014/chart" uri="{C3380CC4-5D6E-409C-BE32-E72D297353CC}">
              <c16:uniqueId val="{00000017-09FF-4DB1-AF25-86B6793547E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BAF0-4E8C-AD5F-E39DA6AE2B60}"/>
              </c:ext>
            </c:extLst>
          </c:dPt>
          <c:dPt>
            <c:idx val="1"/>
            <c:invertIfNegative val="0"/>
            <c:bubble3D val="0"/>
            <c:extLst>
              <c:ext xmlns:c16="http://schemas.microsoft.com/office/drawing/2014/chart" uri="{C3380CC4-5D6E-409C-BE32-E72D297353CC}">
                <c16:uniqueId val="{00000001-BAF0-4E8C-AD5F-E39DA6AE2B60}"/>
              </c:ext>
            </c:extLst>
          </c:dPt>
          <c:dPt>
            <c:idx val="2"/>
            <c:invertIfNegative val="0"/>
            <c:bubble3D val="0"/>
            <c:extLst>
              <c:ext xmlns:c16="http://schemas.microsoft.com/office/drawing/2014/chart" uri="{C3380CC4-5D6E-409C-BE32-E72D297353CC}">
                <c16:uniqueId val="{00000002-BAF0-4E8C-AD5F-E39DA6AE2B60}"/>
              </c:ext>
            </c:extLst>
          </c:dPt>
          <c:dPt>
            <c:idx val="3"/>
            <c:invertIfNegative val="0"/>
            <c:bubble3D val="0"/>
            <c:extLst>
              <c:ext xmlns:c16="http://schemas.microsoft.com/office/drawing/2014/chart" uri="{C3380CC4-5D6E-409C-BE32-E72D297353CC}">
                <c16:uniqueId val="{00000003-BAF0-4E8C-AD5F-E39DA6AE2B60}"/>
              </c:ext>
            </c:extLst>
          </c:dPt>
          <c:dPt>
            <c:idx val="4"/>
            <c:invertIfNegative val="0"/>
            <c:bubble3D val="0"/>
            <c:spPr>
              <a:solidFill>
                <a:srgbClr val="E2AC00"/>
              </a:solidFill>
              <a:ln w="0" cmpd="sng">
                <a:noFill/>
                <a:prstDash val="solid"/>
              </a:ln>
            </c:spPr>
            <c:extLst>
              <c:ext xmlns:c16="http://schemas.microsoft.com/office/drawing/2014/chart" uri="{C3380CC4-5D6E-409C-BE32-E72D297353CC}">
                <c16:uniqueId val="{00000005-BAF0-4E8C-AD5F-E39DA6AE2B60}"/>
              </c:ext>
            </c:extLst>
          </c:dPt>
          <c:dPt>
            <c:idx val="5"/>
            <c:invertIfNegative val="0"/>
            <c:bubble3D val="0"/>
            <c:extLst>
              <c:ext xmlns:c16="http://schemas.microsoft.com/office/drawing/2014/chart" uri="{C3380CC4-5D6E-409C-BE32-E72D297353CC}">
                <c16:uniqueId val="{00000006-BAF0-4E8C-AD5F-E39DA6AE2B60}"/>
              </c:ext>
            </c:extLst>
          </c:dPt>
          <c:dPt>
            <c:idx val="6"/>
            <c:invertIfNegative val="0"/>
            <c:bubble3D val="0"/>
            <c:extLst>
              <c:ext xmlns:c16="http://schemas.microsoft.com/office/drawing/2014/chart" uri="{C3380CC4-5D6E-409C-BE32-E72D297353CC}">
                <c16:uniqueId val="{00000007-BAF0-4E8C-AD5F-E39DA6AE2B60}"/>
              </c:ext>
            </c:extLst>
          </c:dPt>
          <c:dPt>
            <c:idx val="7"/>
            <c:invertIfNegative val="0"/>
            <c:bubble3D val="0"/>
            <c:extLst>
              <c:ext xmlns:c16="http://schemas.microsoft.com/office/drawing/2014/chart" uri="{C3380CC4-5D6E-409C-BE32-E72D297353CC}">
                <c16:uniqueId val="{00000008-BAF0-4E8C-AD5F-E39DA6AE2B60}"/>
              </c:ext>
            </c:extLst>
          </c:dPt>
          <c:dPt>
            <c:idx val="8"/>
            <c:invertIfNegative val="0"/>
            <c:bubble3D val="0"/>
            <c:extLst>
              <c:ext xmlns:c16="http://schemas.microsoft.com/office/drawing/2014/chart" uri="{C3380CC4-5D6E-409C-BE32-E72D297353CC}">
                <c16:uniqueId val="{00000009-BAF0-4E8C-AD5F-E39DA6AE2B60}"/>
              </c:ext>
            </c:extLst>
          </c:dPt>
          <c:dPt>
            <c:idx val="9"/>
            <c:invertIfNegative val="0"/>
            <c:bubble3D val="0"/>
            <c:extLst>
              <c:ext xmlns:c16="http://schemas.microsoft.com/office/drawing/2014/chart" uri="{C3380CC4-5D6E-409C-BE32-E72D297353CC}">
                <c16:uniqueId val="{0000000A-BAF0-4E8C-AD5F-E39DA6AE2B60}"/>
              </c:ext>
            </c:extLst>
          </c:dPt>
          <c:dPt>
            <c:idx val="10"/>
            <c:invertIfNegative val="0"/>
            <c:bubble3D val="0"/>
            <c:extLst>
              <c:ext xmlns:c16="http://schemas.microsoft.com/office/drawing/2014/chart" uri="{C3380CC4-5D6E-409C-BE32-E72D297353CC}">
                <c16:uniqueId val="{0000000B-BAF0-4E8C-AD5F-E39DA6AE2B60}"/>
              </c:ext>
            </c:extLst>
          </c:dPt>
          <c:dPt>
            <c:idx val="11"/>
            <c:invertIfNegative val="0"/>
            <c:bubble3D val="0"/>
            <c:extLst>
              <c:ext xmlns:c16="http://schemas.microsoft.com/office/drawing/2014/chart" uri="{C3380CC4-5D6E-409C-BE32-E72D297353CC}">
                <c16:uniqueId val="{0000000C-BAF0-4E8C-AD5F-E39DA6AE2B60}"/>
              </c:ext>
            </c:extLst>
          </c:dPt>
          <c:dPt>
            <c:idx val="12"/>
            <c:invertIfNegative val="0"/>
            <c:bubble3D val="0"/>
            <c:extLst>
              <c:ext xmlns:c16="http://schemas.microsoft.com/office/drawing/2014/chart" uri="{C3380CC4-5D6E-409C-BE32-E72D297353CC}">
                <c16:uniqueId val="{0000000D-BAF0-4E8C-AD5F-E39DA6AE2B60}"/>
              </c:ext>
            </c:extLst>
          </c:dPt>
          <c:dPt>
            <c:idx val="13"/>
            <c:invertIfNegative val="0"/>
            <c:bubble3D val="0"/>
            <c:extLst>
              <c:ext xmlns:c16="http://schemas.microsoft.com/office/drawing/2014/chart" uri="{C3380CC4-5D6E-409C-BE32-E72D297353CC}">
                <c16:uniqueId val="{0000000E-BAF0-4E8C-AD5F-E39DA6AE2B60}"/>
              </c:ext>
            </c:extLst>
          </c:dPt>
          <c:dPt>
            <c:idx val="14"/>
            <c:invertIfNegative val="0"/>
            <c:bubble3D val="0"/>
            <c:extLst>
              <c:ext xmlns:c16="http://schemas.microsoft.com/office/drawing/2014/chart" uri="{C3380CC4-5D6E-409C-BE32-E72D297353CC}">
                <c16:uniqueId val="{0000000F-BAF0-4E8C-AD5F-E39DA6AE2B60}"/>
              </c:ext>
            </c:extLst>
          </c:dPt>
          <c:dPt>
            <c:idx val="15"/>
            <c:invertIfNegative val="0"/>
            <c:bubble3D val="0"/>
            <c:extLst>
              <c:ext xmlns:c16="http://schemas.microsoft.com/office/drawing/2014/chart" uri="{C3380CC4-5D6E-409C-BE32-E72D297353CC}">
                <c16:uniqueId val="{00000010-BAF0-4E8C-AD5F-E39DA6AE2B60}"/>
              </c:ext>
            </c:extLst>
          </c:dPt>
          <c:dPt>
            <c:idx val="16"/>
            <c:invertIfNegative val="0"/>
            <c:bubble3D val="0"/>
            <c:spPr>
              <a:solidFill>
                <a:srgbClr val="E2AC00"/>
              </a:solidFill>
              <a:ln w="0" cmpd="sng">
                <a:noFill/>
                <a:prstDash val="solid"/>
              </a:ln>
            </c:spPr>
            <c:extLst>
              <c:ext xmlns:c16="http://schemas.microsoft.com/office/drawing/2014/chart" uri="{C3380CC4-5D6E-409C-BE32-E72D297353CC}">
                <c16:uniqueId val="{00000012-BAF0-4E8C-AD5F-E39DA6AE2B60}"/>
              </c:ext>
            </c:extLst>
          </c:dPt>
          <c:dPt>
            <c:idx val="17"/>
            <c:invertIfNegative val="0"/>
            <c:bubble3D val="0"/>
            <c:extLst>
              <c:ext xmlns:c16="http://schemas.microsoft.com/office/drawing/2014/chart" uri="{C3380CC4-5D6E-409C-BE32-E72D297353CC}">
                <c16:uniqueId val="{00000013-BAF0-4E8C-AD5F-E39DA6AE2B60}"/>
              </c:ext>
            </c:extLst>
          </c:dPt>
          <c:dPt>
            <c:idx val="18"/>
            <c:invertIfNegative val="0"/>
            <c:bubble3D val="0"/>
            <c:extLst>
              <c:ext xmlns:c16="http://schemas.microsoft.com/office/drawing/2014/chart" uri="{C3380CC4-5D6E-409C-BE32-E72D297353CC}">
                <c16:uniqueId val="{00000014-BAF0-4E8C-AD5F-E39DA6AE2B60}"/>
              </c:ext>
            </c:extLst>
          </c:dPt>
          <c:dPt>
            <c:idx val="19"/>
            <c:invertIfNegative val="0"/>
            <c:bubble3D val="0"/>
            <c:extLst>
              <c:ext xmlns:c16="http://schemas.microsoft.com/office/drawing/2014/chart" uri="{C3380CC4-5D6E-409C-BE32-E72D297353CC}">
                <c16:uniqueId val="{00000015-BAF0-4E8C-AD5F-E39DA6AE2B60}"/>
              </c:ext>
            </c:extLst>
          </c:dPt>
          <c:dPt>
            <c:idx val="20"/>
            <c:invertIfNegative val="0"/>
            <c:bubble3D val="0"/>
            <c:extLst>
              <c:ext xmlns:c16="http://schemas.microsoft.com/office/drawing/2014/chart" uri="{C3380CC4-5D6E-409C-BE32-E72D297353CC}">
                <c16:uniqueId val="{00000016-BAF0-4E8C-AD5F-E39DA6AE2B60}"/>
              </c:ext>
            </c:extLst>
          </c:dPt>
          <c:dPt>
            <c:idx val="21"/>
            <c:invertIfNegative val="0"/>
            <c:bubble3D val="0"/>
            <c:extLst>
              <c:ext xmlns:c16="http://schemas.microsoft.com/office/drawing/2014/chart" uri="{C3380CC4-5D6E-409C-BE32-E72D297353CC}">
                <c16:uniqueId val="{00000017-BAF0-4E8C-AD5F-E39DA6AE2B60}"/>
              </c:ext>
            </c:extLst>
          </c:dPt>
          <c:dPt>
            <c:idx val="22"/>
            <c:invertIfNegative val="0"/>
            <c:bubble3D val="0"/>
            <c:extLst>
              <c:ext xmlns:c16="http://schemas.microsoft.com/office/drawing/2014/chart" uri="{C3380CC4-5D6E-409C-BE32-E72D297353CC}">
                <c16:uniqueId val="{00000018-BAF0-4E8C-AD5F-E39DA6AE2B60}"/>
              </c:ext>
            </c:extLst>
          </c:dPt>
          <c:dPt>
            <c:idx val="23"/>
            <c:invertIfNegative val="0"/>
            <c:bubble3D val="0"/>
            <c:extLst>
              <c:ext xmlns:c16="http://schemas.microsoft.com/office/drawing/2014/chart" uri="{C3380CC4-5D6E-409C-BE32-E72D297353CC}">
                <c16:uniqueId val="{00000019-BAF0-4E8C-AD5F-E39DA6AE2B60}"/>
              </c:ext>
            </c:extLst>
          </c:dPt>
          <c:dPt>
            <c:idx val="24"/>
            <c:invertIfNegative val="0"/>
            <c:bubble3D val="0"/>
            <c:extLst>
              <c:ext xmlns:c16="http://schemas.microsoft.com/office/drawing/2014/chart" uri="{C3380CC4-5D6E-409C-BE32-E72D297353CC}">
                <c16:uniqueId val="{0000001A-BAF0-4E8C-AD5F-E39DA6AE2B60}"/>
              </c:ext>
            </c:extLst>
          </c:dPt>
          <c:dPt>
            <c:idx val="25"/>
            <c:invertIfNegative val="0"/>
            <c:bubble3D val="0"/>
            <c:extLst>
              <c:ext xmlns:c16="http://schemas.microsoft.com/office/drawing/2014/chart" uri="{C3380CC4-5D6E-409C-BE32-E72D297353CC}">
                <c16:uniqueId val="{0000001B-BAF0-4E8C-AD5F-E39DA6AE2B60}"/>
              </c:ext>
            </c:extLst>
          </c:dPt>
          <c:dPt>
            <c:idx val="26"/>
            <c:invertIfNegative val="0"/>
            <c:bubble3D val="0"/>
            <c:extLst>
              <c:ext xmlns:c16="http://schemas.microsoft.com/office/drawing/2014/chart" uri="{C3380CC4-5D6E-409C-BE32-E72D297353CC}">
                <c16:uniqueId val="{0000001C-BAF0-4E8C-AD5F-E39DA6AE2B60}"/>
              </c:ext>
            </c:extLst>
          </c:dPt>
          <c:dPt>
            <c:idx val="27"/>
            <c:invertIfNegative val="0"/>
            <c:bubble3D val="0"/>
            <c:extLst>
              <c:ext xmlns:c16="http://schemas.microsoft.com/office/drawing/2014/chart" uri="{C3380CC4-5D6E-409C-BE32-E72D297353CC}">
                <c16:uniqueId val="{0000001D-BAF0-4E8C-AD5F-E39DA6AE2B60}"/>
              </c:ext>
            </c:extLst>
          </c:dPt>
          <c:dPt>
            <c:idx val="28"/>
            <c:invertIfNegative val="0"/>
            <c:bubble3D val="0"/>
            <c:spPr>
              <a:solidFill>
                <a:srgbClr val="E2AC00"/>
              </a:solidFill>
              <a:ln w="0" cmpd="sng">
                <a:noFill/>
                <a:prstDash val="solid"/>
              </a:ln>
            </c:spPr>
            <c:extLst>
              <c:ext xmlns:c16="http://schemas.microsoft.com/office/drawing/2014/chart" uri="{C3380CC4-5D6E-409C-BE32-E72D297353CC}">
                <c16:uniqueId val="{0000001F-BAF0-4E8C-AD5F-E39DA6AE2B60}"/>
              </c:ext>
            </c:extLst>
          </c:dPt>
          <c:dPt>
            <c:idx val="29"/>
            <c:invertIfNegative val="0"/>
            <c:bubble3D val="0"/>
            <c:extLst>
              <c:ext xmlns:c16="http://schemas.microsoft.com/office/drawing/2014/chart" uri="{C3380CC4-5D6E-409C-BE32-E72D297353CC}">
                <c16:uniqueId val="{00000020-BAF0-4E8C-AD5F-E39DA6AE2B60}"/>
              </c:ext>
            </c:extLst>
          </c:dPt>
          <c:dPt>
            <c:idx val="30"/>
            <c:invertIfNegative val="0"/>
            <c:bubble3D val="0"/>
            <c:extLst>
              <c:ext xmlns:c16="http://schemas.microsoft.com/office/drawing/2014/chart" uri="{C3380CC4-5D6E-409C-BE32-E72D297353CC}">
                <c16:uniqueId val="{00000021-BAF0-4E8C-AD5F-E39DA6AE2B60}"/>
              </c:ext>
            </c:extLst>
          </c:dPt>
          <c:dPt>
            <c:idx val="31"/>
            <c:invertIfNegative val="0"/>
            <c:bubble3D val="0"/>
            <c:extLst>
              <c:ext xmlns:c16="http://schemas.microsoft.com/office/drawing/2014/chart" uri="{C3380CC4-5D6E-409C-BE32-E72D297353CC}">
                <c16:uniqueId val="{00000022-BAF0-4E8C-AD5F-E39DA6AE2B60}"/>
              </c:ext>
            </c:extLst>
          </c:dPt>
          <c:dPt>
            <c:idx val="32"/>
            <c:invertIfNegative val="0"/>
            <c:bubble3D val="0"/>
            <c:extLst>
              <c:ext xmlns:c16="http://schemas.microsoft.com/office/drawing/2014/chart" uri="{C3380CC4-5D6E-409C-BE32-E72D297353CC}">
                <c16:uniqueId val="{00000023-BAF0-4E8C-AD5F-E39DA6AE2B60}"/>
              </c:ext>
            </c:extLst>
          </c:dPt>
          <c:dPt>
            <c:idx val="33"/>
            <c:invertIfNegative val="0"/>
            <c:bubble3D val="0"/>
            <c:extLst>
              <c:ext xmlns:c16="http://schemas.microsoft.com/office/drawing/2014/chart" uri="{C3380CC4-5D6E-409C-BE32-E72D297353CC}">
                <c16:uniqueId val="{00000024-BAF0-4E8C-AD5F-E39DA6AE2B60}"/>
              </c:ext>
            </c:extLst>
          </c:dPt>
          <c:dPt>
            <c:idx val="34"/>
            <c:invertIfNegative val="0"/>
            <c:bubble3D val="0"/>
            <c:extLst>
              <c:ext xmlns:c16="http://schemas.microsoft.com/office/drawing/2014/chart" uri="{C3380CC4-5D6E-409C-BE32-E72D297353CC}">
                <c16:uniqueId val="{00000025-BAF0-4E8C-AD5F-E39DA6AE2B60}"/>
              </c:ext>
            </c:extLst>
          </c:dPt>
          <c:dPt>
            <c:idx val="35"/>
            <c:invertIfNegative val="0"/>
            <c:bubble3D val="0"/>
            <c:extLst>
              <c:ext xmlns:c16="http://schemas.microsoft.com/office/drawing/2014/chart" uri="{C3380CC4-5D6E-409C-BE32-E72D297353CC}">
                <c16:uniqueId val="{00000026-BAF0-4E8C-AD5F-E39DA6AE2B60}"/>
              </c:ext>
            </c:extLst>
          </c:dPt>
          <c:dPt>
            <c:idx val="36"/>
            <c:invertIfNegative val="0"/>
            <c:bubble3D val="0"/>
            <c:extLst>
              <c:ext xmlns:c16="http://schemas.microsoft.com/office/drawing/2014/chart" uri="{C3380CC4-5D6E-409C-BE32-E72D297353CC}">
                <c16:uniqueId val="{00000027-BAF0-4E8C-AD5F-E39DA6AE2B60}"/>
              </c:ext>
            </c:extLst>
          </c:dPt>
          <c:dPt>
            <c:idx val="37"/>
            <c:invertIfNegative val="0"/>
            <c:bubble3D val="0"/>
            <c:extLst>
              <c:ext xmlns:c16="http://schemas.microsoft.com/office/drawing/2014/chart" uri="{C3380CC4-5D6E-409C-BE32-E72D297353CC}">
                <c16:uniqueId val="{00000028-BAF0-4E8C-AD5F-E39DA6AE2B60}"/>
              </c:ext>
            </c:extLst>
          </c:dPt>
          <c:dPt>
            <c:idx val="38"/>
            <c:invertIfNegative val="0"/>
            <c:bubble3D val="0"/>
            <c:extLst>
              <c:ext xmlns:c16="http://schemas.microsoft.com/office/drawing/2014/chart" uri="{C3380CC4-5D6E-409C-BE32-E72D297353CC}">
                <c16:uniqueId val="{00000029-BAF0-4E8C-AD5F-E39DA6AE2B60}"/>
              </c:ext>
            </c:extLst>
          </c:dPt>
          <c:dPt>
            <c:idx val="39"/>
            <c:invertIfNegative val="0"/>
            <c:bubble3D val="0"/>
            <c:extLst>
              <c:ext xmlns:c16="http://schemas.microsoft.com/office/drawing/2014/chart" uri="{C3380CC4-5D6E-409C-BE32-E72D297353CC}">
                <c16:uniqueId val="{0000002A-BAF0-4E8C-AD5F-E39DA6AE2B60}"/>
              </c:ext>
            </c:extLst>
          </c:dPt>
          <c:dPt>
            <c:idx val="40"/>
            <c:invertIfNegative val="0"/>
            <c:bubble3D val="0"/>
            <c:spPr>
              <a:solidFill>
                <a:srgbClr val="E2AC00"/>
              </a:solidFill>
              <a:ln w="0" cmpd="sng">
                <a:noFill/>
                <a:prstDash val="solid"/>
              </a:ln>
            </c:spPr>
            <c:extLst>
              <c:ext xmlns:c16="http://schemas.microsoft.com/office/drawing/2014/chart" uri="{C3380CC4-5D6E-409C-BE32-E72D297353CC}">
                <c16:uniqueId val="{0000002C-BAF0-4E8C-AD5F-E39DA6AE2B60}"/>
              </c:ext>
            </c:extLst>
          </c:dPt>
          <c:dPt>
            <c:idx val="41"/>
            <c:invertIfNegative val="0"/>
            <c:bubble3D val="0"/>
            <c:extLst>
              <c:ext xmlns:c16="http://schemas.microsoft.com/office/drawing/2014/chart" uri="{C3380CC4-5D6E-409C-BE32-E72D297353CC}">
                <c16:uniqueId val="{0000002D-BAF0-4E8C-AD5F-E39DA6AE2B60}"/>
              </c:ext>
            </c:extLst>
          </c:dPt>
          <c:dPt>
            <c:idx val="42"/>
            <c:invertIfNegative val="0"/>
            <c:bubble3D val="0"/>
            <c:extLst>
              <c:ext xmlns:c16="http://schemas.microsoft.com/office/drawing/2014/chart" uri="{C3380CC4-5D6E-409C-BE32-E72D297353CC}">
                <c16:uniqueId val="{0000002E-BAF0-4E8C-AD5F-E39DA6AE2B60}"/>
              </c:ext>
            </c:extLst>
          </c:dPt>
          <c:dPt>
            <c:idx val="43"/>
            <c:invertIfNegative val="0"/>
            <c:bubble3D val="0"/>
            <c:extLst>
              <c:ext xmlns:c16="http://schemas.microsoft.com/office/drawing/2014/chart" uri="{C3380CC4-5D6E-409C-BE32-E72D297353CC}">
                <c16:uniqueId val="{0000002F-BAF0-4E8C-AD5F-E39DA6AE2B60}"/>
              </c:ext>
            </c:extLst>
          </c:dPt>
          <c:dPt>
            <c:idx val="44"/>
            <c:invertIfNegative val="0"/>
            <c:bubble3D val="0"/>
            <c:extLst>
              <c:ext xmlns:c16="http://schemas.microsoft.com/office/drawing/2014/chart" uri="{C3380CC4-5D6E-409C-BE32-E72D297353CC}">
                <c16:uniqueId val="{00000030-BAF0-4E8C-AD5F-E39DA6AE2B60}"/>
              </c:ext>
            </c:extLst>
          </c:dPt>
          <c:dPt>
            <c:idx val="45"/>
            <c:invertIfNegative val="0"/>
            <c:bubble3D val="0"/>
            <c:extLst>
              <c:ext xmlns:c16="http://schemas.microsoft.com/office/drawing/2014/chart" uri="{C3380CC4-5D6E-409C-BE32-E72D297353CC}">
                <c16:uniqueId val="{00000031-BAF0-4E8C-AD5F-E39DA6AE2B60}"/>
              </c:ext>
            </c:extLst>
          </c:dPt>
          <c:dPt>
            <c:idx val="46"/>
            <c:invertIfNegative val="0"/>
            <c:bubble3D val="0"/>
            <c:extLst>
              <c:ext xmlns:c16="http://schemas.microsoft.com/office/drawing/2014/chart" uri="{C3380CC4-5D6E-409C-BE32-E72D297353CC}">
                <c16:uniqueId val="{00000032-BAF0-4E8C-AD5F-E39DA6AE2B60}"/>
              </c:ext>
            </c:extLst>
          </c:dPt>
          <c:dPt>
            <c:idx val="47"/>
            <c:invertIfNegative val="0"/>
            <c:bubble3D val="0"/>
            <c:extLst>
              <c:ext xmlns:c16="http://schemas.microsoft.com/office/drawing/2014/chart" uri="{C3380CC4-5D6E-409C-BE32-E72D297353CC}">
                <c16:uniqueId val="{00000033-BAF0-4E8C-AD5F-E39DA6AE2B60}"/>
              </c:ext>
            </c:extLst>
          </c:dPt>
          <c:dPt>
            <c:idx val="48"/>
            <c:invertIfNegative val="0"/>
            <c:bubble3D val="0"/>
            <c:extLst>
              <c:ext xmlns:c16="http://schemas.microsoft.com/office/drawing/2014/chart" uri="{C3380CC4-5D6E-409C-BE32-E72D297353CC}">
                <c16:uniqueId val="{00000034-BAF0-4E8C-AD5F-E39DA6AE2B60}"/>
              </c:ext>
            </c:extLst>
          </c:dPt>
          <c:dPt>
            <c:idx val="49"/>
            <c:invertIfNegative val="0"/>
            <c:bubble3D val="0"/>
            <c:extLst>
              <c:ext xmlns:c16="http://schemas.microsoft.com/office/drawing/2014/chart" uri="{C3380CC4-5D6E-409C-BE32-E72D297353CC}">
                <c16:uniqueId val="{00000035-BAF0-4E8C-AD5F-E39DA6AE2B60}"/>
              </c:ext>
            </c:extLst>
          </c:dPt>
          <c:dPt>
            <c:idx val="50"/>
            <c:invertIfNegative val="0"/>
            <c:bubble3D val="0"/>
            <c:extLst>
              <c:ext xmlns:c16="http://schemas.microsoft.com/office/drawing/2014/chart" uri="{C3380CC4-5D6E-409C-BE32-E72D297353CC}">
                <c16:uniqueId val="{00000036-BAF0-4E8C-AD5F-E39DA6AE2B60}"/>
              </c:ext>
            </c:extLst>
          </c:dPt>
          <c:dPt>
            <c:idx val="51"/>
            <c:invertIfNegative val="0"/>
            <c:bubble3D val="0"/>
            <c:extLst>
              <c:ext xmlns:c16="http://schemas.microsoft.com/office/drawing/2014/chart" uri="{C3380CC4-5D6E-409C-BE32-E72D297353CC}">
                <c16:uniqueId val="{00000037-BAF0-4E8C-AD5F-E39DA6AE2B60}"/>
              </c:ext>
            </c:extLst>
          </c:dPt>
          <c:dPt>
            <c:idx val="52"/>
            <c:invertIfNegative val="0"/>
            <c:bubble3D val="0"/>
            <c:spPr>
              <a:solidFill>
                <a:srgbClr val="E2AC00"/>
              </a:solidFill>
              <a:ln w="0" cmpd="sng">
                <a:noFill/>
                <a:prstDash val="solid"/>
              </a:ln>
            </c:spPr>
            <c:extLst>
              <c:ext xmlns:c16="http://schemas.microsoft.com/office/drawing/2014/chart" uri="{C3380CC4-5D6E-409C-BE32-E72D297353CC}">
                <c16:uniqueId val="{00000039-BAF0-4E8C-AD5F-E39DA6AE2B60}"/>
              </c:ext>
            </c:extLst>
          </c:dPt>
          <c:dPt>
            <c:idx val="53"/>
            <c:invertIfNegative val="0"/>
            <c:bubble3D val="0"/>
            <c:extLst>
              <c:ext xmlns:c16="http://schemas.microsoft.com/office/drawing/2014/chart" uri="{C3380CC4-5D6E-409C-BE32-E72D297353CC}">
                <c16:uniqueId val="{0000003A-BAF0-4E8C-AD5F-E39DA6AE2B60}"/>
              </c:ext>
            </c:extLst>
          </c:dPt>
          <c:dPt>
            <c:idx val="54"/>
            <c:invertIfNegative val="0"/>
            <c:bubble3D val="0"/>
            <c:extLst>
              <c:ext xmlns:c16="http://schemas.microsoft.com/office/drawing/2014/chart" uri="{C3380CC4-5D6E-409C-BE32-E72D297353CC}">
                <c16:uniqueId val="{0000003B-BAF0-4E8C-AD5F-E39DA6AE2B60}"/>
              </c:ext>
            </c:extLst>
          </c:dPt>
          <c:dPt>
            <c:idx val="55"/>
            <c:invertIfNegative val="0"/>
            <c:bubble3D val="0"/>
            <c:extLst>
              <c:ext xmlns:c16="http://schemas.microsoft.com/office/drawing/2014/chart" uri="{C3380CC4-5D6E-409C-BE32-E72D297353CC}">
                <c16:uniqueId val="{0000003C-BAF0-4E8C-AD5F-E39DA6AE2B60}"/>
              </c:ext>
            </c:extLst>
          </c:dPt>
          <c:dPt>
            <c:idx val="56"/>
            <c:invertIfNegative val="0"/>
            <c:bubble3D val="0"/>
            <c:extLst>
              <c:ext xmlns:c16="http://schemas.microsoft.com/office/drawing/2014/chart" uri="{C3380CC4-5D6E-409C-BE32-E72D297353CC}">
                <c16:uniqueId val="{0000003D-BAF0-4E8C-AD5F-E39DA6AE2B60}"/>
              </c:ext>
            </c:extLst>
          </c:dPt>
          <c:dPt>
            <c:idx val="57"/>
            <c:invertIfNegative val="0"/>
            <c:bubble3D val="0"/>
            <c:extLst>
              <c:ext xmlns:c16="http://schemas.microsoft.com/office/drawing/2014/chart" uri="{C3380CC4-5D6E-409C-BE32-E72D297353CC}">
                <c16:uniqueId val="{0000003E-BAF0-4E8C-AD5F-E39DA6AE2B60}"/>
              </c:ext>
            </c:extLst>
          </c:dPt>
          <c:dPt>
            <c:idx val="58"/>
            <c:invertIfNegative val="0"/>
            <c:bubble3D val="0"/>
            <c:extLst>
              <c:ext xmlns:c16="http://schemas.microsoft.com/office/drawing/2014/chart" uri="{C3380CC4-5D6E-409C-BE32-E72D297353CC}">
                <c16:uniqueId val="{0000003F-BAF0-4E8C-AD5F-E39DA6AE2B60}"/>
              </c:ext>
            </c:extLst>
          </c:dPt>
          <c:dPt>
            <c:idx val="59"/>
            <c:invertIfNegative val="0"/>
            <c:bubble3D val="0"/>
            <c:extLst>
              <c:ext xmlns:c16="http://schemas.microsoft.com/office/drawing/2014/chart" uri="{C3380CC4-5D6E-409C-BE32-E72D297353CC}">
                <c16:uniqueId val="{00000040-BAF0-4E8C-AD5F-E39DA6AE2B60}"/>
              </c:ext>
            </c:extLst>
          </c:dPt>
          <c:dPt>
            <c:idx val="60"/>
            <c:invertIfNegative val="0"/>
            <c:bubble3D val="0"/>
            <c:extLst>
              <c:ext xmlns:c16="http://schemas.microsoft.com/office/drawing/2014/chart" uri="{C3380CC4-5D6E-409C-BE32-E72D297353CC}">
                <c16:uniqueId val="{00000041-BAF0-4E8C-AD5F-E39DA6AE2B60}"/>
              </c:ext>
            </c:extLst>
          </c:dPt>
          <c:dPt>
            <c:idx val="61"/>
            <c:invertIfNegative val="0"/>
            <c:bubble3D val="0"/>
            <c:extLst>
              <c:ext xmlns:c16="http://schemas.microsoft.com/office/drawing/2014/chart" uri="{C3380CC4-5D6E-409C-BE32-E72D297353CC}">
                <c16:uniqueId val="{00000042-BAF0-4E8C-AD5F-E39DA6AE2B60}"/>
              </c:ext>
            </c:extLst>
          </c:dPt>
          <c:dPt>
            <c:idx val="62"/>
            <c:invertIfNegative val="0"/>
            <c:bubble3D val="0"/>
            <c:extLst>
              <c:ext xmlns:c16="http://schemas.microsoft.com/office/drawing/2014/chart" uri="{C3380CC4-5D6E-409C-BE32-E72D297353CC}">
                <c16:uniqueId val="{00000043-BAF0-4E8C-AD5F-E39DA6AE2B60}"/>
              </c:ext>
            </c:extLst>
          </c:dPt>
          <c:dPt>
            <c:idx val="63"/>
            <c:invertIfNegative val="0"/>
            <c:bubble3D val="0"/>
            <c:extLst>
              <c:ext xmlns:c16="http://schemas.microsoft.com/office/drawing/2014/chart" uri="{C3380CC4-5D6E-409C-BE32-E72D297353CC}">
                <c16:uniqueId val="{00000044-BAF0-4E8C-AD5F-E39DA6AE2B60}"/>
              </c:ext>
            </c:extLst>
          </c:dPt>
          <c:dPt>
            <c:idx val="64"/>
            <c:invertIfNegative val="0"/>
            <c:bubble3D val="0"/>
            <c:spPr>
              <a:solidFill>
                <a:srgbClr val="E2AC00"/>
              </a:solidFill>
              <a:ln w="0" cmpd="sng">
                <a:noFill/>
                <a:prstDash val="solid"/>
              </a:ln>
            </c:spPr>
            <c:extLst>
              <c:ext xmlns:c16="http://schemas.microsoft.com/office/drawing/2014/chart" uri="{C3380CC4-5D6E-409C-BE32-E72D297353CC}">
                <c16:uniqueId val="{00000046-BAF0-4E8C-AD5F-E39DA6AE2B60}"/>
              </c:ext>
            </c:extLst>
          </c:dPt>
          <c:dPt>
            <c:idx val="65"/>
            <c:invertIfNegative val="0"/>
            <c:bubble3D val="0"/>
            <c:extLst>
              <c:ext xmlns:c16="http://schemas.microsoft.com/office/drawing/2014/chart" uri="{C3380CC4-5D6E-409C-BE32-E72D297353CC}">
                <c16:uniqueId val="{00000047-BAF0-4E8C-AD5F-E39DA6AE2B60}"/>
              </c:ext>
            </c:extLst>
          </c:dPt>
          <c:dPt>
            <c:idx val="66"/>
            <c:invertIfNegative val="0"/>
            <c:bubble3D val="0"/>
            <c:extLst>
              <c:ext xmlns:c16="http://schemas.microsoft.com/office/drawing/2014/chart" uri="{C3380CC4-5D6E-409C-BE32-E72D297353CC}">
                <c16:uniqueId val="{00000048-BAF0-4E8C-AD5F-E39DA6AE2B60}"/>
              </c:ext>
            </c:extLst>
          </c:dPt>
          <c:dPt>
            <c:idx val="67"/>
            <c:invertIfNegative val="0"/>
            <c:bubble3D val="0"/>
            <c:extLst>
              <c:ext xmlns:c16="http://schemas.microsoft.com/office/drawing/2014/chart" uri="{C3380CC4-5D6E-409C-BE32-E72D297353CC}">
                <c16:uniqueId val="{00000049-BAF0-4E8C-AD5F-E39DA6AE2B60}"/>
              </c:ext>
            </c:extLst>
          </c:dPt>
          <c:dPt>
            <c:idx val="68"/>
            <c:invertIfNegative val="0"/>
            <c:bubble3D val="0"/>
            <c:extLst>
              <c:ext xmlns:c16="http://schemas.microsoft.com/office/drawing/2014/chart" uri="{C3380CC4-5D6E-409C-BE32-E72D297353CC}">
                <c16:uniqueId val="{0000004A-BAF0-4E8C-AD5F-E39DA6AE2B60}"/>
              </c:ext>
            </c:extLst>
          </c:dPt>
          <c:dPt>
            <c:idx val="69"/>
            <c:invertIfNegative val="0"/>
            <c:bubble3D val="0"/>
            <c:extLst>
              <c:ext xmlns:c16="http://schemas.microsoft.com/office/drawing/2014/chart" uri="{C3380CC4-5D6E-409C-BE32-E72D297353CC}">
                <c16:uniqueId val="{0000004B-BAF0-4E8C-AD5F-E39DA6AE2B60}"/>
              </c:ext>
            </c:extLst>
          </c:dPt>
          <c:dPt>
            <c:idx val="70"/>
            <c:invertIfNegative val="0"/>
            <c:bubble3D val="0"/>
            <c:extLst>
              <c:ext xmlns:c16="http://schemas.microsoft.com/office/drawing/2014/chart" uri="{C3380CC4-5D6E-409C-BE32-E72D297353CC}">
                <c16:uniqueId val="{0000004C-BAF0-4E8C-AD5F-E39DA6AE2B60}"/>
              </c:ext>
            </c:extLst>
          </c:dPt>
          <c:dPt>
            <c:idx val="71"/>
            <c:invertIfNegative val="0"/>
            <c:bubble3D val="0"/>
            <c:extLst>
              <c:ext xmlns:c16="http://schemas.microsoft.com/office/drawing/2014/chart" uri="{C3380CC4-5D6E-409C-BE32-E72D297353CC}">
                <c16:uniqueId val="{0000004D-BAF0-4E8C-AD5F-E39DA6AE2B60}"/>
              </c:ext>
            </c:extLst>
          </c:dPt>
          <c:dPt>
            <c:idx val="72"/>
            <c:invertIfNegative val="0"/>
            <c:bubble3D val="0"/>
            <c:extLst>
              <c:ext xmlns:c16="http://schemas.microsoft.com/office/drawing/2014/chart" uri="{C3380CC4-5D6E-409C-BE32-E72D297353CC}">
                <c16:uniqueId val="{0000004E-BAF0-4E8C-AD5F-E39DA6AE2B60}"/>
              </c:ext>
            </c:extLst>
          </c:dPt>
          <c:dPt>
            <c:idx val="73"/>
            <c:invertIfNegative val="0"/>
            <c:bubble3D val="0"/>
            <c:extLst>
              <c:ext xmlns:c16="http://schemas.microsoft.com/office/drawing/2014/chart" uri="{C3380CC4-5D6E-409C-BE32-E72D297353CC}">
                <c16:uniqueId val="{0000004F-BAF0-4E8C-AD5F-E39DA6AE2B60}"/>
              </c:ext>
            </c:extLst>
          </c:dPt>
          <c:dPt>
            <c:idx val="74"/>
            <c:invertIfNegative val="0"/>
            <c:bubble3D val="0"/>
            <c:extLst>
              <c:ext xmlns:c16="http://schemas.microsoft.com/office/drawing/2014/chart" uri="{C3380CC4-5D6E-409C-BE32-E72D297353CC}">
                <c16:uniqueId val="{00000050-BAF0-4E8C-AD5F-E39DA6AE2B60}"/>
              </c:ext>
            </c:extLst>
          </c:dPt>
          <c:dPt>
            <c:idx val="75"/>
            <c:invertIfNegative val="0"/>
            <c:bubble3D val="0"/>
            <c:extLst>
              <c:ext xmlns:c16="http://schemas.microsoft.com/office/drawing/2014/chart" uri="{C3380CC4-5D6E-409C-BE32-E72D297353CC}">
                <c16:uniqueId val="{00000051-BAF0-4E8C-AD5F-E39DA6AE2B60}"/>
              </c:ext>
            </c:extLst>
          </c:dPt>
          <c:dPt>
            <c:idx val="76"/>
            <c:invertIfNegative val="0"/>
            <c:bubble3D val="0"/>
            <c:spPr>
              <a:solidFill>
                <a:srgbClr val="E2AC00"/>
              </a:solidFill>
              <a:ln w="0" cmpd="sng">
                <a:noFill/>
                <a:prstDash val="solid"/>
              </a:ln>
            </c:spPr>
            <c:extLst>
              <c:ext xmlns:c16="http://schemas.microsoft.com/office/drawing/2014/chart" uri="{C3380CC4-5D6E-409C-BE32-E72D297353CC}">
                <c16:uniqueId val="{00000053-BAF0-4E8C-AD5F-E39DA6AE2B60}"/>
              </c:ext>
            </c:extLst>
          </c:dPt>
          <c:dPt>
            <c:idx val="77"/>
            <c:invertIfNegative val="0"/>
            <c:bubble3D val="0"/>
            <c:extLst>
              <c:ext xmlns:c16="http://schemas.microsoft.com/office/drawing/2014/chart" uri="{C3380CC4-5D6E-409C-BE32-E72D297353CC}">
                <c16:uniqueId val="{00000054-BAF0-4E8C-AD5F-E39DA6AE2B60}"/>
              </c:ext>
            </c:extLst>
          </c:dPt>
          <c:dPt>
            <c:idx val="78"/>
            <c:invertIfNegative val="0"/>
            <c:bubble3D val="0"/>
            <c:extLst>
              <c:ext xmlns:c16="http://schemas.microsoft.com/office/drawing/2014/chart" uri="{C3380CC4-5D6E-409C-BE32-E72D297353CC}">
                <c16:uniqueId val="{00000055-BAF0-4E8C-AD5F-E39DA6AE2B60}"/>
              </c:ext>
            </c:extLst>
          </c:dPt>
          <c:dPt>
            <c:idx val="79"/>
            <c:invertIfNegative val="0"/>
            <c:bubble3D val="0"/>
            <c:extLst>
              <c:ext xmlns:c16="http://schemas.microsoft.com/office/drawing/2014/chart" uri="{C3380CC4-5D6E-409C-BE32-E72D297353CC}">
                <c16:uniqueId val="{00000056-BAF0-4E8C-AD5F-E39DA6AE2B60}"/>
              </c:ext>
            </c:extLst>
          </c:dPt>
          <c:dPt>
            <c:idx val="80"/>
            <c:invertIfNegative val="0"/>
            <c:bubble3D val="0"/>
            <c:extLst>
              <c:ext xmlns:c16="http://schemas.microsoft.com/office/drawing/2014/chart" uri="{C3380CC4-5D6E-409C-BE32-E72D297353CC}">
                <c16:uniqueId val="{00000057-BAF0-4E8C-AD5F-E39DA6AE2B60}"/>
              </c:ext>
            </c:extLst>
          </c:dPt>
          <c:dPt>
            <c:idx val="81"/>
            <c:invertIfNegative val="0"/>
            <c:bubble3D val="0"/>
            <c:extLst>
              <c:ext xmlns:c16="http://schemas.microsoft.com/office/drawing/2014/chart" uri="{C3380CC4-5D6E-409C-BE32-E72D297353CC}">
                <c16:uniqueId val="{00000058-BAF0-4E8C-AD5F-E39DA6AE2B60}"/>
              </c:ext>
            </c:extLst>
          </c:dPt>
          <c:dPt>
            <c:idx val="82"/>
            <c:invertIfNegative val="0"/>
            <c:bubble3D val="0"/>
            <c:extLst>
              <c:ext xmlns:c16="http://schemas.microsoft.com/office/drawing/2014/chart" uri="{C3380CC4-5D6E-409C-BE32-E72D297353CC}">
                <c16:uniqueId val="{00000059-BAF0-4E8C-AD5F-E39DA6AE2B60}"/>
              </c:ext>
            </c:extLst>
          </c:dPt>
          <c:dPt>
            <c:idx val="83"/>
            <c:invertIfNegative val="0"/>
            <c:bubble3D val="0"/>
            <c:extLst>
              <c:ext xmlns:c16="http://schemas.microsoft.com/office/drawing/2014/chart" uri="{C3380CC4-5D6E-409C-BE32-E72D297353CC}">
                <c16:uniqueId val="{0000005A-BAF0-4E8C-AD5F-E39DA6AE2B60}"/>
              </c:ext>
            </c:extLst>
          </c:dPt>
          <c:dPt>
            <c:idx val="84"/>
            <c:invertIfNegative val="0"/>
            <c:bubble3D val="0"/>
            <c:extLst>
              <c:ext xmlns:c16="http://schemas.microsoft.com/office/drawing/2014/chart" uri="{C3380CC4-5D6E-409C-BE32-E72D297353CC}">
                <c16:uniqueId val="{0000005B-BAF0-4E8C-AD5F-E39DA6AE2B60}"/>
              </c:ext>
            </c:extLst>
          </c:dPt>
          <c:dPt>
            <c:idx val="85"/>
            <c:invertIfNegative val="0"/>
            <c:bubble3D val="0"/>
            <c:extLst>
              <c:ext xmlns:c16="http://schemas.microsoft.com/office/drawing/2014/chart" uri="{C3380CC4-5D6E-409C-BE32-E72D297353CC}">
                <c16:uniqueId val="{0000005C-BAF0-4E8C-AD5F-E39DA6AE2B60}"/>
              </c:ext>
            </c:extLst>
          </c:dPt>
          <c:dPt>
            <c:idx val="86"/>
            <c:invertIfNegative val="0"/>
            <c:bubble3D val="0"/>
            <c:extLst>
              <c:ext xmlns:c16="http://schemas.microsoft.com/office/drawing/2014/chart" uri="{C3380CC4-5D6E-409C-BE32-E72D297353CC}">
                <c16:uniqueId val="{0000005D-BAF0-4E8C-AD5F-E39DA6AE2B60}"/>
              </c:ext>
            </c:extLst>
          </c:dPt>
          <c:dPt>
            <c:idx val="87"/>
            <c:invertIfNegative val="0"/>
            <c:bubble3D val="0"/>
            <c:extLst>
              <c:ext xmlns:c16="http://schemas.microsoft.com/office/drawing/2014/chart" uri="{C3380CC4-5D6E-409C-BE32-E72D297353CC}">
                <c16:uniqueId val="{0000005E-BAF0-4E8C-AD5F-E39DA6AE2B60}"/>
              </c:ext>
            </c:extLst>
          </c:dPt>
          <c:dPt>
            <c:idx val="88"/>
            <c:invertIfNegative val="0"/>
            <c:bubble3D val="0"/>
            <c:spPr>
              <a:solidFill>
                <a:srgbClr val="E2AC00"/>
              </a:solidFill>
              <a:ln w="0" cmpd="sng">
                <a:noFill/>
                <a:prstDash val="solid"/>
              </a:ln>
            </c:spPr>
            <c:extLst>
              <c:ext xmlns:c16="http://schemas.microsoft.com/office/drawing/2014/chart" uri="{C3380CC4-5D6E-409C-BE32-E72D297353CC}">
                <c16:uniqueId val="{00000060-BAF0-4E8C-AD5F-E39DA6AE2B60}"/>
              </c:ext>
            </c:extLst>
          </c:dPt>
          <c:dPt>
            <c:idx val="89"/>
            <c:invertIfNegative val="0"/>
            <c:bubble3D val="0"/>
            <c:extLst>
              <c:ext xmlns:c16="http://schemas.microsoft.com/office/drawing/2014/chart" uri="{C3380CC4-5D6E-409C-BE32-E72D297353CC}">
                <c16:uniqueId val="{00000061-BAF0-4E8C-AD5F-E39DA6AE2B60}"/>
              </c:ext>
            </c:extLst>
          </c:dPt>
          <c:dPt>
            <c:idx val="90"/>
            <c:invertIfNegative val="0"/>
            <c:bubble3D val="0"/>
            <c:extLst>
              <c:ext xmlns:c16="http://schemas.microsoft.com/office/drawing/2014/chart" uri="{C3380CC4-5D6E-409C-BE32-E72D297353CC}">
                <c16:uniqueId val="{00000062-BAF0-4E8C-AD5F-E39DA6AE2B60}"/>
              </c:ext>
            </c:extLst>
          </c:dPt>
          <c:dPt>
            <c:idx val="91"/>
            <c:invertIfNegative val="0"/>
            <c:bubble3D val="0"/>
            <c:extLst>
              <c:ext xmlns:c16="http://schemas.microsoft.com/office/drawing/2014/chart" uri="{C3380CC4-5D6E-409C-BE32-E72D297353CC}">
                <c16:uniqueId val="{00000063-BAF0-4E8C-AD5F-E39DA6AE2B60}"/>
              </c:ext>
            </c:extLst>
          </c:dPt>
          <c:dPt>
            <c:idx val="92"/>
            <c:invertIfNegative val="0"/>
            <c:bubble3D val="0"/>
            <c:extLst>
              <c:ext xmlns:c16="http://schemas.microsoft.com/office/drawing/2014/chart" uri="{C3380CC4-5D6E-409C-BE32-E72D297353CC}">
                <c16:uniqueId val="{00000064-BAF0-4E8C-AD5F-E39DA6AE2B60}"/>
              </c:ext>
            </c:extLst>
          </c:dPt>
          <c:dPt>
            <c:idx val="93"/>
            <c:invertIfNegative val="0"/>
            <c:bubble3D val="0"/>
            <c:extLst>
              <c:ext xmlns:c16="http://schemas.microsoft.com/office/drawing/2014/chart" uri="{C3380CC4-5D6E-409C-BE32-E72D297353CC}">
                <c16:uniqueId val="{00000065-BAF0-4E8C-AD5F-E39DA6AE2B60}"/>
              </c:ext>
            </c:extLst>
          </c:dPt>
          <c:dPt>
            <c:idx val="94"/>
            <c:invertIfNegative val="0"/>
            <c:bubble3D val="0"/>
            <c:extLst>
              <c:ext xmlns:c16="http://schemas.microsoft.com/office/drawing/2014/chart" uri="{C3380CC4-5D6E-409C-BE32-E72D297353CC}">
                <c16:uniqueId val="{00000066-BAF0-4E8C-AD5F-E39DA6AE2B60}"/>
              </c:ext>
            </c:extLst>
          </c:dPt>
          <c:dPt>
            <c:idx val="95"/>
            <c:invertIfNegative val="0"/>
            <c:bubble3D val="0"/>
            <c:extLst>
              <c:ext xmlns:c16="http://schemas.microsoft.com/office/drawing/2014/chart" uri="{C3380CC4-5D6E-409C-BE32-E72D297353CC}">
                <c16:uniqueId val="{00000067-BAF0-4E8C-AD5F-E39DA6AE2B60}"/>
              </c:ext>
            </c:extLst>
          </c:dPt>
          <c:dPt>
            <c:idx val="96"/>
            <c:invertIfNegative val="0"/>
            <c:bubble3D val="0"/>
            <c:extLst>
              <c:ext xmlns:c16="http://schemas.microsoft.com/office/drawing/2014/chart" uri="{C3380CC4-5D6E-409C-BE32-E72D297353CC}">
                <c16:uniqueId val="{00000068-BAF0-4E8C-AD5F-E39DA6AE2B60}"/>
              </c:ext>
            </c:extLst>
          </c:dPt>
          <c:dPt>
            <c:idx val="97"/>
            <c:invertIfNegative val="0"/>
            <c:bubble3D val="0"/>
            <c:extLst>
              <c:ext xmlns:c16="http://schemas.microsoft.com/office/drawing/2014/chart" uri="{C3380CC4-5D6E-409C-BE32-E72D297353CC}">
                <c16:uniqueId val="{00000069-BAF0-4E8C-AD5F-E39DA6AE2B60}"/>
              </c:ext>
            </c:extLst>
          </c:dPt>
          <c:dPt>
            <c:idx val="98"/>
            <c:invertIfNegative val="0"/>
            <c:bubble3D val="0"/>
            <c:extLst>
              <c:ext xmlns:c16="http://schemas.microsoft.com/office/drawing/2014/chart" uri="{C3380CC4-5D6E-409C-BE32-E72D297353CC}">
                <c16:uniqueId val="{0000006A-BAF0-4E8C-AD5F-E39DA6AE2B60}"/>
              </c:ext>
            </c:extLst>
          </c:dPt>
          <c:dPt>
            <c:idx val="99"/>
            <c:invertIfNegative val="0"/>
            <c:bubble3D val="0"/>
            <c:extLst>
              <c:ext xmlns:c16="http://schemas.microsoft.com/office/drawing/2014/chart" uri="{C3380CC4-5D6E-409C-BE32-E72D297353CC}">
                <c16:uniqueId val="{0000006B-BAF0-4E8C-AD5F-E39DA6AE2B60}"/>
              </c:ext>
            </c:extLst>
          </c:dPt>
          <c:dPt>
            <c:idx val="100"/>
            <c:invertIfNegative val="0"/>
            <c:bubble3D val="0"/>
            <c:spPr>
              <a:solidFill>
                <a:srgbClr val="E2AC00"/>
              </a:solidFill>
              <a:ln w="0" cmpd="sng">
                <a:noFill/>
                <a:prstDash val="solid"/>
              </a:ln>
            </c:spPr>
            <c:extLst>
              <c:ext xmlns:c16="http://schemas.microsoft.com/office/drawing/2014/chart" uri="{C3380CC4-5D6E-409C-BE32-E72D297353CC}">
                <c16:uniqueId val="{0000006D-BAF0-4E8C-AD5F-E39DA6AE2B60}"/>
              </c:ext>
            </c:extLst>
          </c:dPt>
          <c:dPt>
            <c:idx val="101"/>
            <c:invertIfNegative val="0"/>
            <c:bubble3D val="0"/>
            <c:extLst>
              <c:ext xmlns:c16="http://schemas.microsoft.com/office/drawing/2014/chart" uri="{C3380CC4-5D6E-409C-BE32-E72D297353CC}">
                <c16:uniqueId val="{0000006E-BAF0-4E8C-AD5F-E39DA6AE2B60}"/>
              </c:ext>
            </c:extLst>
          </c:dPt>
          <c:dPt>
            <c:idx val="102"/>
            <c:invertIfNegative val="0"/>
            <c:bubble3D val="0"/>
            <c:extLst>
              <c:ext xmlns:c16="http://schemas.microsoft.com/office/drawing/2014/chart" uri="{C3380CC4-5D6E-409C-BE32-E72D297353CC}">
                <c16:uniqueId val="{0000006F-BAF0-4E8C-AD5F-E39DA6AE2B60}"/>
              </c:ext>
            </c:extLst>
          </c:dPt>
          <c:dPt>
            <c:idx val="103"/>
            <c:invertIfNegative val="0"/>
            <c:bubble3D val="0"/>
            <c:extLst>
              <c:ext xmlns:c16="http://schemas.microsoft.com/office/drawing/2014/chart" uri="{C3380CC4-5D6E-409C-BE32-E72D297353CC}">
                <c16:uniqueId val="{00000070-BAF0-4E8C-AD5F-E39DA6AE2B60}"/>
              </c:ext>
            </c:extLst>
          </c:dPt>
          <c:dPt>
            <c:idx val="104"/>
            <c:invertIfNegative val="0"/>
            <c:bubble3D val="0"/>
            <c:extLst>
              <c:ext xmlns:c16="http://schemas.microsoft.com/office/drawing/2014/chart" uri="{C3380CC4-5D6E-409C-BE32-E72D297353CC}">
                <c16:uniqueId val="{00000071-BAF0-4E8C-AD5F-E39DA6AE2B60}"/>
              </c:ext>
            </c:extLst>
          </c:dPt>
          <c:dPt>
            <c:idx val="105"/>
            <c:invertIfNegative val="0"/>
            <c:bubble3D val="0"/>
            <c:extLst>
              <c:ext xmlns:c16="http://schemas.microsoft.com/office/drawing/2014/chart" uri="{C3380CC4-5D6E-409C-BE32-E72D297353CC}">
                <c16:uniqueId val="{00000072-BAF0-4E8C-AD5F-E39DA6AE2B60}"/>
              </c:ext>
            </c:extLst>
          </c:dPt>
          <c:dPt>
            <c:idx val="112"/>
            <c:invertIfNegative val="0"/>
            <c:bubble3D val="0"/>
            <c:spPr>
              <a:solidFill>
                <a:srgbClr val="E2AC00"/>
              </a:solidFill>
              <a:ln w="0" cmpd="sng">
                <a:noFill/>
                <a:prstDash val="solid"/>
              </a:ln>
            </c:spPr>
            <c:extLst>
              <c:ext xmlns:c16="http://schemas.microsoft.com/office/drawing/2014/chart" uri="{C3380CC4-5D6E-409C-BE32-E72D297353CC}">
                <c16:uniqueId val="{00000074-BAF0-4E8C-AD5F-E39DA6AE2B60}"/>
              </c:ext>
            </c:extLst>
          </c:dPt>
          <c:dPt>
            <c:idx val="124"/>
            <c:invertIfNegative val="0"/>
            <c:bubble3D val="0"/>
            <c:spPr>
              <a:solidFill>
                <a:srgbClr val="E2AC59"/>
              </a:solidFill>
              <a:ln w="0" cmpd="sng">
                <a:noFill/>
                <a:prstDash val="solid"/>
              </a:ln>
            </c:spPr>
            <c:extLst>
              <c:ext xmlns:c16="http://schemas.microsoft.com/office/drawing/2014/chart" uri="{C3380CC4-5D6E-409C-BE32-E72D297353CC}">
                <c16:uniqueId val="{00000076-BAF0-4E8C-AD5F-E39DA6AE2B60}"/>
              </c:ext>
            </c:extLst>
          </c:dPt>
          <c:dLbls>
            <c:dLbl>
              <c:idx val="124"/>
              <c:layout>
                <c:manualLayout>
                  <c:x val="0"/>
                  <c:y val="-0.3114410558230782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6-BAF0-4E8C-AD5F-E39DA6AE2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'F13'!$A$7:$B$131</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'F13'!$F$7:$F$131</c:f>
              <c:numCache>
                <c:formatCode>0.00</c:formatCode>
                <c:ptCount val="125"/>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pt idx="111">
                  <c:v>7.6825000000000001</c:v>
                </c:pt>
                <c:pt idx="112">
                  <c:v>7.6526199999999998</c:v>
                </c:pt>
                <c:pt idx="113">
                  <c:v>7.9863400000000002</c:v>
                </c:pt>
                <c:pt idx="114">
                  <c:v>8.1508099999999999</c:v>
                </c:pt>
                <c:pt idx="115">
                  <c:v>8.6954200000000004</c:v>
                </c:pt>
                <c:pt idx="116">
                  <c:v>8.6997499999999999</c:v>
                </c:pt>
                <c:pt idx="117">
                  <c:v>8.4068199999999997</c:v>
                </c:pt>
                <c:pt idx="118">
                  <c:v>7.7966199999999999</c:v>
                </c:pt>
                <c:pt idx="119">
                  <c:v>7.8170299999999999</c:v>
                </c:pt>
                <c:pt idx="120">
                  <c:v>7.9100400000000004</c:v>
                </c:pt>
                <c:pt idx="121">
                  <c:v>7.6188599999999997</c:v>
                </c:pt>
                <c:pt idx="122">
                  <c:v>6.8492600000000001</c:v>
                </c:pt>
                <c:pt idx="123">
                  <c:v>6.2528499999999996</c:v>
                </c:pt>
                <c:pt idx="124">
                  <c:v>5.8353000000000002</c:v>
                </c:pt>
              </c:numCache>
            </c:numRef>
          </c:val>
          <c:extLst>
            <c:ext xmlns:c16="http://schemas.microsoft.com/office/drawing/2014/chart" uri="{C3380CC4-5D6E-409C-BE32-E72D297353CC}">
              <c16:uniqueId val="{00000077-BAF0-4E8C-AD5F-E39DA6AE2B60}"/>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9-BAF0-4E8C-AD5F-E39DA6AE2B60}"/>
              </c:ext>
            </c:extLst>
          </c:dPt>
          <c:dPt>
            <c:idx val="81"/>
            <c:bubble3D val="0"/>
            <c:extLst>
              <c:ext xmlns:c16="http://schemas.microsoft.com/office/drawing/2014/chart" uri="{C3380CC4-5D6E-409C-BE32-E72D297353CC}">
                <c16:uniqueId val="{0000007A-BAF0-4E8C-AD5F-E39DA6AE2B60}"/>
              </c:ext>
            </c:extLst>
          </c:dPt>
          <c:dPt>
            <c:idx val="83"/>
            <c:bubble3D val="0"/>
            <c:extLst>
              <c:ext xmlns:c16="http://schemas.microsoft.com/office/drawing/2014/chart" uri="{C3380CC4-5D6E-409C-BE32-E72D297353CC}">
                <c16:uniqueId val="{0000007B-BAF0-4E8C-AD5F-E39DA6AE2B60}"/>
              </c:ext>
            </c:extLst>
          </c:dPt>
          <c:dPt>
            <c:idx val="85"/>
            <c:bubble3D val="0"/>
            <c:extLst>
              <c:ext xmlns:c16="http://schemas.microsoft.com/office/drawing/2014/chart" uri="{C3380CC4-5D6E-409C-BE32-E72D297353CC}">
                <c16:uniqueId val="{0000007C-BAF0-4E8C-AD5F-E39DA6AE2B60}"/>
              </c:ext>
            </c:extLst>
          </c:dPt>
          <c:dLbls>
            <c:dLbl>
              <c:idx val="124"/>
              <c:layout>
                <c:manualLayout>
                  <c:x val="0"/>
                  <c:y val="-0.4048733725700017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D-BAF0-4E8C-AD5F-E39DA6AE2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'F13'!$G$7:$G$131</c:f>
              <c:numCache>
                <c:formatCode>0.00</c:formatCode>
                <c:ptCount val="125"/>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pt idx="111">
                  <c:v>7.7809799999999996</c:v>
                </c:pt>
                <c:pt idx="112">
                  <c:v>7.31419</c:v>
                </c:pt>
                <c:pt idx="113">
                  <c:v>7.64717</c:v>
                </c:pt>
                <c:pt idx="114">
                  <c:v>7.8614499999999996</c:v>
                </c:pt>
                <c:pt idx="115">
                  <c:v>8.0749600000000008</c:v>
                </c:pt>
                <c:pt idx="116">
                  <c:v>7.9197300000000004</c:v>
                </c:pt>
                <c:pt idx="117">
                  <c:v>7.9285199999999998</c:v>
                </c:pt>
                <c:pt idx="118">
                  <c:v>7.7250199999999998</c:v>
                </c:pt>
                <c:pt idx="119">
                  <c:v>7.9226200000000002</c:v>
                </c:pt>
                <c:pt idx="120">
                  <c:v>8.2209500000000002</c:v>
                </c:pt>
                <c:pt idx="121">
                  <c:v>7.8763699999999996</c:v>
                </c:pt>
                <c:pt idx="122">
                  <c:v>6.9795499999999997</c:v>
                </c:pt>
                <c:pt idx="123">
                  <c:v>6.3865800000000004</c:v>
                </c:pt>
                <c:pt idx="124">
                  <c:v>6.15639</c:v>
                </c:pt>
              </c:numCache>
            </c:numRef>
          </c:val>
          <c:smooth val="0"/>
          <c:extLst>
            <c:ext xmlns:c16="http://schemas.microsoft.com/office/drawing/2014/chart" uri="{C3380CC4-5D6E-409C-BE32-E72D297353CC}">
              <c16:uniqueId val="{0000007E-BAF0-4E8C-AD5F-E39DA6AE2B60}"/>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80-BAF0-4E8C-AD5F-E39DA6AE2B60}"/>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81-BAF0-4E8C-AD5F-E39DA6AE2B60}"/>
              </c:ext>
            </c:extLst>
          </c:dPt>
          <c:dLbls>
            <c:dLbl>
              <c:idx val="124"/>
              <c:layout>
                <c:manualLayout>
                  <c:x val="-1.5697858930277078E-16"/>
                  <c:y val="-0.3708979846620296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2-BAF0-4E8C-AD5F-E39DA6AE2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'F13'!$H$7:$H$131</c:f>
              <c:numCache>
                <c:formatCode>0.00</c:formatCode>
                <c:ptCount val="125"/>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pt idx="111">
                  <c:v>9.6220800000000004</c:v>
                </c:pt>
                <c:pt idx="112">
                  <c:v>9.1101600000000005</c:v>
                </c:pt>
                <c:pt idx="113">
                  <c:v>10.077959999999999</c:v>
                </c:pt>
                <c:pt idx="114">
                  <c:v>10.23906</c:v>
                </c:pt>
                <c:pt idx="115">
                  <c:v>9.8789800000000003</c:v>
                </c:pt>
                <c:pt idx="116">
                  <c:v>10.16398</c:v>
                </c:pt>
                <c:pt idx="117">
                  <c:v>9.7306600000000003</c:v>
                </c:pt>
                <c:pt idx="118">
                  <c:v>9.0431600000000003</c:v>
                </c:pt>
                <c:pt idx="119">
                  <c:v>8.5961800000000004</c:v>
                </c:pt>
                <c:pt idx="120">
                  <c:v>8.8706200000000006</c:v>
                </c:pt>
                <c:pt idx="121">
                  <c:v>8.3161000000000005</c:v>
                </c:pt>
                <c:pt idx="122">
                  <c:v>7.6081200000000004</c:v>
                </c:pt>
                <c:pt idx="123">
                  <c:v>6.3321899999999998</c:v>
                </c:pt>
                <c:pt idx="124">
                  <c:v>6.01187</c:v>
                </c:pt>
              </c:numCache>
            </c:numRef>
          </c:val>
          <c:smooth val="0"/>
          <c:extLst>
            <c:ext xmlns:c16="http://schemas.microsoft.com/office/drawing/2014/chart" uri="{C3380CC4-5D6E-409C-BE32-E72D297353CC}">
              <c16:uniqueId val="{00000083-BAF0-4E8C-AD5F-E39DA6AE2B60}"/>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125</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4-BAF0-4E8C-AD5F-E39DA6AE2B60}"/>
            </c:ext>
          </c:extLst>
        </c:ser>
        <c:ser>
          <c:idx val="4"/>
          <c:order val="4"/>
          <c:tx>
            <c:v>L. S. Banxico</c:v>
          </c:tx>
          <c:spPr>
            <a:ln>
              <a:solidFill>
                <a:srgbClr val="FF0000"/>
              </a:solidFill>
            </a:ln>
          </c:spPr>
          <c:marker>
            <c:symbol val="none"/>
          </c:marker>
          <c:xVal>
            <c:numLit>
              <c:formatCode>General</c:formatCode>
              <c:ptCount val="2"/>
              <c:pt idx="0">
                <c:v>125</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5-BAF0-4E8C-AD5F-E39DA6AE2B60}"/>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11.73906"/>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9C0-4B4C-891D-D61E09E1A313}"/>
              </c:ext>
            </c:extLst>
          </c:dPt>
          <c:dPt>
            <c:idx val="1"/>
            <c:invertIfNegative val="0"/>
            <c:bubble3D val="0"/>
            <c:spPr>
              <a:solidFill>
                <a:srgbClr val="7C878E"/>
              </a:solidFill>
              <a:ln>
                <a:noFill/>
              </a:ln>
              <a:effectLst/>
            </c:spPr>
            <c:extLst>
              <c:ext xmlns:c16="http://schemas.microsoft.com/office/drawing/2014/chart" uri="{C3380CC4-5D6E-409C-BE32-E72D297353CC}">
                <c16:uniqueId val="{00000003-C9C0-4B4C-891D-D61E09E1A313}"/>
              </c:ext>
            </c:extLst>
          </c:dPt>
          <c:dPt>
            <c:idx val="2"/>
            <c:invertIfNegative val="0"/>
            <c:bubble3D val="0"/>
            <c:spPr>
              <a:solidFill>
                <a:srgbClr val="7C878E"/>
              </a:solidFill>
              <a:ln>
                <a:noFill/>
              </a:ln>
              <a:effectLst/>
            </c:spPr>
            <c:extLst>
              <c:ext xmlns:c16="http://schemas.microsoft.com/office/drawing/2014/chart" uri="{C3380CC4-5D6E-409C-BE32-E72D297353CC}">
                <c16:uniqueId val="{00000005-C9C0-4B4C-891D-D61E09E1A313}"/>
              </c:ext>
            </c:extLst>
          </c:dPt>
          <c:dPt>
            <c:idx val="3"/>
            <c:invertIfNegative val="0"/>
            <c:bubble3D val="0"/>
            <c:spPr>
              <a:solidFill>
                <a:srgbClr val="7C878E"/>
              </a:solidFill>
              <a:ln>
                <a:noFill/>
              </a:ln>
              <a:effectLst/>
            </c:spPr>
            <c:extLst>
              <c:ext xmlns:c16="http://schemas.microsoft.com/office/drawing/2014/chart" uri="{C3380CC4-5D6E-409C-BE32-E72D297353CC}">
                <c16:uniqueId val="{00000007-C9C0-4B4C-891D-D61E09E1A313}"/>
              </c:ext>
            </c:extLst>
          </c:dPt>
          <c:dPt>
            <c:idx val="4"/>
            <c:invertIfNegative val="0"/>
            <c:bubble3D val="0"/>
            <c:spPr>
              <a:solidFill>
                <a:srgbClr val="7C878E"/>
              </a:solidFill>
              <a:ln>
                <a:noFill/>
              </a:ln>
              <a:effectLst/>
            </c:spPr>
            <c:extLst>
              <c:ext xmlns:c16="http://schemas.microsoft.com/office/drawing/2014/chart" uri="{C3380CC4-5D6E-409C-BE32-E72D297353CC}">
                <c16:uniqueId val="{00000009-C9C0-4B4C-891D-D61E09E1A313}"/>
              </c:ext>
            </c:extLst>
          </c:dPt>
          <c:dPt>
            <c:idx val="5"/>
            <c:invertIfNegative val="0"/>
            <c:bubble3D val="0"/>
            <c:spPr>
              <a:solidFill>
                <a:srgbClr val="7C878E"/>
              </a:solidFill>
              <a:ln>
                <a:noFill/>
              </a:ln>
              <a:effectLst/>
            </c:spPr>
            <c:extLst>
              <c:ext xmlns:c16="http://schemas.microsoft.com/office/drawing/2014/chart" uri="{C3380CC4-5D6E-409C-BE32-E72D297353CC}">
                <c16:uniqueId val="{0000000B-C9C0-4B4C-891D-D61E09E1A313}"/>
              </c:ext>
            </c:extLst>
          </c:dPt>
          <c:dPt>
            <c:idx val="6"/>
            <c:invertIfNegative val="0"/>
            <c:bubble3D val="0"/>
            <c:spPr>
              <a:solidFill>
                <a:srgbClr val="7C878E"/>
              </a:solidFill>
              <a:ln>
                <a:noFill/>
              </a:ln>
              <a:effectLst/>
            </c:spPr>
            <c:extLst>
              <c:ext xmlns:c16="http://schemas.microsoft.com/office/drawing/2014/chart" uri="{C3380CC4-5D6E-409C-BE32-E72D297353CC}">
                <c16:uniqueId val="{0000000D-C9C0-4B4C-891D-D61E09E1A313}"/>
              </c:ext>
            </c:extLst>
          </c:dPt>
          <c:dPt>
            <c:idx val="7"/>
            <c:invertIfNegative val="0"/>
            <c:bubble3D val="0"/>
            <c:spPr>
              <a:solidFill>
                <a:srgbClr val="7C878E"/>
              </a:solidFill>
              <a:ln>
                <a:noFill/>
              </a:ln>
              <a:effectLst/>
            </c:spPr>
            <c:extLst>
              <c:ext xmlns:c16="http://schemas.microsoft.com/office/drawing/2014/chart" uri="{C3380CC4-5D6E-409C-BE32-E72D297353CC}">
                <c16:uniqueId val="{0000000F-C9C0-4B4C-891D-D61E09E1A313}"/>
              </c:ext>
            </c:extLst>
          </c:dPt>
          <c:dPt>
            <c:idx val="8"/>
            <c:invertIfNegative val="0"/>
            <c:bubble3D val="0"/>
            <c:spPr>
              <a:solidFill>
                <a:srgbClr val="7C878E"/>
              </a:solidFill>
              <a:ln>
                <a:noFill/>
              </a:ln>
              <a:effectLst/>
            </c:spPr>
            <c:extLst>
              <c:ext xmlns:c16="http://schemas.microsoft.com/office/drawing/2014/chart" uri="{C3380CC4-5D6E-409C-BE32-E72D297353CC}">
                <c16:uniqueId val="{00000011-C9C0-4B4C-891D-D61E09E1A313}"/>
              </c:ext>
            </c:extLst>
          </c:dPt>
          <c:dPt>
            <c:idx val="9"/>
            <c:invertIfNegative val="0"/>
            <c:bubble3D val="0"/>
            <c:spPr>
              <a:solidFill>
                <a:srgbClr val="7C878E"/>
              </a:solidFill>
              <a:ln>
                <a:noFill/>
              </a:ln>
              <a:effectLst/>
            </c:spPr>
            <c:extLst>
              <c:ext xmlns:c16="http://schemas.microsoft.com/office/drawing/2014/chart" uri="{C3380CC4-5D6E-409C-BE32-E72D297353CC}">
                <c16:uniqueId val="{00000013-C9C0-4B4C-891D-D61E09E1A31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9C0-4B4C-891D-D61E09E1A31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9C0-4B4C-891D-D61E09E1A31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9C0-4B4C-891D-D61E09E1A313}"/>
              </c:ext>
            </c:extLst>
          </c:dPt>
          <c:dPt>
            <c:idx val="13"/>
            <c:invertIfNegative val="0"/>
            <c:bubble3D val="0"/>
            <c:spPr>
              <a:solidFill>
                <a:srgbClr val="FBBB27"/>
              </a:solidFill>
              <a:ln>
                <a:noFill/>
              </a:ln>
              <a:effectLst/>
            </c:spPr>
            <c:extLst>
              <c:ext xmlns:c16="http://schemas.microsoft.com/office/drawing/2014/chart" uri="{C3380CC4-5D6E-409C-BE32-E72D297353CC}">
                <c16:uniqueId val="{0000001B-C9C0-4B4C-891D-D61E09E1A31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9C0-4B4C-891D-D61E09E1A31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9C0-4B4C-891D-D61E09E1A31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9C0-4B4C-891D-D61E09E1A31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9C0-4B4C-891D-D61E09E1A31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'F111'!$A$6:$A$24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'F111'!$B$6:$B$24</c:f>
              <c:numCache>
                <c:formatCode>0.0</c:formatCode>
                <c:ptCount val="19"/>
                <c:pt idx="0">
                  <c:v>0.233643974813672</c:v>
                </c:pt>
                <c:pt idx="1">
                  <c:v>0.65749851328948705</c:v>
                </c:pt>
                <c:pt idx="2">
                  <c:v>0.77245816693328595</c:v>
                </c:pt>
                <c:pt idx="3">
                  <c:v>1.17352279054616</c:v>
                </c:pt>
                <c:pt idx="4">
                  <c:v>1.2974784632148</c:v>
                </c:pt>
                <c:pt idx="5">
                  <c:v>1.45467205880682</c:v>
                </c:pt>
                <c:pt idx="6">
                  <c:v>2.10547879654098</c:v>
                </c:pt>
                <c:pt idx="7">
                  <c:v>2.6474810515430902</c:v>
                </c:pt>
                <c:pt idx="8">
                  <c:v>3.0414751198522301</c:v>
                </c:pt>
                <c:pt idx="9">
                  <c:v>3.7908592871112599</c:v>
                </c:pt>
                <c:pt idx="10">
                  <c:v>4.6463649138844199</c:v>
                </c:pt>
                <c:pt idx="11">
                  <c:v>5.1492265948837002</c:v>
                </c:pt>
                <c:pt idx="12">
                  <c:v>6.3057358617302404</c:v>
                </c:pt>
                <c:pt idx="13">
                  <c:v>7.32433773517488</c:v>
                </c:pt>
                <c:pt idx="14">
                  <c:v>8.2285481245983405</c:v>
                </c:pt>
                <c:pt idx="15">
                  <c:v>9.5454706148984201</c:v>
                </c:pt>
                <c:pt idx="16">
                  <c:v>11.2012431551343</c:v>
                </c:pt>
                <c:pt idx="17">
                  <c:v>13.2731052490035</c:v>
                </c:pt>
                <c:pt idx="18">
                  <c:v>15.121361031392</c:v>
                </c:pt>
              </c:numCache>
            </c:numRef>
          </c:val>
          <c:extLst>
            <c:ext xmlns:c16="http://schemas.microsoft.com/office/drawing/2014/chart" uri="{C3380CC4-5D6E-409C-BE32-E72D297353CC}">
              <c16:uniqueId val="{00000024-C9C0-4B4C-891D-D61E09E1A31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5D2-4FE7-964C-24B30279C8EC}"/>
              </c:ext>
            </c:extLst>
          </c:dPt>
          <c:dPt>
            <c:idx val="1"/>
            <c:invertIfNegative val="0"/>
            <c:bubble3D val="0"/>
            <c:extLst>
              <c:ext xmlns:c16="http://schemas.microsoft.com/office/drawing/2014/chart" uri="{C3380CC4-5D6E-409C-BE32-E72D297353CC}">
                <c16:uniqueId val="{00000001-95D2-4FE7-964C-24B30279C8EC}"/>
              </c:ext>
            </c:extLst>
          </c:dPt>
          <c:dPt>
            <c:idx val="4"/>
            <c:invertIfNegative val="0"/>
            <c:bubble3D val="0"/>
            <c:spPr>
              <a:solidFill>
                <a:srgbClr val="FBBB27"/>
              </a:solidFill>
            </c:spPr>
            <c:extLst>
              <c:ext xmlns:c16="http://schemas.microsoft.com/office/drawing/2014/chart" uri="{C3380CC4-5D6E-409C-BE32-E72D297353CC}">
                <c16:uniqueId val="{00000003-95D2-4FE7-964C-24B30279C8EC}"/>
              </c:ext>
            </c:extLst>
          </c:dPt>
          <c:dPt>
            <c:idx val="11"/>
            <c:invertIfNegative val="0"/>
            <c:bubble3D val="0"/>
            <c:extLst>
              <c:ext xmlns:c16="http://schemas.microsoft.com/office/drawing/2014/chart" uri="{C3380CC4-5D6E-409C-BE32-E72D297353CC}">
                <c16:uniqueId val="{00000004-95D2-4FE7-964C-24B30279C8EC}"/>
              </c:ext>
            </c:extLst>
          </c:dPt>
          <c:dPt>
            <c:idx val="12"/>
            <c:invertIfNegative val="0"/>
            <c:bubble3D val="0"/>
            <c:extLst>
              <c:ext xmlns:c16="http://schemas.microsoft.com/office/drawing/2014/chart" uri="{C3380CC4-5D6E-409C-BE32-E72D297353CC}">
                <c16:uniqueId val="{00000005-95D2-4FE7-964C-24B30279C8EC}"/>
              </c:ext>
            </c:extLst>
          </c:dPt>
          <c:dPt>
            <c:idx val="13"/>
            <c:invertIfNegative val="0"/>
            <c:bubble3D val="0"/>
            <c:extLst>
              <c:ext xmlns:c16="http://schemas.microsoft.com/office/drawing/2014/chart" uri="{C3380CC4-5D6E-409C-BE32-E72D297353CC}">
                <c16:uniqueId val="{00000006-95D2-4FE7-964C-24B30279C8EC}"/>
              </c:ext>
            </c:extLst>
          </c:dPt>
          <c:dPt>
            <c:idx val="16"/>
            <c:invertIfNegative val="0"/>
            <c:bubble3D val="0"/>
            <c:spPr>
              <a:solidFill>
                <a:srgbClr val="FBBB27"/>
              </a:solidFill>
            </c:spPr>
            <c:extLst>
              <c:ext xmlns:c16="http://schemas.microsoft.com/office/drawing/2014/chart" uri="{C3380CC4-5D6E-409C-BE32-E72D297353CC}">
                <c16:uniqueId val="{00000008-95D2-4FE7-964C-24B30279C8EC}"/>
              </c:ext>
            </c:extLst>
          </c:dPt>
          <c:dPt>
            <c:idx val="23"/>
            <c:invertIfNegative val="0"/>
            <c:bubble3D val="0"/>
            <c:extLst>
              <c:ext xmlns:c16="http://schemas.microsoft.com/office/drawing/2014/chart" uri="{C3380CC4-5D6E-409C-BE32-E72D297353CC}">
                <c16:uniqueId val="{00000009-95D2-4FE7-964C-24B30279C8EC}"/>
              </c:ext>
            </c:extLst>
          </c:dPt>
          <c:dPt>
            <c:idx val="24"/>
            <c:invertIfNegative val="0"/>
            <c:bubble3D val="0"/>
            <c:extLst>
              <c:ext xmlns:c16="http://schemas.microsoft.com/office/drawing/2014/chart" uri="{C3380CC4-5D6E-409C-BE32-E72D297353CC}">
                <c16:uniqueId val="{0000000A-95D2-4FE7-964C-24B30279C8EC}"/>
              </c:ext>
            </c:extLst>
          </c:dPt>
          <c:dPt>
            <c:idx val="25"/>
            <c:invertIfNegative val="0"/>
            <c:bubble3D val="0"/>
            <c:extLst>
              <c:ext xmlns:c16="http://schemas.microsoft.com/office/drawing/2014/chart" uri="{C3380CC4-5D6E-409C-BE32-E72D297353CC}">
                <c16:uniqueId val="{0000000B-95D2-4FE7-964C-24B30279C8EC}"/>
              </c:ext>
            </c:extLst>
          </c:dPt>
          <c:dPt>
            <c:idx val="28"/>
            <c:invertIfNegative val="0"/>
            <c:bubble3D val="0"/>
            <c:spPr>
              <a:solidFill>
                <a:srgbClr val="FBBB27"/>
              </a:solidFill>
            </c:spPr>
            <c:extLst>
              <c:ext xmlns:c16="http://schemas.microsoft.com/office/drawing/2014/chart" uri="{C3380CC4-5D6E-409C-BE32-E72D297353CC}">
                <c16:uniqueId val="{0000000D-95D2-4FE7-964C-24B30279C8EC}"/>
              </c:ext>
            </c:extLst>
          </c:dPt>
          <c:dPt>
            <c:idx val="35"/>
            <c:invertIfNegative val="0"/>
            <c:bubble3D val="0"/>
            <c:extLst>
              <c:ext xmlns:c16="http://schemas.microsoft.com/office/drawing/2014/chart" uri="{C3380CC4-5D6E-409C-BE32-E72D297353CC}">
                <c16:uniqueId val="{0000000E-95D2-4FE7-964C-24B30279C8EC}"/>
              </c:ext>
            </c:extLst>
          </c:dPt>
          <c:dPt>
            <c:idx val="36"/>
            <c:invertIfNegative val="0"/>
            <c:bubble3D val="0"/>
            <c:extLst>
              <c:ext xmlns:c16="http://schemas.microsoft.com/office/drawing/2014/chart" uri="{C3380CC4-5D6E-409C-BE32-E72D297353CC}">
                <c16:uniqueId val="{0000000F-95D2-4FE7-964C-24B30279C8EC}"/>
              </c:ext>
            </c:extLst>
          </c:dPt>
          <c:dPt>
            <c:idx val="37"/>
            <c:invertIfNegative val="0"/>
            <c:bubble3D val="0"/>
            <c:extLst>
              <c:ext xmlns:c16="http://schemas.microsoft.com/office/drawing/2014/chart" uri="{C3380CC4-5D6E-409C-BE32-E72D297353CC}">
                <c16:uniqueId val="{00000010-95D2-4FE7-964C-24B30279C8EC}"/>
              </c:ext>
            </c:extLst>
          </c:dPt>
          <c:dPt>
            <c:idx val="40"/>
            <c:invertIfNegative val="0"/>
            <c:bubble3D val="0"/>
            <c:spPr>
              <a:solidFill>
                <a:srgbClr val="FBBB27"/>
              </a:solidFill>
            </c:spPr>
            <c:extLst>
              <c:ext xmlns:c16="http://schemas.microsoft.com/office/drawing/2014/chart" uri="{C3380CC4-5D6E-409C-BE32-E72D297353CC}">
                <c16:uniqueId val="{00000012-95D2-4FE7-964C-24B30279C8EC}"/>
              </c:ext>
            </c:extLst>
          </c:dPt>
          <c:dPt>
            <c:idx val="52"/>
            <c:invertIfNegative val="0"/>
            <c:bubble3D val="0"/>
            <c:spPr>
              <a:solidFill>
                <a:srgbClr val="FBBB27"/>
              </a:solidFill>
            </c:spPr>
            <c:extLst>
              <c:ext xmlns:c16="http://schemas.microsoft.com/office/drawing/2014/chart" uri="{C3380CC4-5D6E-409C-BE32-E72D297353CC}">
                <c16:uniqueId val="{00000014-95D2-4FE7-964C-24B30279C8EC}"/>
              </c:ext>
            </c:extLst>
          </c:dPt>
          <c:dPt>
            <c:idx val="64"/>
            <c:invertIfNegative val="0"/>
            <c:bubble3D val="0"/>
            <c:spPr>
              <a:solidFill>
                <a:srgbClr val="FBBB27"/>
              </a:solidFill>
            </c:spPr>
            <c:extLst>
              <c:ext xmlns:c16="http://schemas.microsoft.com/office/drawing/2014/chart" uri="{C3380CC4-5D6E-409C-BE32-E72D297353CC}">
                <c16:uniqueId val="{00000016-95D2-4FE7-964C-24B30279C8EC}"/>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'F126'!$A$6:$B$70</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2016</c:v>
                  </c:pt>
                  <c:pt idx="12">
                    <c:v>2017</c:v>
                  </c:pt>
                  <c:pt idx="24">
                    <c:v>2018</c:v>
                  </c:pt>
                  <c:pt idx="36">
                    <c:v>2019</c:v>
                  </c:pt>
                  <c:pt idx="48">
                    <c:v>2020</c:v>
                  </c:pt>
                  <c:pt idx="60">
                    <c:v>2021</c:v>
                  </c:pt>
                </c:lvl>
              </c:multiLvlStrCache>
            </c:multiLvlStrRef>
          </c:cat>
          <c:val>
            <c:numRef>
              <c:f>'F126'!$G$6:$G$70</c:f>
              <c:numCache>
                <c:formatCode>General</c:formatCode>
                <c:ptCount val="65"/>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numCache>
            </c:numRef>
          </c:val>
          <c:extLst>
            <c:ext xmlns:c16="http://schemas.microsoft.com/office/drawing/2014/chart" uri="{C3380CC4-5D6E-409C-BE32-E72D297353CC}">
              <c16:uniqueId val="{00000017-95D2-4FE7-964C-24B30279C8EC}"/>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95D2-4FE7-964C-24B30279C8EC}"/>
              </c:ext>
            </c:extLst>
          </c:dPt>
          <c:dLbls>
            <c:delete val="1"/>
          </c:dLbls>
          <c:val>
            <c:numRef>
              <c:f>'F126'!$H$6:$H$70</c:f>
              <c:numCache>
                <c:formatCode>#,##0</c:formatCode>
                <c:ptCount val="65"/>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numCache>
            </c:numRef>
          </c:val>
          <c:smooth val="0"/>
          <c:extLst>
            <c:ext xmlns:c16="http://schemas.microsoft.com/office/drawing/2014/chart" uri="{C3380CC4-5D6E-409C-BE32-E72D297353CC}">
              <c16:uniqueId val="{00000019-95D2-4FE7-964C-24B30279C8EC}"/>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B70-407C-A223-4052D2D995DC}"/>
              </c:ext>
            </c:extLst>
          </c:dPt>
          <c:dPt>
            <c:idx val="1"/>
            <c:invertIfNegative val="0"/>
            <c:bubble3D val="0"/>
            <c:extLst>
              <c:ext xmlns:c16="http://schemas.microsoft.com/office/drawing/2014/chart" uri="{C3380CC4-5D6E-409C-BE32-E72D297353CC}">
                <c16:uniqueId val="{00000001-9B70-407C-A223-4052D2D995DC}"/>
              </c:ext>
            </c:extLst>
          </c:dPt>
          <c:dPt>
            <c:idx val="7"/>
            <c:invertIfNegative val="0"/>
            <c:bubble3D val="0"/>
            <c:spPr>
              <a:solidFill>
                <a:srgbClr val="FBBB27"/>
              </a:solidFill>
            </c:spPr>
            <c:extLst>
              <c:ext xmlns:c16="http://schemas.microsoft.com/office/drawing/2014/chart" uri="{C3380CC4-5D6E-409C-BE32-E72D297353CC}">
                <c16:uniqueId val="{00000003-9B70-407C-A223-4052D2D995DC}"/>
              </c:ext>
            </c:extLst>
          </c:dPt>
          <c:dPt>
            <c:idx val="11"/>
            <c:invertIfNegative val="0"/>
            <c:bubble3D val="0"/>
            <c:extLst>
              <c:ext xmlns:c16="http://schemas.microsoft.com/office/drawing/2014/chart" uri="{C3380CC4-5D6E-409C-BE32-E72D297353CC}">
                <c16:uniqueId val="{00000004-9B70-407C-A223-4052D2D995DC}"/>
              </c:ext>
            </c:extLst>
          </c:dPt>
          <c:dPt>
            <c:idx val="12"/>
            <c:invertIfNegative val="0"/>
            <c:bubble3D val="0"/>
            <c:extLst>
              <c:ext xmlns:c16="http://schemas.microsoft.com/office/drawing/2014/chart" uri="{C3380CC4-5D6E-409C-BE32-E72D297353CC}">
                <c16:uniqueId val="{00000005-9B70-407C-A223-4052D2D995DC}"/>
              </c:ext>
            </c:extLst>
          </c:dPt>
          <c:dPt>
            <c:idx val="13"/>
            <c:invertIfNegative val="0"/>
            <c:bubble3D val="0"/>
            <c:extLst>
              <c:ext xmlns:c16="http://schemas.microsoft.com/office/drawing/2014/chart" uri="{C3380CC4-5D6E-409C-BE32-E72D297353CC}">
                <c16:uniqueId val="{00000006-9B70-407C-A223-4052D2D995DC}"/>
              </c:ext>
            </c:extLst>
          </c:dPt>
          <c:dPt>
            <c:idx val="19"/>
            <c:invertIfNegative val="0"/>
            <c:bubble3D val="0"/>
            <c:spPr>
              <a:solidFill>
                <a:srgbClr val="FBBB27"/>
              </a:solidFill>
            </c:spPr>
            <c:extLst>
              <c:ext xmlns:c16="http://schemas.microsoft.com/office/drawing/2014/chart" uri="{C3380CC4-5D6E-409C-BE32-E72D297353CC}">
                <c16:uniqueId val="{00000008-9B70-407C-A223-4052D2D995DC}"/>
              </c:ext>
            </c:extLst>
          </c:dPt>
          <c:dPt>
            <c:idx val="23"/>
            <c:invertIfNegative val="0"/>
            <c:bubble3D val="0"/>
            <c:extLst>
              <c:ext xmlns:c16="http://schemas.microsoft.com/office/drawing/2014/chart" uri="{C3380CC4-5D6E-409C-BE32-E72D297353CC}">
                <c16:uniqueId val="{00000009-9B70-407C-A223-4052D2D995DC}"/>
              </c:ext>
            </c:extLst>
          </c:dPt>
          <c:dPt>
            <c:idx val="24"/>
            <c:invertIfNegative val="0"/>
            <c:bubble3D val="0"/>
            <c:extLst>
              <c:ext xmlns:c16="http://schemas.microsoft.com/office/drawing/2014/chart" uri="{C3380CC4-5D6E-409C-BE32-E72D297353CC}">
                <c16:uniqueId val="{0000000A-9B70-407C-A223-4052D2D995DC}"/>
              </c:ext>
            </c:extLst>
          </c:dPt>
          <c:dPt>
            <c:idx val="25"/>
            <c:invertIfNegative val="0"/>
            <c:bubble3D val="0"/>
            <c:extLst>
              <c:ext xmlns:c16="http://schemas.microsoft.com/office/drawing/2014/chart" uri="{C3380CC4-5D6E-409C-BE32-E72D297353CC}">
                <c16:uniqueId val="{0000000B-9B70-407C-A223-4052D2D995DC}"/>
              </c:ext>
            </c:extLst>
          </c:dPt>
          <c:dPt>
            <c:idx val="31"/>
            <c:invertIfNegative val="0"/>
            <c:bubble3D val="0"/>
            <c:spPr>
              <a:solidFill>
                <a:srgbClr val="FBBB27"/>
              </a:solidFill>
            </c:spPr>
            <c:extLst>
              <c:ext xmlns:c16="http://schemas.microsoft.com/office/drawing/2014/chart" uri="{C3380CC4-5D6E-409C-BE32-E72D297353CC}">
                <c16:uniqueId val="{0000000D-9B70-407C-A223-4052D2D995DC}"/>
              </c:ext>
            </c:extLst>
          </c:dPt>
          <c:dPt>
            <c:idx val="35"/>
            <c:invertIfNegative val="0"/>
            <c:bubble3D val="0"/>
            <c:extLst>
              <c:ext xmlns:c16="http://schemas.microsoft.com/office/drawing/2014/chart" uri="{C3380CC4-5D6E-409C-BE32-E72D297353CC}">
                <c16:uniqueId val="{0000000E-9B70-407C-A223-4052D2D995DC}"/>
              </c:ext>
            </c:extLst>
          </c:dPt>
          <c:dPt>
            <c:idx val="36"/>
            <c:invertIfNegative val="0"/>
            <c:bubble3D val="0"/>
            <c:extLst>
              <c:ext xmlns:c16="http://schemas.microsoft.com/office/drawing/2014/chart" uri="{C3380CC4-5D6E-409C-BE32-E72D297353CC}">
                <c16:uniqueId val="{0000000F-9B70-407C-A223-4052D2D995DC}"/>
              </c:ext>
            </c:extLst>
          </c:dPt>
          <c:dPt>
            <c:idx val="37"/>
            <c:invertIfNegative val="0"/>
            <c:bubble3D val="0"/>
            <c:extLst>
              <c:ext xmlns:c16="http://schemas.microsoft.com/office/drawing/2014/chart" uri="{C3380CC4-5D6E-409C-BE32-E72D297353CC}">
                <c16:uniqueId val="{00000010-9B70-407C-A223-4052D2D995DC}"/>
              </c:ext>
            </c:extLst>
          </c:dPt>
          <c:dPt>
            <c:idx val="43"/>
            <c:invertIfNegative val="0"/>
            <c:bubble3D val="0"/>
            <c:spPr>
              <a:solidFill>
                <a:srgbClr val="FBBB27"/>
              </a:solidFill>
            </c:spPr>
            <c:extLst>
              <c:ext xmlns:c16="http://schemas.microsoft.com/office/drawing/2014/chart" uri="{C3380CC4-5D6E-409C-BE32-E72D297353CC}">
                <c16:uniqueId val="{00000012-9B70-407C-A223-4052D2D995DC}"/>
              </c:ext>
            </c:extLst>
          </c:dPt>
          <c:dPt>
            <c:idx val="55"/>
            <c:invertIfNegative val="0"/>
            <c:bubble3D val="0"/>
            <c:spPr>
              <a:solidFill>
                <a:srgbClr val="FBBB27"/>
              </a:solidFill>
            </c:spPr>
            <c:extLst>
              <c:ext xmlns:c16="http://schemas.microsoft.com/office/drawing/2014/chart" uri="{C3380CC4-5D6E-409C-BE32-E72D297353CC}">
                <c16:uniqueId val="{00000014-9B70-407C-A223-4052D2D995DC}"/>
              </c:ext>
            </c:extLst>
          </c:dPt>
          <c:dPt>
            <c:idx val="67"/>
            <c:invertIfNegative val="0"/>
            <c:bubble3D val="0"/>
            <c:spPr>
              <a:solidFill>
                <a:srgbClr val="FBBB27"/>
              </a:solidFill>
            </c:spPr>
            <c:extLst>
              <c:ext xmlns:c16="http://schemas.microsoft.com/office/drawing/2014/chart" uri="{C3380CC4-5D6E-409C-BE32-E72D297353CC}">
                <c16:uniqueId val="{00000016-9B70-407C-A223-4052D2D995DC}"/>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'F126'!$A$6:$B$73</c:f>
              <c:multiLvlStrCache>
                <c:ptCount val="6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lvl>
                <c:lvl>
                  <c:pt idx="0">
                    <c:v>2016</c:v>
                  </c:pt>
                  <c:pt idx="12">
                    <c:v>2017</c:v>
                  </c:pt>
                  <c:pt idx="24">
                    <c:v>2018</c:v>
                  </c:pt>
                  <c:pt idx="36">
                    <c:v>2019</c:v>
                  </c:pt>
                  <c:pt idx="48">
                    <c:v>2020</c:v>
                  </c:pt>
                  <c:pt idx="60">
                    <c:v>2021</c:v>
                  </c:pt>
                </c:lvl>
              </c:multiLvlStrCache>
            </c:multiLvlStrRef>
          </c:cat>
          <c:val>
            <c:numRef>
              <c:f>'F126'!$G$6:$G$73</c:f>
              <c:numCache>
                <c:formatCode>General</c:formatCode>
                <c:ptCount val="68"/>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numCache>
            </c:numRef>
          </c:val>
          <c:extLst>
            <c:ext xmlns:c16="http://schemas.microsoft.com/office/drawing/2014/chart" uri="{C3380CC4-5D6E-409C-BE32-E72D297353CC}">
              <c16:uniqueId val="{00000017-9B70-407C-A223-4052D2D995DC}"/>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9B70-407C-A223-4052D2D995DC}"/>
              </c:ext>
            </c:extLst>
          </c:dPt>
          <c:dLbls>
            <c:delete val="1"/>
          </c:dLbls>
          <c:val>
            <c:numRef>
              <c:f>'F126'!$H$6:$H$73</c:f>
              <c:numCache>
                <c:formatCode>#,##0</c:formatCode>
                <c:ptCount val="68"/>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numCache>
            </c:numRef>
          </c:val>
          <c:smooth val="0"/>
          <c:extLst>
            <c:ext xmlns:c16="http://schemas.microsoft.com/office/drawing/2014/chart" uri="{C3380CC4-5D6E-409C-BE32-E72D297353CC}">
              <c16:uniqueId val="{00000019-9B70-407C-A223-4052D2D995DC}"/>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5C38-4A78-A453-755DCE42D61B}"/>
              </c:ext>
            </c:extLst>
          </c:dPt>
          <c:dPt>
            <c:idx val="1"/>
            <c:invertIfNegative val="0"/>
            <c:bubble3D val="0"/>
            <c:extLst>
              <c:ext xmlns:c16="http://schemas.microsoft.com/office/drawing/2014/chart" uri="{C3380CC4-5D6E-409C-BE32-E72D297353CC}">
                <c16:uniqueId val="{00000001-5C38-4A78-A453-755DCE42D61B}"/>
              </c:ext>
            </c:extLst>
          </c:dPt>
          <c:dPt>
            <c:idx val="8"/>
            <c:invertIfNegative val="0"/>
            <c:bubble3D val="0"/>
            <c:spPr>
              <a:solidFill>
                <a:srgbClr val="FBBB27"/>
              </a:solidFill>
            </c:spPr>
            <c:extLst>
              <c:ext xmlns:c16="http://schemas.microsoft.com/office/drawing/2014/chart" uri="{C3380CC4-5D6E-409C-BE32-E72D297353CC}">
                <c16:uniqueId val="{00000003-5C38-4A78-A453-755DCE42D61B}"/>
              </c:ext>
            </c:extLst>
          </c:dPt>
          <c:dPt>
            <c:idx val="11"/>
            <c:invertIfNegative val="0"/>
            <c:bubble3D val="0"/>
            <c:extLst>
              <c:ext xmlns:c16="http://schemas.microsoft.com/office/drawing/2014/chart" uri="{C3380CC4-5D6E-409C-BE32-E72D297353CC}">
                <c16:uniqueId val="{00000004-5C38-4A78-A453-755DCE42D61B}"/>
              </c:ext>
            </c:extLst>
          </c:dPt>
          <c:dPt>
            <c:idx val="12"/>
            <c:invertIfNegative val="0"/>
            <c:bubble3D val="0"/>
            <c:extLst>
              <c:ext xmlns:c16="http://schemas.microsoft.com/office/drawing/2014/chart" uri="{C3380CC4-5D6E-409C-BE32-E72D297353CC}">
                <c16:uniqueId val="{00000005-5C38-4A78-A453-755DCE42D61B}"/>
              </c:ext>
            </c:extLst>
          </c:dPt>
          <c:dPt>
            <c:idx val="13"/>
            <c:invertIfNegative val="0"/>
            <c:bubble3D val="0"/>
            <c:extLst>
              <c:ext xmlns:c16="http://schemas.microsoft.com/office/drawing/2014/chart" uri="{C3380CC4-5D6E-409C-BE32-E72D297353CC}">
                <c16:uniqueId val="{00000006-5C38-4A78-A453-755DCE42D61B}"/>
              </c:ext>
            </c:extLst>
          </c:dPt>
          <c:dPt>
            <c:idx val="20"/>
            <c:invertIfNegative val="0"/>
            <c:bubble3D val="0"/>
            <c:spPr>
              <a:solidFill>
                <a:srgbClr val="FBBB27"/>
              </a:solidFill>
            </c:spPr>
            <c:extLst>
              <c:ext xmlns:c16="http://schemas.microsoft.com/office/drawing/2014/chart" uri="{C3380CC4-5D6E-409C-BE32-E72D297353CC}">
                <c16:uniqueId val="{00000008-5C38-4A78-A453-755DCE42D61B}"/>
              </c:ext>
            </c:extLst>
          </c:dPt>
          <c:dPt>
            <c:idx val="23"/>
            <c:invertIfNegative val="0"/>
            <c:bubble3D val="0"/>
            <c:extLst>
              <c:ext xmlns:c16="http://schemas.microsoft.com/office/drawing/2014/chart" uri="{C3380CC4-5D6E-409C-BE32-E72D297353CC}">
                <c16:uniqueId val="{00000009-5C38-4A78-A453-755DCE42D61B}"/>
              </c:ext>
            </c:extLst>
          </c:dPt>
          <c:dPt>
            <c:idx val="24"/>
            <c:invertIfNegative val="0"/>
            <c:bubble3D val="0"/>
            <c:extLst>
              <c:ext xmlns:c16="http://schemas.microsoft.com/office/drawing/2014/chart" uri="{C3380CC4-5D6E-409C-BE32-E72D297353CC}">
                <c16:uniqueId val="{0000000A-5C38-4A78-A453-755DCE42D61B}"/>
              </c:ext>
            </c:extLst>
          </c:dPt>
          <c:dPt>
            <c:idx val="25"/>
            <c:invertIfNegative val="0"/>
            <c:bubble3D val="0"/>
            <c:extLst>
              <c:ext xmlns:c16="http://schemas.microsoft.com/office/drawing/2014/chart" uri="{C3380CC4-5D6E-409C-BE32-E72D297353CC}">
                <c16:uniqueId val="{0000000B-5C38-4A78-A453-755DCE42D61B}"/>
              </c:ext>
            </c:extLst>
          </c:dPt>
          <c:dPt>
            <c:idx val="32"/>
            <c:invertIfNegative val="0"/>
            <c:bubble3D val="0"/>
            <c:spPr>
              <a:solidFill>
                <a:srgbClr val="FBBB27"/>
              </a:solidFill>
            </c:spPr>
            <c:extLst>
              <c:ext xmlns:c16="http://schemas.microsoft.com/office/drawing/2014/chart" uri="{C3380CC4-5D6E-409C-BE32-E72D297353CC}">
                <c16:uniqueId val="{0000000D-5C38-4A78-A453-755DCE42D61B}"/>
              </c:ext>
            </c:extLst>
          </c:dPt>
          <c:dPt>
            <c:idx val="35"/>
            <c:invertIfNegative val="0"/>
            <c:bubble3D val="0"/>
            <c:extLst>
              <c:ext xmlns:c16="http://schemas.microsoft.com/office/drawing/2014/chart" uri="{C3380CC4-5D6E-409C-BE32-E72D297353CC}">
                <c16:uniqueId val="{0000000E-5C38-4A78-A453-755DCE42D61B}"/>
              </c:ext>
            </c:extLst>
          </c:dPt>
          <c:dPt>
            <c:idx val="36"/>
            <c:invertIfNegative val="0"/>
            <c:bubble3D val="0"/>
            <c:extLst>
              <c:ext xmlns:c16="http://schemas.microsoft.com/office/drawing/2014/chart" uri="{C3380CC4-5D6E-409C-BE32-E72D297353CC}">
                <c16:uniqueId val="{0000000F-5C38-4A78-A453-755DCE42D61B}"/>
              </c:ext>
            </c:extLst>
          </c:dPt>
          <c:dPt>
            <c:idx val="37"/>
            <c:invertIfNegative val="0"/>
            <c:bubble3D val="0"/>
            <c:extLst>
              <c:ext xmlns:c16="http://schemas.microsoft.com/office/drawing/2014/chart" uri="{C3380CC4-5D6E-409C-BE32-E72D297353CC}">
                <c16:uniqueId val="{00000010-5C38-4A78-A453-755DCE42D61B}"/>
              </c:ext>
            </c:extLst>
          </c:dPt>
          <c:dPt>
            <c:idx val="44"/>
            <c:invertIfNegative val="0"/>
            <c:bubble3D val="0"/>
            <c:spPr>
              <a:solidFill>
                <a:srgbClr val="FBBB27"/>
              </a:solidFill>
            </c:spPr>
            <c:extLst>
              <c:ext xmlns:c16="http://schemas.microsoft.com/office/drawing/2014/chart" uri="{C3380CC4-5D6E-409C-BE32-E72D297353CC}">
                <c16:uniqueId val="{00000012-5C38-4A78-A453-755DCE42D61B}"/>
              </c:ext>
            </c:extLst>
          </c:dPt>
          <c:dPt>
            <c:idx val="56"/>
            <c:invertIfNegative val="0"/>
            <c:bubble3D val="0"/>
            <c:spPr>
              <a:solidFill>
                <a:srgbClr val="FBBB27"/>
              </a:solidFill>
            </c:spPr>
            <c:extLst>
              <c:ext xmlns:c16="http://schemas.microsoft.com/office/drawing/2014/chart" uri="{C3380CC4-5D6E-409C-BE32-E72D297353CC}">
                <c16:uniqueId val="{00000014-5C38-4A78-A453-755DCE42D61B}"/>
              </c:ext>
            </c:extLst>
          </c:dPt>
          <c:dPt>
            <c:idx val="68"/>
            <c:invertIfNegative val="0"/>
            <c:bubble3D val="0"/>
            <c:spPr>
              <a:solidFill>
                <a:srgbClr val="FBBB27"/>
              </a:solidFill>
            </c:spPr>
            <c:extLst>
              <c:ext xmlns:c16="http://schemas.microsoft.com/office/drawing/2014/chart" uri="{C3380CC4-5D6E-409C-BE32-E72D297353CC}">
                <c16:uniqueId val="{00000016-5C38-4A78-A453-755DCE42D61B}"/>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'F126'!$A$6:$B$74</c:f>
              <c:multiLvlStrCache>
                <c:ptCount val="6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lvl>
                <c:lvl>
                  <c:pt idx="0">
                    <c:v>2016</c:v>
                  </c:pt>
                  <c:pt idx="12">
                    <c:v>2017</c:v>
                  </c:pt>
                  <c:pt idx="24">
                    <c:v>2018</c:v>
                  </c:pt>
                  <c:pt idx="36">
                    <c:v>2019</c:v>
                  </c:pt>
                  <c:pt idx="48">
                    <c:v>2020</c:v>
                  </c:pt>
                  <c:pt idx="60">
                    <c:v>2021</c:v>
                  </c:pt>
                </c:lvl>
              </c:multiLvlStrCache>
            </c:multiLvlStrRef>
          </c:cat>
          <c:val>
            <c:numRef>
              <c:f>'F126'!$G$6:$G$74</c:f>
              <c:numCache>
                <c:formatCode>General</c:formatCode>
                <c:ptCount val="69"/>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numCache>
            </c:numRef>
          </c:val>
          <c:extLst>
            <c:ext xmlns:c16="http://schemas.microsoft.com/office/drawing/2014/chart" uri="{C3380CC4-5D6E-409C-BE32-E72D297353CC}">
              <c16:uniqueId val="{00000017-5C38-4A78-A453-755DCE42D61B}"/>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5C38-4A78-A453-755DCE42D61B}"/>
              </c:ext>
            </c:extLst>
          </c:dPt>
          <c:dLbls>
            <c:delete val="1"/>
          </c:dLbls>
          <c:val>
            <c:numRef>
              <c:f>'F126'!$H$6:$H$74</c:f>
              <c:numCache>
                <c:formatCode>#,##0</c:formatCode>
                <c:ptCount val="69"/>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numCache>
            </c:numRef>
          </c:val>
          <c:smooth val="0"/>
          <c:extLst>
            <c:ext xmlns:c16="http://schemas.microsoft.com/office/drawing/2014/chart" uri="{C3380CC4-5D6E-409C-BE32-E72D297353CC}">
              <c16:uniqueId val="{00000019-5C38-4A78-A453-755DCE42D61B}"/>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BB9-4BC4-9BCB-994F630BB735}"/>
              </c:ext>
            </c:extLst>
          </c:dPt>
          <c:dPt>
            <c:idx val="1"/>
            <c:invertIfNegative val="0"/>
            <c:bubble3D val="0"/>
            <c:extLst>
              <c:ext xmlns:c16="http://schemas.microsoft.com/office/drawing/2014/chart" uri="{C3380CC4-5D6E-409C-BE32-E72D297353CC}">
                <c16:uniqueId val="{00000001-BBB9-4BC4-9BCB-994F630BB735}"/>
              </c:ext>
            </c:extLst>
          </c:dPt>
          <c:dPt>
            <c:idx val="10"/>
            <c:invertIfNegative val="0"/>
            <c:bubble3D val="0"/>
            <c:spPr>
              <a:solidFill>
                <a:srgbClr val="FBBB27"/>
              </a:solidFill>
            </c:spPr>
            <c:extLst>
              <c:ext xmlns:c16="http://schemas.microsoft.com/office/drawing/2014/chart" uri="{C3380CC4-5D6E-409C-BE32-E72D297353CC}">
                <c16:uniqueId val="{00000003-BBB9-4BC4-9BCB-994F630BB735}"/>
              </c:ext>
            </c:extLst>
          </c:dPt>
          <c:dPt>
            <c:idx val="11"/>
            <c:invertIfNegative val="0"/>
            <c:bubble3D val="0"/>
            <c:extLst>
              <c:ext xmlns:c16="http://schemas.microsoft.com/office/drawing/2014/chart" uri="{C3380CC4-5D6E-409C-BE32-E72D297353CC}">
                <c16:uniqueId val="{00000004-BBB9-4BC4-9BCB-994F630BB735}"/>
              </c:ext>
            </c:extLst>
          </c:dPt>
          <c:dPt>
            <c:idx val="12"/>
            <c:invertIfNegative val="0"/>
            <c:bubble3D val="0"/>
            <c:extLst>
              <c:ext xmlns:c16="http://schemas.microsoft.com/office/drawing/2014/chart" uri="{C3380CC4-5D6E-409C-BE32-E72D297353CC}">
                <c16:uniqueId val="{00000005-BBB9-4BC4-9BCB-994F630BB735}"/>
              </c:ext>
            </c:extLst>
          </c:dPt>
          <c:dPt>
            <c:idx val="13"/>
            <c:invertIfNegative val="0"/>
            <c:bubble3D val="0"/>
            <c:extLst>
              <c:ext xmlns:c16="http://schemas.microsoft.com/office/drawing/2014/chart" uri="{C3380CC4-5D6E-409C-BE32-E72D297353CC}">
                <c16:uniqueId val="{00000006-BBB9-4BC4-9BCB-994F630BB735}"/>
              </c:ext>
            </c:extLst>
          </c:dPt>
          <c:dPt>
            <c:idx val="22"/>
            <c:invertIfNegative val="0"/>
            <c:bubble3D val="0"/>
            <c:spPr>
              <a:solidFill>
                <a:srgbClr val="FBBB27"/>
              </a:solidFill>
            </c:spPr>
            <c:extLst>
              <c:ext xmlns:c16="http://schemas.microsoft.com/office/drawing/2014/chart" uri="{C3380CC4-5D6E-409C-BE32-E72D297353CC}">
                <c16:uniqueId val="{00000008-BBB9-4BC4-9BCB-994F630BB735}"/>
              </c:ext>
            </c:extLst>
          </c:dPt>
          <c:dPt>
            <c:idx val="23"/>
            <c:invertIfNegative val="0"/>
            <c:bubble3D val="0"/>
            <c:extLst>
              <c:ext xmlns:c16="http://schemas.microsoft.com/office/drawing/2014/chart" uri="{C3380CC4-5D6E-409C-BE32-E72D297353CC}">
                <c16:uniqueId val="{00000009-BBB9-4BC4-9BCB-994F630BB735}"/>
              </c:ext>
            </c:extLst>
          </c:dPt>
          <c:dPt>
            <c:idx val="24"/>
            <c:invertIfNegative val="0"/>
            <c:bubble3D val="0"/>
            <c:extLst>
              <c:ext xmlns:c16="http://schemas.microsoft.com/office/drawing/2014/chart" uri="{C3380CC4-5D6E-409C-BE32-E72D297353CC}">
                <c16:uniqueId val="{0000000A-BBB9-4BC4-9BCB-994F630BB735}"/>
              </c:ext>
            </c:extLst>
          </c:dPt>
          <c:dPt>
            <c:idx val="25"/>
            <c:invertIfNegative val="0"/>
            <c:bubble3D val="0"/>
            <c:extLst>
              <c:ext xmlns:c16="http://schemas.microsoft.com/office/drawing/2014/chart" uri="{C3380CC4-5D6E-409C-BE32-E72D297353CC}">
                <c16:uniqueId val="{0000000B-BBB9-4BC4-9BCB-994F630BB735}"/>
              </c:ext>
            </c:extLst>
          </c:dPt>
          <c:dPt>
            <c:idx val="34"/>
            <c:invertIfNegative val="0"/>
            <c:bubble3D val="0"/>
            <c:spPr>
              <a:solidFill>
                <a:srgbClr val="FBBB27"/>
              </a:solidFill>
            </c:spPr>
            <c:extLst>
              <c:ext xmlns:c16="http://schemas.microsoft.com/office/drawing/2014/chart" uri="{C3380CC4-5D6E-409C-BE32-E72D297353CC}">
                <c16:uniqueId val="{0000000D-BBB9-4BC4-9BCB-994F630BB735}"/>
              </c:ext>
            </c:extLst>
          </c:dPt>
          <c:dPt>
            <c:idx val="35"/>
            <c:invertIfNegative val="0"/>
            <c:bubble3D val="0"/>
            <c:extLst>
              <c:ext xmlns:c16="http://schemas.microsoft.com/office/drawing/2014/chart" uri="{C3380CC4-5D6E-409C-BE32-E72D297353CC}">
                <c16:uniqueId val="{0000000E-BBB9-4BC4-9BCB-994F630BB735}"/>
              </c:ext>
            </c:extLst>
          </c:dPt>
          <c:dPt>
            <c:idx val="36"/>
            <c:invertIfNegative val="0"/>
            <c:bubble3D val="0"/>
            <c:extLst>
              <c:ext xmlns:c16="http://schemas.microsoft.com/office/drawing/2014/chart" uri="{C3380CC4-5D6E-409C-BE32-E72D297353CC}">
                <c16:uniqueId val="{0000000F-BBB9-4BC4-9BCB-994F630BB735}"/>
              </c:ext>
            </c:extLst>
          </c:dPt>
          <c:dPt>
            <c:idx val="37"/>
            <c:invertIfNegative val="0"/>
            <c:bubble3D val="0"/>
            <c:extLst>
              <c:ext xmlns:c16="http://schemas.microsoft.com/office/drawing/2014/chart" uri="{C3380CC4-5D6E-409C-BE32-E72D297353CC}">
                <c16:uniqueId val="{00000010-BBB9-4BC4-9BCB-994F630BB735}"/>
              </c:ext>
            </c:extLst>
          </c:dPt>
          <c:dPt>
            <c:idx val="46"/>
            <c:invertIfNegative val="0"/>
            <c:bubble3D val="0"/>
            <c:spPr>
              <a:solidFill>
                <a:srgbClr val="FBBB27"/>
              </a:solidFill>
            </c:spPr>
            <c:extLst>
              <c:ext xmlns:c16="http://schemas.microsoft.com/office/drawing/2014/chart" uri="{C3380CC4-5D6E-409C-BE32-E72D297353CC}">
                <c16:uniqueId val="{00000012-BBB9-4BC4-9BCB-994F630BB735}"/>
              </c:ext>
            </c:extLst>
          </c:dPt>
          <c:dPt>
            <c:idx val="58"/>
            <c:invertIfNegative val="0"/>
            <c:bubble3D val="0"/>
            <c:spPr>
              <a:solidFill>
                <a:srgbClr val="FBBB27"/>
              </a:solidFill>
            </c:spPr>
            <c:extLst>
              <c:ext xmlns:c16="http://schemas.microsoft.com/office/drawing/2014/chart" uri="{C3380CC4-5D6E-409C-BE32-E72D297353CC}">
                <c16:uniqueId val="{00000014-BBB9-4BC4-9BCB-994F630BB735}"/>
              </c:ext>
            </c:extLst>
          </c:dPt>
          <c:dPt>
            <c:idx val="70"/>
            <c:invertIfNegative val="0"/>
            <c:bubble3D val="0"/>
            <c:spPr>
              <a:solidFill>
                <a:srgbClr val="FBBB27"/>
              </a:solidFill>
            </c:spPr>
            <c:extLst>
              <c:ext xmlns:c16="http://schemas.microsoft.com/office/drawing/2014/chart" uri="{C3380CC4-5D6E-409C-BE32-E72D297353CC}">
                <c16:uniqueId val="{00000016-BBB9-4BC4-9BCB-994F630BB735}"/>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'F126'!$A$6:$B$78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'F126'!$G$6:$G$78</c:f>
              <c:numCache>
                <c:formatCode>General</c:formatCode>
                <c:ptCount val="73"/>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pt idx="69">
                  <c:v>327</c:v>
                </c:pt>
                <c:pt idx="70">
                  <c:v>385</c:v>
                </c:pt>
                <c:pt idx="71">
                  <c:v>331</c:v>
                </c:pt>
                <c:pt idx="72">
                  <c:v>263</c:v>
                </c:pt>
              </c:numCache>
            </c:numRef>
          </c:val>
          <c:extLst>
            <c:ext xmlns:c16="http://schemas.microsoft.com/office/drawing/2014/chart" uri="{C3380CC4-5D6E-409C-BE32-E72D297353CC}">
              <c16:uniqueId val="{00000017-BBB9-4BC4-9BCB-994F630BB735}"/>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BBB9-4BC4-9BCB-994F630BB735}"/>
              </c:ext>
            </c:extLst>
          </c:dPt>
          <c:dLbls>
            <c:delete val="1"/>
          </c:dLbls>
          <c:cat>
            <c:multiLvlStrRef>
              <c:f>'F126'!$A$6:$B$78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'F126'!$H$6:$H$78</c:f>
              <c:numCache>
                <c:formatCode>#,##0</c:formatCode>
                <c:ptCount val="73"/>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pt idx="69" formatCode="0.00">
                  <c:v>109.31</c:v>
                </c:pt>
                <c:pt idx="70" formatCode="0.00">
                  <c:v>117.97</c:v>
                </c:pt>
                <c:pt idx="71" formatCode="0.00">
                  <c:v>128.44</c:v>
                </c:pt>
                <c:pt idx="72" formatCode="0.00">
                  <c:v>101.78</c:v>
                </c:pt>
              </c:numCache>
            </c:numRef>
          </c:val>
          <c:smooth val="0"/>
          <c:extLst>
            <c:ext xmlns:c16="http://schemas.microsoft.com/office/drawing/2014/chart" uri="{C3380CC4-5D6E-409C-BE32-E72D297353CC}">
              <c16:uniqueId val="{00000019-BBB9-4BC4-9BCB-994F630BB735}"/>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C2B8-4CAB-8DA1-82796D7CF12A}"/>
              </c:ext>
            </c:extLst>
          </c:dPt>
          <c:dPt>
            <c:idx val="1"/>
            <c:invertIfNegative val="0"/>
            <c:bubble3D val="0"/>
            <c:spPr>
              <a:solidFill>
                <a:srgbClr val="FBBB27"/>
              </a:solidFill>
            </c:spPr>
            <c:extLst>
              <c:ext xmlns:c16="http://schemas.microsoft.com/office/drawing/2014/chart" uri="{C3380CC4-5D6E-409C-BE32-E72D297353CC}">
                <c16:uniqueId val="{00000002-C2B8-4CAB-8DA1-82796D7CF12A}"/>
              </c:ext>
            </c:extLst>
          </c:dPt>
          <c:dPt>
            <c:idx val="11"/>
            <c:invertIfNegative val="0"/>
            <c:bubble3D val="0"/>
            <c:extLst>
              <c:ext xmlns:c16="http://schemas.microsoft.com/office/drawing/2014/chart" uri="{C3380CC4-5D6E-409C-BE32-E72D297353CC}">
                <c16:uniqueId val="{00000003-C2B8-4CAB-8DA1-82796D7CF12A}"/>
              </c:ext>
            </c:extLst>
          </c:dPt>
          <c:dPt>
            <c:idx val="12"/>
            <c:invertIfNegative val="0"/>
            <c:bubble3D val="0"/>
            <c:extLst>
              <c:ext xmlns:c16="http://schemas.microsoft.com/office/drawing/2014/chart" uri="{C3380CC4-5D6E-409C-BE32-E72D297353CC}">
                <c16:uniqueId val="{00000004-C2B8-4CAB-8DA1-82796D7CF12A}"/>
              </c:ext>
            </c:extLst>
          </c:dPt>
          <c:dPt>
            <c:idx val="13"/>
            <c:invertIfNegative val="0"/>
            <c:bubble3D val="0"/>
            <c:spPr>
              <a:solidFill>
                <a:srgbClr val="FBBB27"/>
              </a:solidFill>
            </c:spPr>
            <c:extLst>
              <c:ext xmlns:c16="http://schemas.microsoft.com/office/drawing/2014/chart" uri="{C3380CC4-5D6E-409C-BE32-E72D297353CC}">
                <c16:uniqueId val="{00000006-C2B8-4CAB-8DA1-82796D7CF12A}"/>
              </c:ext>
            </c:extLst>
          </c:dPt>
          <c:dPt>
            <c:idx val="23"/>
            <c:invertIfNegative val="0"/>
            <c:bubble3D val="0"/>
            <c:extLst>
              <c:ext xmlns:c16="http://schemas.microsoft.com/office/drawing/2014/chart" uri="{C3380CC4-5D6E-409C-BE32-E72D297353CC}">
                <c16:uniqueId val="{00000007-C2B8-4CAB-8DA1-82796D7CF12A}"/>
              </c:ext>
            </c:extLst>
          </c:dPt>
          <c:dPt>
            <c:idx val="24"/>
            <c:invertIfNegative val="0"/>
            <c:bubble3D val="0"/>
            <c:extLst>
              <c:ext xmlns:c16="http://schemas.microsoft.com/office/drawing/2014/chart" uri="{C3380CC4-5D6E-409C-BE32-E72D297353CC}">
                <c16:uniqueId val="{00000008-C2B8-4CAB-8DA1-82796D7CF12A}"/>
              </c:ext>
            </c:extLst>
          </c:dPt>
          <c:dPt>
            <c:idx val="25"/>
            <c:invertIfNegative val="0"/>
            <c:bubble3D val="0"/>
            <c:spPr>
              <a:solidFill>
                <a:srgbClr val="FBBB27"/>
              </a:solidFill>
            </c:spPr>
            <c:extLst>
              <c:ext xmlns:c16="http://schemas.microsoft.com/office/drawing/2014/chart" uri="{C3380CC4-5D6E-409C-BE32-E72D297353CC}">
                <c16:uniqueId val="{0000000A-C2B8-4CAB-8DA1-82796D7CF12A}"/>
              </c:ext>
            </c:extLst>
          </c:dPt>
          <c:dPt>
            <c:idx val="35"/>
            <c:invertIfNegative val="0"/>
            <c:bubble3D val="0"/>
            <c:extLst>
              <c:ext xmlns:c16="http://schemas.microsoft.com/office/drawing/2014/chart" uri="{C3380CC4-5D6E-409C-BE32-E72D297353CC}">
                <c16:uniqueId val="{0000000B-C2B8-4CAB-8DA1-82796D7CF12A}"/>
              </c:ext>
            </c:extLst>
          </c:dPt>
          <c:dPt>
            <c:idx val="36"/>
            <c:invertIfNegative val="0"/>
            <c:bubble3D val="0"/>
            <c:extLst>
              <c:ext xmlns:c16="http://schemas.microsoft.com/office/drawing/2014/chart" uri="{C3380CC4-5D6E-409C-BE32-E72D297353CC}">
                <c16:uniqueId val="{0000000C-C2B8-4CAB-8DA1-82796D7CF12A}"/>
              </c:ext>
            </c:extLst>
          </c:dPt>
          <c:dPt>
            <c:idx val="37"/>
            <c:invertIfNegative val="0"/>
            <c:bubble3D val="0"/>
            <c:spPr>
              <a:solidFill>
                <a:srgbClr val="FBBB27"/>
              </a:solidFill>
            </c:spPr>
            <c:extLst>
              <c:ext xmlns:c16="http://schemas.microsoft.com/office/drawing/2014/chart" uri="{C3380CC4-5D6E-409C-BE32-E72D297353CC}">
                <c16:uniqueId val="{0000000E-C2B8-4CAB-8DA1-82796D7CF12A}"/>
              </c:ext>
            </c:extLst>
          </c:dPt>
          <c:dPt>
            <c:idx val="49"/>
            <c:invertIfNegative val="0"/>
            <c:bubble3D val="0"/>
            <c:spPr>
              <a:solidFill>
                <a:srgbClr val="FBBB27"/>
              </a:solidFill>
            </c:spPr>
            <c:extLst>
              <c:ext xmlns:c16="http://schemas.microsoft.com/office/drawing/2014/chart" uri="{C3380CC4-5D6E-409C-BE32-E72D297353CC}">
                <c16:uniqueId val="{00000010-C2B8-4CAB-8DA1-82796D7CF12A}"/>
              </c:ext>
            </c:extLst>
          </c:dPt>
          <c:dPt>
            <c:idx val="61"/>
            <c:invertIfNegative val="0"/>
            <c:bubble3D val="0"/>
            <c:spPr>
              <a:solidFill>
                <a:srgbClr val="FBBB27"/>
              </a:solidFill>
            </c:spPr>
            <c:extLst>
              <c:ext xmlns:c16="http://schemas.microsoft.com/office/drawing/2014/chart" uri="{C3380CC4-5D6E-409C-BE32-E72D297353CC}">
                <c16:uniqueId val="{00000012-C2B8-4CAB-8DA1-82796D7CF12A}"/>
              </c:ext>
            </c:extLst>
          </c:dPt>
          <c:dPt>
            <c:idx val="73"/>
            <c:invertIfNegative val="0"/>
            <c:bubble3D val="0"/>
            <c:spPr>
              <a:solidFill>
                <a:srgbClr val="FBBB27"/>
              </a:solidFill>
            </c:spPr>
            <c:extLst>
              <c:ext xmlns:c16="http://schemas.microsoft.com/office/drawing/2014/chart" uri="{C3380CC4-5D6E-409C-BE32-E72D297353CC}">
                <c16:uniqueId val="{00000014-C2B8-4CAB-8DA1-82796D7CF12A}"/>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'F126'!$A$18:$B$79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'F126'!$G$18:$G$79</c:f>
              <c:numCache>
                <c:formatCode>General</c:formatCode>
                <c:ptCount val="62"/>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numCache>
            </c:numRef>
          </c:val>
          <c:extLst>
            <c:ext xmlns:c16="http://schemas.microsoft.com/office/drawing/2014/chart" uri="{C3380CC4-5D6E-409C-BE32-E72D297353CC}">
              <c16:uniqueId val="{00000015-C2B8-4CAB-8DA1-82796D7CF12A}"/>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6-C2B8-4CAB-8DA1-82796D7CF12A}"/>
              </c:ext>
            </c:extLst>
          </c:dPt>
          <c:dLbls>
            <c:delete val="1"/>
          </c:dLbls>
          <c:cat>
            <c:multiLvlStrRef>
              <c:f>'F126'!$A$18:$B$79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'F126'!$H$18:$H$79</c:f>
              <c:numCache>
                <c:formatCode>#,##0</c:formatCode>
                <c:ptCount val="62"/>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numCache>
            </c:numRef>
          </c:val>
          <c:smooth val="0"/>
          <c:extLst>
            <c:ext xmlns:c16="http://schemas.microsoft.com/office/drawing/2014/chart" uri="{C3380CC4-5D6E-409C-BE32-E72D297353CC}">
              <c16:uniqueId val="{00000017-C2B8-4CAB-8DA1-82796D7CF12A}"/>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128A-48E9-879A-C03F44165030}"/>
              </c:ext>
            </c:extLst>
          </c:dPt>
          <c:dPt>
            <c:idx val="1"/>
            <c:invertIfNegative val="0"/>
            <c:bubble3D val="0"/>
            <c:extLst>
              <c:ext xmlns:c16="http://schemas.microsoft.com/office/drawing/2014/chart" uri="{C3380CC4-5D6E-409C-BE32-E72D297353CC}">
                <c16:uniqueId val="{00000001-128A-48E9-879A-C03F44165030}"/>
              </c:ext>
            </c:extLst>
          </c:dPt>
          <c:dPt>
            <c:idx val="2"/>
            <c:invertIfNegative val="0"/>
            <c:bubble3D val="0"/>
            <c:spPr>
              <a:solidFill>
                <a:srgbClr val="FBBB27"/>
              </a:solidFill>
            </c:spPr>
            <c:extLst>
              <c:ext xmlns:c16="http://schemas.microsoft.com/office/drawing/2014/chart" uri="{C3380CC4-5D6E-409C-BE32-E72D297353CC}">
                <c16:uniqueId val="{00000003-128A-48E9-879A-C03F44165030}"/>
              </c:ext>
            </c:extLst>
          </c:dPt>
          <c:dPt>
            <c:idx val="11"/>
            <c:invertIfNegative val="0"/>
            <c:bubble3D val="0"/>
            <c:extLst>
              <c:ext xmlns:c16="http://schemas.microsoft.com/office/drawing/2014/chart" uri="{C3380CC4-5D6E-409C-BE32-E72D297353CC}">
                <c16:uniqueId val="{00000004-128A-48E9-879A-C03F44165030}"/>
              </c:ext>
            </c:extLst>
          </c:dPt>
          <c:dPt>
            <c:idx val="12"/>
            <c:invertIfNegative val="0"/>
            <c:bubble3D val="0"/>
            <c:extLst>
              <c:ext xmlns:c16="http://schemas.microsoft.com/office/drawing/2014/chart" uri="{C3380CC4-5D6E-409C-BE32-E72D297353CC}">
                <c16:uniqueId val="{00000005-128A-48E9-879A-C03F44165030}"/>
              </c:ext>
            </c:extLst>
          </c:dPt>
          <c:dPt>
            <c:idx val="13"/>
            <c:invertIfNegative val="0"/>
            <c:bubble3D val="0"/>
            <c:extLst>
              <c:ext xmlns:c16="http://schemas.microsoft.com/office/drawing/2014/chart" uri="{C3380CC4-5D6E-409C-BE32-E72D297353CC}">
                <c16:uniqueId val="{00000006-128A-48E9-879A-C03F44165030}"/>
              </c:ext>
            </c:extLst>
          </c:dPt>
          <c:dPt>
            <c:idx val="14"/>
            <c:invertIfNegative val="0"/>
            <c:bubble3D val="0"/>
            <c:spPr>
              <a:solidFill>
                <a:srgbClr val="FBBB27"/>
              </a:solidFill>
            </c:spPr>
            <c:extLst>
              <c:ext xmlns:c16="http://schemas.microsoft.com/office/drawing/2014/chart" uri="{C3380CC4-5D6E-409C-BE32-E72D297353CC}">
                <c16:uniqueId val="{00000008-128A-48E9-879A-C03F44165030}"/>
              </c:ext>
            </c:extLst>
          </c:dPt>
          <c:dPt>
            <c:idx val="23"/>
            <c:invertIfNegative val="0"/>
            <c:bubble3D val="0"/>
            <c:extLst>
              <c:ext xmlns:c16="http://schemas.microsoft.com/office/drawing/2014/chart" uri="{C3380CC4-5D6E-409C-BE32-E72D297353CC}">
                <c16:uniqueId val="{00000009-128A-48E9-879A-C03F44165030}"/>
              </c:ext>
            </c:extLst>
          </c:dPt>
          <c:dPt>
            <c:idx val="24"/>
            <c:invertIfNegative val="0"/>
            <c:bubble3D val="0"/>
            <c:extLst>
              <c:ext xmlns:c16="http://schemas.microsoft.com/office/drawing/2014/chart" uri="{C3380CC4-5D6E-409C-BE32-E72D297353CC}">
                <c16:uniqueId val="{0000000A-128A-48E9-879A-C03F44165030}"/>
              </c:ext>
            </c:extLst>
          </c:dPt>
          <c:dPt>
            <c:idx val="25"/>
            <c:invertIfNegative val="0"/>
            <c:bubble3D val="0"/>
            <c:extLst>
              <c:ext xmlns:c16="http://schemas.microsoft.com/office/drawing/2014/chart" uri="{C3380CC4-5D6E-409C-BE32-E72D297353CC}">
                <c16:uniqueId val="{0000000B-128A-48E9-879A-C03F44165030}"/>
              </c:ext>
            </c:extLst>
          </c:dPt>
          <c:dPt>
            <c:idx val="26"/>
            <c:invertIfNegative val="0"/>
            <c:bubble3D val="0"/>
            <c:spPr>
              <a:solidFill>
                <a:srgbClr val="FBBB27"/>
              </a:solidFill>
            </c:spPr>
            <c:extLst>
              <c:ext xmlns:c16="http://schemas.microsoft.com/office/drawing/2014/chart" uri="{C3380CC4-5D6E-409C-BE32-E72D297353CC}">
                <c16:uniqueId val="{0000000D-128A-48E9-879A-C03F44165030}"/>
              </c:ext>
            </c:extLst>
          </c:dPt>
          <c:dPt>
            <c:idx val="35"/>
            <c:invertIfNegative val="0"/>
            <c:bubble3D val="0"/>
            <c:extLst>
              <c:ext xmlns:c16="http://schemas.microsoft.com/office/drawing/2014/chart" uri="{C3380CC4-5D6E-409C-BE32-E72D297353CC}">
                <c16:uniqueId val="{0000000E-128A-48E9-879A-C03F44165030}"/>
              </c:ext>
            </c:extLst>
          </c:dPt>
          <c:dPt>
            <c:idx val="36"/>
            <c:invertIfNegative val="0"/>
            <c:bubble3D val="0"/>
            <c:extLst>
              <c:ext xmlns:c16="http://schemas.microsoft.com/office/drawing/2014/chart" uri="{C3380CC4-5D6E-409C-BE32-E72D297353CC}">
                <c16:uniqueId val="{0000000F-128A-48E9-879A-C03F44165030}"/>
              </c:ext>
            </c:extLst>
          </c:dPt>
          <c:dPt>
            <c:idx val="37"/>
            <c:invertIfNegative val="0"/>
            <c:bubble3D val="0"/>
            <c:extLst>
              <c:ext xmlns:c16="http://schemas.microsoft.com/office/drawing/2014/chart" uri="{C3380CC4-5D6E-409C-BE32-E72D297353CC}">
                <c16:uniqueId val="{00000010-128A-48E9-879A-C03F44165030}"/>
              </c:ext>
            </c:extLst>
          </c:dPt>
          <c:dPt>
            <c:idx val="38"/>
            <c:invertIfNegative val="0"/>
            <c:bubble3D val="0"/>
            <c:spPr>
              <a:solidFill>
                <a:srgbClr val="FBBB27"/>
              </a:solidFill>
            </c:spPr>
            <c:extLst>
              <c:ext xmlns:c16="http://schemas.microsoft.com/office/drawing/2014/chart" uri="{C3380CC4-5D6E-409C-BE32-E72D297353CC}">
                <c16:uniqueId val="{00000012-128A-48E9-879A-C03F44165030}"/>
              </c:ext>
            </c:extLst>
          </c:dPt>
          <c:dPt>
            <c:idx val="50"/>
            <c:invertIfNegative val="0"/>
            <c:bubble3D val="0"/>
            <c:spPr>
              <a:solidFill>
                <a:srgbClr val="FBBB27"/>
              </a:solidFill>
            </c:spPr>
            <c:extLst>
              <c:ext xmlns:c16="http://schemas.microsoft.com/office/drawing/2014/chart" uri="{C3380CC4-5D6E-409C-BE32-E72D297353CC}">
                <c16:uniqueId val="{00000014-128A-48E9-879A-C03F44165030}"/>
              </c:ext>
            </c:extLst>
          </c:dPt>
          <c:dPt>
            <c:idx val="62"/>
            <c:invertIfNegative val="0"/>
            <c:bubble3D val="0"/>
            <c:spPr>
              <a:solidFill>
                <a:srgbClr val="FBBB27"/>
              </a:solidFill>
            </c:spPr>
            <c:extLst>
              <c:ext xmlns:c16="http://schemas.microsoft.com/office/drawing/2014/chart" uri="{C3380CC4-5D6E-409C-BE32-E72D297353CC}">
                <c16:uniqueId val="{00000016-128A-48E9-879A-C03F44165030}"/>
              </c:ext>
            </c:extLst>
          </c:dPt>
          <c:dPt>
            <c:idx val="74"/>
            <c:invertIfNegative val="0"/>
            <c:bubble3D val="0"/>
            <c:spPr>
              <a:solidFill>
                <a:srgbClr val="FBBB27"/>
              </a:solidFill>
            </c:spPr>
            <c:extLst>
              <c:ext xmlns:c16="http://schemas.microsoft.com/office/drawing/2014/chart" uri="{C3380CC4-5D6E-409C-BE32-E72D297353CC}">
                <c16:uniqueId val="{00000018-128A-48E9-879A-C03F44165030}"/>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'F126'!$A$18:$B$80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'F126'!$G$18:$G$80</c:f>
              <c:numCache>
                <c:formatCode>General</c:formatCode>
                <c:ptCount val="63"/>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numCache>
            </c:numRef>
          </c:val>
          <c:extLst>
            <c:ext xmlns:c16="http://schemas.microsoft.com/office/drawing/2014/chart" uri="{C3380CC4-5D6E-409C-BE32-E72D297353CC}">
              <c16:uniqueId val="{00000019-128A-48E9-879A-C03F44165030}"/>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A-128A-48E9-879A-C03F44165030}"/>
              </c:ext>
            </c:extLst>
          </c:dPt>
          <c:dLbls>
            <c:delete val="1"/>
          </c:dLbls>
          <c:cat>
            <c:multiLvlStrRef>
              <c:f>'F126'!$A$18:$B$80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'F126'!$H$18:$H$80</c:f>
              <c:numCache>
                <c:formatCode>#,##0</c:formatCode>
                <c:ptCount val="63"/>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numCache>
            </c:numRef>
          </c:val>
          <c:smooth val="0"/>
          <c:extLst>
            <c:ext xmlns:c16="http://schemas.microsoft.com/office/drawing/2014/chart" uri="{C3380CC4-5D6E-409C-BE32-E72D297353CC}">
              <c16:uniqueId val="{0000001B-128A-48E9-879A-C03F44165030}"/>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BC4-49DE-A252-02C37CEAA003}"/>
              </c:ext>
            </c:extLst>
          </c:dPt>
          <c:dPt>
            <c:idx val="1"/>
            <c:invertIfNegative val="0"/>
            <c:bubble3D val="0"/>
            <c:extLst>
              <c:ext xmlns:c16="http://schemas.microsoft.com/office/drawing/2014/chart" uri="{C3380CC4-5D6E-409C-BE32-E72D297353CC}">
                <c16:uniqueId val="{00000001-2BC4-49DE-A252-02C37CEAA003}"/>
              </c:ext>
            </c:extLst>
          </c:dPt>
          <c:dPt>
            <c:idx val="2"/>
            <c:invertIfNegative val="0"/>
            <c:bubble3D val="0"/>
            <c:spPr>
              <a:solidFill>
                <a:srgbClr val="FBBB27"/>
              </a:solidFill>
            </c:spPr>
            <c:extLst>
              <c:ext xmlns:c16="http://schemas.microsoft.com/office/drawing/2014/chart" uri="{C3380CC4-5D6E-409C-BE32-E72D297353CC}">
                <c16:uniqueId val="{00000003-2BC4-49DE-A252-02C37CEAA003}"/>
              </c:ext>
            </c:extLst>
          </c:dPt>
          <c:dPt>
            <c:idx val="3"/>
            <c:invertIfNegative val="0"/>
            <c:bubble3D val="0"/>
            <c:extLst>
              <c:ext xmlns:c16="http://schemas.microsoft.com/office/drawing/2014/chart" uri="{C3380CC4-5D6E-409C-BE32-E72D297353CC}">
                <c16:uniqueId val="{00000004-2BC4-49DE-A252-02C37CEAA003}"/>
              </c:ext>
            </c:extLst>
          </c:dPt>
          <c:dPt>
            <c:idx val="4"/>
            <c:invertIfNegative val="0"/>
            <c:bubble3D val="0"/>
            <c:extLst>
              <c:ext xmlns:c16="http://schemas.microsoft.com/office/drawing/2014/chart" uri="{C3380CC4-5D6E-409C-BE32-E72D297353CC}">
                <c16:uniqueId val="{00000005-2BC4-49DE-A252-02C37CEAA003}"/>
              </c:ext>
            </c:extLst>
          </c:dPt>
          <c:dPt>
            <c:idx val="5"/>
            <c:invertIfNegative val="0"/>
            <c:bubble3D val="0"/>
            <c:extLst>
              <c:ext xmlns:c16="http://schemas.microsoft.com/office/drawing/2014/chart" uri="{C3380CC4-5D6E-409C-BE32-E72D297353CC}">
                <c16:uniqueId val="{00000006-2BC4-49DE-A252-02C37CEAA003}"/>
              </c:ext>
            </c:extLst>
          </c:dPt>
          <c:dPt>
            <c:idx val="6"/>
            <c:invertIfNegative val="0"/>
            <c:bubble3D val="0"/>
            <c:extLst>
              <c:ext xmlns:c16="http://schemas.microsoft.com/office/drawing/2014/chart" uri="{C3380CC4-5D6E-409C-BE32-E72D297353CC}">
                <c16:uniqueId val="{00000007-2BC4-49DE-A252-02C37CEAA003}"/>
              </c:ext>
            </c:extLst>
          </c:dPt>
          <c:dPt>
            <c:idx val="7"/>
            <c:invertIfNegative val="0"/>
            <c:bubble3D val="0"/>
            <c:extLst>
              <c:ext xmlns:c16="http://schemas.microsoft.com/office/drawing/2014/chart" uri="{C3380CC4-5D6E-409C-BE32-E72D297353CC}">
                <c16:uniqueId val="{00000008-2BC4-49DE-A252-02C37CEAA003}"/>
              </c:ext>
            </c:extLst>
          </c:dPt>
          <c:dPt>
            <c:idx val="8"/>
            <c:invertIfNegative val="0"/>
            <c:bubble3D val="0"/>
            <c:extLst>
              <c:ext xmlns:c16="http://schemas.microsoft.com/office/drawing/2014/chart" uri="{C3380CC4-5D6E-409C-BE32-E72D297353CC}">
                <c16:uniqueId val="{00000009-2BC4-49DE-A252-02C37CEAA003}"/>
              </c:ext>
            </c:extLst>
          </c:dPt>
          <c:dPt>
            <c:idx val="9"/>
            <c:invertIfNegative val="0"/>
            <c:bubble3D val="0"/>
            <c:extLst>
              <c:ext xmlns:c16="http://schemas.microsoft.com/office/drawing/2014/chart" uri="{C3380CC4-5D6E-409C-BE32-E72D297353CC}">
                <c16:uniqueId val="{0000000A-2BC4-49DE-A252-02C37CEAA003}"/>
              </c:ext>
            </c:extLst>
          </c:dPt>
          <c:dPt>
            <c:idx val="11"/>
            <c:invertIfNegative val="0"/>
            <c:bubble3D val="0"/>
            <c:extLst>
              <c:ext xmlns:c16="http://schemas.microsoft.com/office/drawing/2014/chart" uri="{C3380CC4-5D6E-409C-BE32-E72D297353CC}">
                <c16:uniqueId val="{0000000B-2BC4-49DE-A252-02C37CEAA003}"/>
              </c:ext>
            </c:extLst>
          </c:dPt>
          <c:dPt>
            <c:idx val="12"/>
            <c:invertIfNegative val="0"/>
            <c:bubble3D val="0"/>
            <c:extLst>
              <c:ext xmlns:c16="http://schemas.microsoft.com/office/drawing/2014/chart" uri="{C3380CC4-5D6E-409C-BE32-E72D297353CC}">
                <c16:uniqueId val="{0000000C-2BC4-49DE-A252-02C37CEAA003}"/>
              </c:ext>
            </c:extLst>
          </c:dPt>
          <c:dPt>
            <c:idx val="13"/>
            <c:invertIfNegative val="0"/>
            <c:bubble3D val="0"/>
            <c:extLst>
              <c:ext xmlns:c16="http://schemas.microsoft.com/office/drawing/2014/chart" uri="{C3380CC4-5D6E-409C-BE32-E72D297353CC}">
                <c16:uniqueId val="{0000000D-2BC4-49DE-A252-02C37CEAA003}"/>
              </c:ext>
            </c:extLst>
          </c:dPt>
          <c:dPt>
            <c:idx val="14"/>
            <c:invertIfNegative val="0"/>
            <c:bubble3D val="0"/>
            <c:spPr>
              <a:solidFill>
                <a:srgbClr val="FBBB27"/>
              </a:solidFill>
            </c:spPr>
            <c:extLst>
              <c:ext xmlns:c16="http://schemas.microsoft.com/office/drawing/2014/chart" uri="{C3380CC4-5D6E-409C-BE32-E72D297353CC}">
                <c16:uniqueId val="{0000000F-2BC4-49DE-A252-02C37CEAA003}"/>
              </c:ext>
            </c:extLst>
          </c:dPt>
          <c:dPt>
            <c:idx val="15"/>
            <c:invertIfNegative val="0"/>
            <c:bubble3D val="0"/>
            <c:extLst>
              <c:ext xmlns:c16="http://schemas.microsoft.com/office/drawing/2014/chart" uri="{C3380CC4-5D6E-409C-BE32-E72D297353CC}">
                <c16:uniqueId val="{00000010-2BC4-49DE-A252-02C37CEAA003}"/>
              </c:ext>
            </c:extLst>
          </c:dPt>
          <c:dPt>
            <c:idx val="16"/>
            <c:invertIfNegative val="0"/>
            <c:bubble3D val="0"/>
            <c:extLst>
              <c:ext xmlns:c16="http://schemas.microsoft.com/office/drawing/2014/chart" uri="{C3380CC4-5D6E-409C-BE32-E72D297353CC}">
                <c16:uniqueId val="{00000011-2BC4-49DE-A252-02C37CEAA003}"/>
              </c:ext>
            </c:extLst>
          </c:dPt>
          <c:dPt>
            <c:idx val="17"/>
            <c:invertIfNegative val="0"/>
            <c:bubble3D val="0"/>
            <c:extLst>
              <c:ext xmlns:c16="http://schemas.microsoft.com/office/drawing/2014/chart" uri="{C3380CC4-5D6E-409C-BE32-E72D297353CC}">
                <c16:uniqueId val="{00000012-2BC4-49DE-A252-02C37CEAA003}"/>
              </c:ext>
            </c:extLst>
          </c:dPt>
          <c:dPt>
            <c:idx val="18"/>
            <c:invertIfNegative val="0"/>
            <c:bubble3D val="0"/>
            <c:extLst>
              <c:ext xmlns:c16="http://schemas.microsoft.com/office/drawing/2014/chart" uri="{C3380CC4-5D6E-409C-BE32-E72D297353CC}">
                <c16:uniqueId val="{00000013-2BC4-49DE-A252-02C37CEAA003}"/>
              </c:ext>
            </c:extLst>
          </c:dPt>
          <c:dPt>
            <c:idx val="19"/>
            <c:invertIfNegative val="0"/>
            <c:bubble3D val="0"/>
            <c:extLst>
              <c:ext xmlns:c16="http://schemas.microsoft.com/office/drawing/2014/chart" uri="{C3380CC4-5D6E-409C-BE32-E72D297353CC}">
                <c16:uniqueId val="{00000014-2BC4-49DE-A252-02C37CEAA003}"/>
              </c:ext>
            </c:extLst>
          </c:dPt>
          <c:dPt>
            <c:idx val="20"/>
            <c:invertIfNegative val="0"/>
            <c:bubble3D val="0"/>
            <c:extLst>
              <c:ext xmlns:c16="http://schemas.microsoft.com/office/drawing/2014/chart" uri="{C3380CC4-5D6E-409C-BE32-E72D297353CC}">
                <c16:uniqueId val="{00000015-2BC4-49DE-A252-02C37CEAA003}"/>
              </c:ext>
            </c:extLst>
          </c:dPt>
          <c:dPt>
            <c:idx val="21"/>
            <c:invertIfNegative val="0"/>
            <c:bubble3D val="0"/>
            <c:extLst>
              <c:ext xmlns:c16="http://schemas.microsoft.com/office/drawing/2014/chart" uri="{C3380CC4-5D6E-409C-BE32-E72D297353CC}">
                <c16:uniqueId val="{00000016-2BC4-49DE-A252-02C37CEAA003}"/>
              </c:ext>
            </c:extLst>
          </c:dPt>
          <c:dPt>
            <c:idx val="22"/>
            <c:invertIfNegative val="0"/>
            <c:bubble3D val="0"/>
            <c:extLst>
              <c:ext xmlns:c16="http://schemas.microsoft.com/office/drawing/2014/chart" uri="{C3380CC4-5D6E-409C-BE32-E72D297353CC}">
                <c16:uniqueId val="{00000017-2BC4-49DE-A252-02C37CEAA003}"/>
              </c:ext>
            </c:extLst>
          </c:dPt>
          <c:dPt>
            <c:idx val="23"/>
            <c:invertIfNegative val="0"/>
            <c:bubble3D val="0"/>
            <c:extLst>
              <c:ext xmlns:c16="http://schemas.microsoft.com/office/drawing/2014/chart" uri="{C3380CC4-5D6E-409C-BE32-E72D297353CC}">
                <c16:uniqueId val="{00000018-2BC4-49DE-A252-02C37CEAA003}"/>
              </c:ext>
            </c:extLst>
          </c:dPt>
          <c:dPt>
            <c:idx val="24"/>
            <c:invertIfNegative val="0"/>
            <c:bubble3D val="0"/>
            <c:extLst>
              <c:ext xmlns:c16="http://schemas.microsoft.com/office/drawing/2014/chart" uri="{C3380CC4-5D6E-409C-BE32-E72D297353CC}">
                <c16:uniqueId val="{00000019-2BC4-49DE-A252-02C37CEAA003}"/>
              </c:ext>
            </c:extLst>
          </c:dPt>
          <c:dPt>
            <c:idx val="25"/>
            <c:invertIfNegative val="0"/>
            <c:bubble3D val="0"/>
            <c:extLst>
              <c:ext xmlns:c16="http://schemas.microsoft.com/office/drawing/2014/chart" uri="{C3380CC4-5D6E-409C-BE32-E72D297353CC}">
                <c16:uniqueId val="{0000001A-2BC4-49DE-A252-02C37CEAA003}"/>
              </c:ext>
            </c:extLst>
          </c:dPt>
          <c:dPt>
            <c:idx val="26"/>
            <c:invertIfNegative val="0"/>
            <c:bubble3D val="0"/>
            <c:spPr>
              <a:solidFill>
                <a:srgbClr val="FBBB27"/>
              </a:solidFill>
            </c:spPr>
            <c:extLst>
              <c:ext xmlns:c16="http://schemas.microsoft.com/office/drawing/2014/chart" uri="{C3380CC4-5D6E-409C-BE32-E72D297353CC}">
                <c16:uniqueId val="{0000001C-2BC4-49DE-A252-02C37CEAA003}"/>
              </c:ext>
            </c:extLst>
          </c:dPt>
          <c:dPt>
            <c:idx val="27"/>
            <c:invertIfNegative val="0"/>
            <c:bubble3D val="0"/>
            <c:extLst>
              <c:ext xmlns:c16="http://schemas.microsoft.com/office/drawing/2014/chart" uri="{C3380CC4-5D6E-409C-BE32-E72D297353CC}">
                <c16:uniqueId val="{0000001D-2BC4-49DE-A252-02C37CEAA003}"/>
              </c:ext>
            </c:extLst>
          </c:dPt>
          <c:dPt>
            <c:idx val="28"/>
            <c:invertIfNegative val="0"/>
            <c:bubble3D val="0"/>
            <c:extLst>
              <c:ext xmlns:c16="http://schemas.microsoft.com/office/drawing/2014/chart" uri="{C3380CC4-5D6E-409C-BE32-E72D297353CC}">
                <c16:uniqueId val="{0000001E-2BC4-49DE-A252-02C37CEAA003}"/>
              </c:ext>
            </c:extLst>
          </c:dPt>
          <c:dPt>
            <c:idx val="29"/>
            <c:invertIfNegative val="0"/>
            <c:bubble3D val="0"/>
            <c:extLst>
              <c:ext xmlns:c16="http://schemas.microsoft.com/office/drawing/2014/chart" uri="{C3380CC4-5D6E-409C-BE32-E72D297353CC}">
                <c16:uniqueId val="{0000001F-2BC4-49DE-A252-02C37CEAA003}"/>
              </c:ext>
            </c:extLst>
          </c:dPt>
          <c:dPt>
            <c:idx val="30"/>
            <c:invertIfNegative val="0"/>
            <c:bubble3D val="0"/>
            <c:extLst>
              <c:ext xmlns:c16="http://schemas.microsoft.com/office/drawing/2014/chart" uri="{C3380CC4-5D6E-409C-BE32-E72D297353CC}">
                <c16:uniqueId val="{00000020-2BC4-49DE-A252-02C37CEAA003}"/>
              </c:ext>
            </c:extLst>
          </c:dPt>
          <c:dPt>
            <c:idx val="31"/>
            <c:invertIfNegative val="0"/>
            <c:bubble3D val="0"/>
            <c:extLst>
              <c:ext xmlns:c16="http://schemas.microsoft.com/office/drawing/2014/chart" uri="{C3380CC4-5D6E-409C-BE32-E72D297353CC}">
                <c16:uniqueId val="{00000021-2BC4-49DE-A252-02C37CEAA003}"/>
              </c:ext>
            </c:extLst>
          </c:dPt>
          <c:dPt>
            <c:idx val="32"/>
            <c:invertIfNegative val="0"/>
            <c:bubble3D val="0"/>
            <c:extLst>
              <c:ext xmlns:c16="http://schemas.microsoft.com/office/drawing/2014/chart" uri="{C3380CC4-5D6E-409C-BE32-E72D297353CC}">
                <c16:uniqueId val="{00000022-2BC4-49DE-A252-02C37CEAA003}"/>
              </c:ext>
            </c:extLst>
          </c:dPt>
          <c:dPt>
            <c:idx val="33"/>
            <c:invertIfNegative val="0"/>
            <c:bubble3D val="0"/>
            <c:extLst>
              <c:ext xmlns:c16="http://schemas.microsoft.com/office/drawing/2014/chart" uri="{C3380CC4-5D6E-409C-BE32-E72D297353CC}">
                <c16:uniqueId val="{00000023-2BC4-49DE-A252-02C37CEAA003}"/>
              </c:ext>
            </c:extLst>
          </c:dPt>
          <c:dPt>
            <c:idx val="34"/>
            <c:invertIfNegative val="0"/>
            <c:bubble3D val="0"/>
            <c:extLst>
              <c:ext xmlns:c16="http://schemas.microsoft.com/office/drawing/2014/chart" uri="{C3380CC4-5D6E-409C-BE32-E72D297353CC}">
                <c16:uniqueId val="{00000024-2BC4-49DE-A252-02C37CEAA003}"/>
              </c:ext>
            </c:extLst>
          </c:dPt>
          <c:dPt>
            <c:idx val="35"/>
            <c:invertIfNegative val="0"/>
            <c:bubble3D val="0"/>
            <c:extLst>
              <c:ext xmlns:c16="http://schemas.microsoft.com/office/drawing/2014/chart" uri="{C3380CC4-5D6E-409C-BE32-E72D297353CC}">
                <c16:uniqueId val="{00000025-2BC4-49DE-A252-02C37CEAA003}"/>
              </c:ext>
            </c:extLst>
          </c:dPt>
          <c:dPt>
            <c:idx val="36"/>
            <c:invertIfNegative val="0"/>
            <c:bubble3D val="0"/>
            <c:extLst>
              <c:ext xmlns:c16="http://schemas.microsoft.com/office/drawing/2014/chart" uri="{C3380CC4-5D6E-409C-BE32-E72D297353CC}">
                <c16:uniqueId val="{00000026-2BC4-49DE-A252-02C37CEAA003}"/>
              </c:ext>
            </c:extLst>
          </c:dPt>
          <c:dPt>
            <c:idx val="37"/>
            <c:invertIfNegative val="0"/>
            <c:bubble3D val="0"/>
            <c:extLst>
              <c:ext xmlns:c16="http://schemas.microsoft.com/office/drawing/2014/chart" uri="{C3380CC4-5D6E-409C-BE32-E72D297353CC}">
                <c16:uniqueId val="{00000027-2BC4-49DE-A252-02C37CEAA003}"/>
              </c:ext>
            </c:extLst>
          </c:dPt>
          <c:dPt>
            <c:idx val="38"/>
            <c:invertIfNegative val="0"/>
            <c:bubble3D val="0"/>
            <c:spPr>
              <a:solidFill>
                <a:srgbClr val="FBBB27"/>
              </a:solidFill>
            </c:spPr>
            <c:extLst>
              <c:ext xmlns:c16="http://schemas.microsoft.com/office/drawing/2014/chart" uri="{C3380CC4-5D6E-409C-BE32-E72D297353CC}">
                <c16:uniqueId val="{00000029-2BC4-49DE-A252-02C37CEAA003}"/>
              </c:ext>
            </c:extLst>
          </c:dPt>
          <c:dPt>
            <c:idx val="39"/>
            <c:invertIfNegative val="0"/>
            <c:bubble3D val="0"/>
            <c:extLst>
              <c:ext xmlns:c16="http://schemas.microsoft.com/office/drawing/2014/chart" uri="{C3380CC4-5D6E-409C-BE32-E72D297353CC}">
                <c16:uniqueId val="{0000002A-2BC4-49DE-A252-02C37CEAA003}"/>
              </c:ext>
            </c:extLst>
          </c:dPt>
          <c:dPt>
            <c:idx val="40"/>
            <c:invertIfNegative val="0"/>
            <c:bubble3D val="0"/>
            <c:extLst>
              <c:ext xmlns:c16="http://schemas.microsoft.com/office/drawing/2014/chart" uri="{C3380CC4-5D6E-409C-BE32-E72D297353CC}">
                <c16:uniqueId val="{0000002B-2BC4-49DE-A252-02C37CEAA003}"/>
              </c:ext>
            </c:extLst>
          </c:dPt>
          <c:dPt>
            <c:idx val="41"/>
            <c:invertIfNegative val="0"/>
            <c:bubble3D val="0"/>
            <c:extLst>
              <c:ext xmlns:c16="http://schemas.microsoft.com/office/drawing/2014/chart" uri="{C3380CC4-5D6E-409C-BE32-E72D297353CC}">
                <c16:uniqueId val="{0000002C-2BC4-49DE-A252-02C37CEAA003}"/>
              </c:ext>
            </c:extLst>
          </c:dPt>
          <c:dPt>
            <c:idx val="42"/>
            <c:invertIfNegative val="0"/>
            <c:bubble3D val="0"/>
            <c:extLst>
              <c:ext xmlns:c16="http://schemas.microsoft.com/office/drawing/2014/chart" uri="{C3380CC4-5D6E-409C-BE32-E72D297353CC}">
                <c16:uniqueId val="{0000002D-2BC4-49DE-A252-02C37CEAA003}"/>
              </c:ext>
            </c:extLst>
          </c:dPt>
          <c:dPt>
            <c:idx val="43"/>
            <c:invertIfNegative val="0"/>
            <c:bubble3D val="0"/>
            <c:extLst>
              <c:ext xmlns:c16="http://schemas.microsoft.com/office/drawing/2014/chart" uri="{C3380CC4-5D6E-409C-BE32-E72D297353CC}">
                <c16:uniqueId val="{0000002E-2BC4-49DE-A252-02C37CEAA003}"/>
              </c:ext>
            </c:extLst>
          </c:dPt>
          <c:dPt>
            <c:idx val="44"/>
            <c:invertIfNegative val="0"/>
            <c:bubble3D val="0"/>
            <c:extLst>
              <c:ext xmlns:c16="http://schemas.microsoft.com/office/drawing/2014/chart" uri="{C3380CC4-5D6E-409C-BE32-E72D297353CC}">
                <c16:uniqueId val="{0000002F-2BC4-49DE-A252-02C37CEAA003}"/>
              </c:ext>
            </c:extLst>
          </c:dPt>
          <c:dPt>
            <c:idx val="45"/>
            <c:invertIfNegative val="0"/>
            <c:bubble3D val="0"/>
            <c:extLst>
              <c:ext xmlns:c16="http://schemas.microsoft.com/office/drawing/2014/chart" uri="{C3380CC4-5D6E-409C-BE32-E72D297353CC}">
                <c16:uniqueId val="{00000030-2BC4-49DE-A252-02C37CEAA003}"/>
              </c:ext>
            </c:extLst>
          </c:dPt>
          <c:dPt>
            <c:idx val="46"/>
            <c:invertIfNegative val="0"/>
            <c:bubble3D val="0"/>
            <c:extLst>
              <c:ext xmlns:c16="http://schemas.microsoft.com/office/drawing/2014/chart" uri="{C3380CC4-5D6E-409C-BE32-E72D297353CC}">
                <c16:uniqueId val="{00000031-2BC4-49DE-A252-02C37CEAA003}"/>
              </c:ext>
            </c:extLst>
          </c:dPt>
          <c:dPt>
            <c:idx val="47"/>
            <c:invertIfNegative val="0"/>
            <c:bubble3D val="0"/>
            <c:extLst>
              <c:ext xmlns:c16="http://schemas.microsoft.com/office/drawing/2014/chart" uri="{C3380CC4-5D6E-409C-BE32-E72D297353CC}">
                <c16:uniqueId val="{00000032-2BC4-49DE-A252-02C37CEAA003}"/>
              </c:ext>
            </c:extLst>
          </c:dPt>
          <c:dPt>
            <c:idx val="48"/>
            <c:invertIfNegative val="0"/>
            <c:bubble3D val="0"/>
            <c:extLst>
              <c:ext xmlns:c16="http://schemas.microsoft.com/office/drawing/2014/chart" uri="{C3380CC4-5D6E-409C-BE32-E72D297353CC}">
                <c16:uniqueId val="{00000033-2BC4-49DE-A252-02C37CEAA003}"/>
              </c:ext>
            </c:extLst>
          </c:dPt>
          <c:dPt>
            <c:idx val="49"/>
            <c:invertIfNegative val="0"/>
            <c:bubble3D val="0"/>
            <c:extLst>
              <c:ext xmlns:c16="http://schemas.microsoft.com/office/drawing/2014/chart" uri="{C3380CC4-5D6E-409C-BE32-E72D297353CC}">
                <c16:uniqueId val="{00000034-2BC4-49DE-A252-02C37CEAA003}"/>
              </c:ext>
            </c:extLst>
          </c:dPt>
          <c:dPt>
            <c:idx val="50"/>
            <c:invertIfNegative val="0"/>
            <c:bubble3D val="0"/>
            <c:spPr>
              <a:solidFill>
                <a:srgbClr val="FBBB27"/>
              </a:solidFill>
            </c:spPr>
            <c:extLst>
              <c:ext xmlns:c16="http://schemas.microsoft.com/office/drawing/2014/chart" uri="{C3380CC4-5D6E-409C-BE32-E72D297353CC}">
                <c16:uniqueId val="{00000036-2BC4-49DE-A252-02C37CEAA003}"/>
              </c:ext>
            </c:extLst>
          </c:dPt>
          <c:dPt>
            <c:idx val="51"/>
            <c:invertIfNegative val="0"/>
            <c:bubble3D val="0"/>
            <c:extLst>
              <c:ext xmlns:c16="http://schemas.microsoft.com/office/drawing/2014/chart" uri="{C3380CC4-5D6E-409C-BE32-E72D297353CC}">
                <c16:uniqueId val="{00000037-2BC4-49DE-A252-02C37CEAA003}"/>
              </c:ext>
            </c:extLst>
          </c:dPt>
          <c:dPt>
            <c:idx val="52"/>
            <c:invertIfNegative val="0"/>
            <c:bubble3D val="0"/>
            <c:extLst>
              <c:ext xmlns:c16="http://schemas.microsoft.com/office/drawing/2014/chart" uri="{C3380CC4-5D6E-409C-BE32-E72D297353CC}">
                <c16:uniqueId val="{00000038-2BC4-49DE-A252-02C37CEAA003}"/>
              </c:ext>
            </c:extLst>
          </c:dPt>
          <c:dPt>
            <c:idx val="53"/>
            <c:invertIfNegative val="0"/>
            <c:bubble3D val="0"/>
            <c:extLst>
              <c:ext xmlns:c16="http://schemas.microsoft.com/office/drawing/2014/chart" uri="{C3380CC4-5D6E-409C-BE32-E72D297353CC}">
                <c16:uniqueId val="{00000039-2BC4-49DE-A252-02C37CEAA003}"/>
              </c:ext>
            </c:extLst>
          </c:dPt>
          <c:dPt>
            <c:idx val="54"/>
            <c:invertIfNegative val="0"/>
            <c:bubble3D val="0"/>
            <c:extLst>
              <c:ext xmlns:c16="http://schemas.microsoft.com/office/drawing/2014/chart" uri="{C3380CC4-5D6E-409C-BE32-E72D297353CC}">
                <c16:uniqueId val="{0000003A-2BC4-49DE-A252-02C37CEAA003}"/>
              </c:ext>
            </c:extLst>
          </c:dPt>
          <c:dPt>
            <c:idx val="55"/>
            <c:invertIfNegative val="0"/>
            <c:bubble3D val="0"/>
            <c:extLst>
              <c:ext xmlns:c16="http://schemas.microsoft.com/office/drawing/2014/chart" uri="{C3380CC4-5D6E-409C-BE32-E72D297353CC}">
                <c16:uniqueId val="{0000003B-2BC4-49DE-A252-02C37CEAA003}"/>
              </c:ext>
            </c:extLst>
          </c:dPt>
          <c:dPt>
            <c:idx val="56"/>
            <c:invertIfNegative val="0"/>
            <c:bubble3D val="0"/>
            <c:extLst>
              <c:ext xmlns:c16="http://schemas.microsoft.com/office/drawing/2014/chart" uri="{C3380CC4-5D6E-409C-BE32-E72D297353CC}">
                <c16:uniqueId val="{0000003C-2BC4-49DE-A252-02C37CEAA003}"/>
              </c:ext>
            </c:extLst>
          </c:dPt>
          <c:dPt>
            <c:idx val="57"/>
            <c:invertIfNegative val="0"/>
            <c:bubble3D val="0"/>
            <c:extLst>
              <c:ext xmlns:c16="http://schemas.microsoft.com/office/drawing/2014/chart" uri="{C3380CC4-5D6E-409C-BE32-E72D297353CC}">
                <c16:uniqueId val="{0000003D-2BC4-49DE-A252-02C37CEAA003}"/>
              </c:ext>
            </c:extLst>
          </c:dPt>
          <c:dPt>
            <c:idx val="58"/>
            <c:invertIfNegative val="0"/>
            <c:bubble3D val="0"/>
            <c:extLst>
              <c:ext xmlns:c16="http://schemas.microsoft.com/office/drawing/2014/chart" uri="{C3380CC4-5D6E-409C-BE32-E72D297353CC}">
                <c16:uniqueId val="{0000003E-2BC4-49DE-A252-02C37CEAA003}"/>
              </c:ext>
            </c:extLst>
          </c:dPt>
          <c:dPt>
            <c:idx val="59"/>
            <c:invertIfNegative val="0"/>
            <c:bubble3D val="0"/>
            <c:extLst>
              <c:ext xmlns:c16="http://schemas.microsoft.com/office/drawing/2014/chart" uri="{C3380CC4-5D6E-409C-BE32-E72D297353CC}">
                <c16:uniqueId val="{0000003F-2BC4-49DE-A252-02C37CEAA003}"/>
              </c:ext>
            </c:extLst>
          </c:dPt>
          <c:dPt>
            <c:idx val="60"/>
            <c:invertIfNegative val="0"/>
            <c:bubble3D val="0"/>
            <c:extLst>
              <c:ext xmlns:c16="http://schemas.microsoft.com/office/drawing/2014/chart" uri="{C3380CC4-5D6E-409C-BE32-E72D297353CC}">
                <c16:uniqueId val="{00000040-2BC4-49DE-A252-02C37CEAA003}"/>
              </c:ext>
            </c:extLst>
          </c:dPt>
          <c:dPt>
            <c:idx val="61"/>
            <c:invertIfNegative val="0"/>
            <c:bubble3D val="0"/>
            <c:extLst>
              <c:ext xmlns:c16="http://schemas.microsoft.com/office/drawing/2014/chart" uri="{C3380CC4-5D6E-409C-BE32-E72D297353CC}">
                <c16:uniqueId val="{00000041-2BC4-49DE-A252-02C37CEAA003}"/>
              </c:ext>
            </c:extLst>
          </c:dPt>
          <c:dPt>
            <c:idx val="62"/>
            <c:invertIfNegative val="0"/>
            <c:bubble3D val="0"/>
            <c:spPr>
              <a:solidFill>
                <a:srgbClr val="FBBB27"/>
              </a:solidFill>
            </c:spPr>
            <c:extLst>
              <c:ext xmlns:c16="http://schemas.microsoft.com/office/drawing/2014/chart" uri="{C3380CC4-5D6E-409C-BE32-E72D297353CC}">
                <c16:uniqueId val="{00000043-2BC4-49DE-A252-02C37CEAA003}"/>
              </c:ext>
            </c:extLst>
          </c:dPt>
          <c:dPt>
            <c:idx val="63"/>
            <c:invertIfNegative val="0"/>
            <c:bubble3D val="0"/>
            <c:extLst>
              <c:ext xmlns:c16="http://schemas.microsoft.com/office/drawing/2014/chart" uri="{C3380CC4-5D6E-409C-BE32-E72D297353CC}">
                <c16:uniqueId val="{00000044-2BC4-49DE-A252-02C37CEAA003}"/>
              </c:ext>
            </c:extLst>
          </c:dPt>
          <c:dPt>
            <c:idx val="64"/>
            <c:invertIfNegative val="0"/>
            <c:bubble3D val="0"/>
            <c:extLst>
              <c:ext xmlns:c16="http://schemas.microsoft.com/office/drawing/2014/chart" uri="{C3380CC4-5D6E-409C-BE32-E72D297353CC}">
                <c16:uniqueId val="{00000045-2BC4-49DE-A252-02C37CEAA003}"/>
              </c:ext>
            </c:extLst>
          </c:dPt>
          <c:dPt>
            <c:idx val="65"/>
            <c:invertIfNegative val="0"/>
            <c:bubble3D val="0"/>
            <c:extLst>
              <c:ext xmlns:c16="http://schemas.microsoft.com/office/drawing/2014/chart" uri="{C3380CC4-5D6E-409C-BE32-E72D297353CC}">
                <c16:uniqueId val="{00000046-2BC4-49DE-A252-02C37CEAA003}"/>
              </c:ext>
            </c:extLst>
          </c:dPt>
          <c:dPt>
            <c:idx val="66"/>
            <c:invertIfNegative val="0"/>
            <c:bubble3D val="0"/>
            <c:extLst>
              <c:ext xmlns:c16="http://schemas.microsoft.com/office/drawing/2014/chart" uri="{C3380CC4-5D6E-409C-BE32-E72D297353CC}">
                <c16:uniqueId val="{00000047-2BC4-49DE-A252-02C37CEAA003}"/>
              </c:ext>
            </c:extLst>
          </c:dPt>
          <c:dPt>
            <c:idx val="67"/>
            <c:invertIfNegative val="0"/>
            <c:bubble3D val="0"/>
            <c:extLst>
              <c:ext xmlns:c16="http://schemas.microsoft.com/office/drawing/2014/chart" uri="{C3380CC4-5D6E-409C-BE32-E72D297353CC}">
                <c16:uniqueId val="{00000048-2BC4-49DE-A252-02C37CEAA003}"/>
              </c:ext>
            </c:extLst>
          </c:dPt>
          <c:dPt>
            <c:idx val="68"/>
            <c:invertIfNegative val="0"/>
            <c:bubble3D val="0"/>
            <c:extLst>
              <c:ext xmlns:c16="http://schemas.microsoft.com/office/drawing/2014/chart" uri="{C3380CC4-5D6E-409C-BE32-E72D297353CC}">
                <c16:uniqueId val="{00000049-2BC4-49DE-A252-02C37CEAA003}"/>
              </c:ext>
            </c:extLst>
          </c:dPt>
          <c:dPt>
            <c:idx val="69"/>
            <c:invertIfNegative val="0"/>
            <c:bubble3D val="0"/>
            <c:extLst>
              <c:ext xmlns:c16="http://schemas.microsoft.com/office/drawing/2014/chart" uri="{C3380CC4-5D6E-409C-BE32-E72D297353CC}">
                <c16:uniqueId val="{0000004A-2BC4-49DE-A252-02C37CEAA003}"/>
              </c:ext>
            </c:extLst>
          </c:dPt>
          <c:dPt>
            <c:idx val="70"/>
            <c:invertIfNegative val="0"/>
            <c:bubble3D val="0"/>
            <c:extLst>
              <c:ext xmlns:c16="http://schemas.microsoft.com/office/drawing/2014/chart" uri="{C3380CC4-5D6E-409C-BE32-E72D297353CC}">
                <c16:uniqueId val="{0000004B-2BC4-49DE-A252-02C37CEAA003}"/>
              </c:ext>
            </c:extLst>
          </c:dPt>
          <c:dPt>
            <c:idx val="71"/>
            <c:invertIfNegative val="0"/>
            <c:bubble3D val="0"/>
            <c:extLst>
              <c:ext xmlns:c16="http://schemas.microsoft.com/office/drawing/2014/chart" uri="{C3380CC4-5D6E-409C-BE32-E72D297353CC}">
                <c16:uniqueId val="{0000004C-2BC4-49DE-A252-02C37CEAA003}"/>
              </c:ext>
            </c:extLst>
          </c:dPt>
          <c:dPt>
            <c:idx val="72"/>
            <c:invertIfNegative val="0"/>
            <c:bubble3D val="0"/>
            <c:extLst>
              <c:ext xmlns:c16="http://schemas.microsoft.com/office/drawing/2014/chart" uri="{C3380CC4-5D6E-409C-BE32-E72D297353CC}">
                <c16:uniqueId val="{0000004D-2BC4-49DE-A252-02C37CEAA003}"/>
              </c:ext>
            </c:extLst>
          </c:dPt>
          <c:dPt>
            <c:idx val="73"/>
            <c:invertIfNegative val="0"/>
            <c:bubble3D val="0"/>
            <c:extLst>
              <c:ext xmlns:c16="http://schemas.microsoft.com/office/drawing/2014/chart" uri="{C3380CC4-5D6E-409C-BE32-E72D297353CC}">
                <c16:uniqueId val="{0000004E-2BC4-49DE-A252-02C37CEAA003}"/>
              </c:ext>
            </c:extLst>
          </c:dPt>
          <c:dPt>
            <c:idx val="74"/>
            <c:invertIfNegative val="0"/>
            <c:bubble3D val="0"/>
            <c:spPr>
              <a:solidFill>
                <a:srgbClr val="FBBB27"/>
              </a:solidFill>
            </c:spPr>
            <c:extLst>
              <c:ext xmlns:c16="http://schemas.microsoft.com/office/drawing/2014/chart" uri="{C3380CC4-5D6E-409C-BE32-E72D297353CC}">
                <c16:uniqueId val="{00000050-2BC4-49DE-A252-02C37CEAA003}"/>
              </c:ext>
            </c:extLst>
          </c:dPt>
          <c:dPt>
            <c:idx val="75"/>
            <c:invertIfNegative val="0"/>
            <c:bubble3D val="0"/>
            <c:extLst>
              <c:ext xmlns:c16="http://schemas.microsoft.com/office/drawing/2014/chart" uri="{C3380CC4-5D6E-409C-BE32-E72D297353CC}">
                <c16:uniqueId val="{00000051-2BC4-49DE-A252-02C37CEAA003}"/>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'F126'!$A$18:$B$92</c:f>
              <c:multiLvlStrCache>
                <c:ptCount val="7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lvl>
                <c:lvl>
                  <c:pt idx="0">
                    <c:v>2017</c:v>
                  </c:pt>
                  <c:pt idx="12">
                    <c:v>2018</c:v>
                  </c:pt>
                  <c:pt idx="24">
                    <c:v>2019</c:v>
                  </c:pt>
                  <c:pt idx="36">
                    <c:v>2020</c:v>
                  </c:pt>
                  <c:pt idx="48">
                    <c:v>2021</c:v>
                  </c:pt>
                  <c:pt idx="60">
                    <c:v>2022</c:v>
                  </c:pt>
                  <c:pt idx="72">
                    <c:v>2023</c:v>
                  </c:pt>
                </c:lvl>
              </c:multiLvlStrCache>
            </c:multiLvlStrRef>
          </c:cat>
          <c:val>
            <c:numRef>
              <c:f>'F126'!$G$18:$G$92</c:f>
              <c:numCache>
                <c:formatCode>General</c:formatCode>
                <c:ptCount val="75"/>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pt idx="63">
                  <c:v>293</c:v>
                </c:pt>
                <c:pt idx="64">
                  <c:v>405</c:v>
                </c:pt>
                <c:pt idx="65">
                  <c:v>360</c:v>
                </c:pt>
                <c:pt idx="66">
                  <c:v>376</c:v>
                </c:pt>
                <c:pt idx="67">
                  <c:v>398</c:v>
                </c:pt>
                <c:pt idx="68">
                  <c:v>448</c:v>
                </c:pt>
                <c:pt idx="69">
                  <c:v>402</c:v>
                </c:pt>
                <c:pt idx="70">
                  <c:v>567</c:v>
                </c:pt>
                <c:pt idx="71">
                  <c:v>517</c:v>
                </c:pt>
                <c:pt idx="72">
                  <c:v>380</c:v>
                </c:pt>
                <c:pt idx="73">
                  <c:v>445</c:v>
                </c:pt>
                <c:pt idx="74">
                  <c:v>524</c:v>
                </c:pt>
              </c:numCache>
            </c:numRef>
          </c:val>
          <c:extLst>
            <c:ext xmlns:c16="http://schemas.microsoft.com/office/drawing/2014/chart" uri="{C3380CC4-5D6E-409C-BE32-E72D297353CC}">
              <c16:uniqueId val="{00000052-2BC4-49DE-A252-02C37CEAA003}"/>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53-2BC4-49DE-A252-02C37CEAA003}"/>
              </c:ext>
            </c:extLst>
          </c:dPt>
          <c:dLbls>
            <c:delete val="1"/>
          </c:dLbls>
          <c:cat>
            <c:multiLvlStrRef>
              <c:f>'F126'!$A$18:$B$92</c:f>
              <c:multiLvlStrCache>
                <c:ptCount val="7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lvl>
                <c:lvl>
                  <c:pt idx="0">
                    <c:v>2017</c:v>
                  </c:pt>
                  <c:pt idx="12">
                    <c:v>2018</c:v>
                  </c:pt>
                  <c:pt idx="24">
                    <c:v>2019</c:v>
                  </c:pt>
                  <c:pt idx="36">
                    <c:v>2020</c:v>
                  </c:pt>
                  <c:pt idx="48">
                    <c:v>2021</c:v>
                  </c:pt>
                  <c:pt idx="60">
                    <c:v>2022</c:v>
                  </c:pt>
                  <c:pt idx="72">
                    <c:v>2023</c:v>
                  </c:pt>
                </c:lvl>
              </c:multiLvlStrCache>
            </c:multiLvlStrRef>
          </c:cat>
          <c:val>
            <c:numRef>
              <c:f>'F126'!$H$18:$H$92</c:f>
              <c:numCache>
                <c:formatCode>#,##0</c:formatCode>
                <c:ptCount val="75"/>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pt idx="63" formatCode="0.00">
                  <c:v>118.03</c:v>
                </c:pt>
                <c:pt idx="64" formatCode="0.00">
                  <c:v>140.19</c:v>
                </c:pt>
                <c:pt idx="65" formatCode="0.00">
                  <c:v>117.03</c:v>
                </c:pt>
                <c:pt idx="66" formatCode="0.00">
                  <c:v>121.06</c:v>
                </c:pt>
                <c:pt idx="67" formatCode="0.00">
                  <c:v>128.38</c:v>
                </c:pt>
                <c:pt idx="68" formatCode="0.00">
                  <c:v>125.12</c:v>
                </c:pt>
                <c:pt idx="69" formatCode="0.00">
                  <c:v>139.53</c:v>
                </c:pt>
                <c:pt idx="70" formatCode="0.00">
                  <c:v>175</c:v>
                </c:pt>
                <c:pt idx="71" formatCode="0.00">
                  <c:v>180</c:v>
                </c:pt>
                <c:pt idx="72" formatCode="0.00">
                  <c:v>133</c:v>
                </c:pt>
                <c:pt idx="73" formatCode="0.00">
                  <c:v>143.31</c:v>
                </c:pt>
                <c:pt idx="74" formatCode="0.00">
                  <c:v>156.62</c:v>
                </c:pt>
              </c:numCache>
            </c:numRef>
          </c:val>
          <c:smooth val="0"/>
          <c:extLst>
            <c:ext xmlns:c16="http://schemas.microsoft.com/office/drawing/2014/chart" uri="{C3380CC4-5D6E-409C-BE32-E72D297353CC}">
              <c16:uniqueId val="{00000054-2BC4-49DE-A252-02C37CEAA003}"/>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D0A2-4D63-B7D8-1827E2637068}"/>
              </c:ext>
            </c:extLst>
          </c:dPt>
          <c:dPt>
            <c:idx val="1"/>
            <c:bubble3D val="0"/>
            <c:spPr>
              <a:solidFill>
                <a:srgbClr val="FAD496"/>
              </a:solidFill>
            </c:spPr>
            <c:extLst>
              <c:ext xmlns:c16="http://schemas.microsoft.com/office/drawing/2014/chart" uri="{C3380CC4-5D6E-409C-BE32-E72D297353CC}">
                <c16:uniqueId val="{00000003-D0A2-4D63-B7D8-1827E2637068}"/>
              </c:ext>
            </c:extLst>
          </c:dPt>
          <c:dPt>
            <c:idx val="2"/>
            <c:bubble3D val="0"/>
            <c:spPr>
              <a:solidFill>
                <a:srgbClr val="FBBB27"/>
              </a:solidFill>
            </c:spPr>
            <c:extLst>
              <c:ext xmlns:c16="http://schemas.microsoft.com/office/drawing/2014/chart" uri="{C3380CC4-5D6E-409C-BE32-E72D297353CC}">
                <c16:uniqueId val="{00000005-D0A2-4D63-B7D8-1827E2637068}"/>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2-4D63-B7D8-1827E2637068}"/>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0A2-4D63-B7D8-1827E2637068}"/>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0A2-4D63-B7D8-1827E2637068}"/>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'F127'!$C$6:$E$6</c:f>
              <c:strCache>
                <c:ptCount val="3"/>
                <c:pt idx="0">
                  <c:v>Unidades Vehiculares Eléctricas</c:v>
                </c:pt>
                <c:pt idx="1">
                  <c:v>Unidades Vehiculares Híbridas Plugin (conectables)</c:v>
                </c:pt>
                <c:pt idx="2">
                  <c:v>Unidades Vehiculares Híbridas</c:v>
                </c:pt>
              </c:strCache>
            </c:strRef>
          </c:cat>
          <c:val>
            <c:numRef>
              <c:f>'F127'!$C$20:$E$20</c:f>
              <c:numCache>
                <c:formatCode>General</c:formatCode>
                <c:ptCount val="3"/>
                <c:pt idx="0">
                  <c:v>74</c:v>
                </c:pt>
                <c:pt idx="1">
                  <c:v>65</c:v>
                </c:pt>
                <c:pt idx="2">
                  <c:v>385</c:v>
                </c:pt>
              </c:numCache>
            </c:numRef>
          </c:val>
          <c:extLst>
            <c:ext xmlns:c16="http://schemas.microsoft.com/office/drawing/2014/chart" uri="{C3380CC4-5D6E-409C-BE32-E72D297353CC}">
              <c16:uniqueId val="{00000006-D0A2-4D63-B7D8-1827E2637068}"/>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B4D-4D97-A93B-BBDC6F3723D7}"/>
              </c:ext>
            </c:extLst>
          </c:dPt>
          <c:dPt>
            <c:idx val="1"/>
            <c:invertIfNegative val="0"/>
            <c:bubble3D val="0"/>
            <c:spPr>
              <a:solidFill>
                <a:srgbClr val="7C878E"/>
              </a:solidFill>
              <a:ln>
                <a:noFill/>
              </a:ln>
              <a:effectLst/>
            </c:spPr>
            <c:extLst>
              <c:ext xmlns:c16="http://schemas.microsoft.com/office/drawing/2014/chart" uri="{C3380CC4-5D6E-409C-BE32-E72D297353CC}">
                <c16:uniqueId val="{00000003-9B4D-4D97-A93B-BBDC6F3723D7}"/>
              </c:ext>
            </c:extLst>
          </c:dPt>
          <c:dPt>
            <c:idx val="2"/>
            <c:invertIfNegative val="0"/>
            <c:bubble3D val="0"/>
            <c:spPr>
              <a:solidFill>
                <a:srgbClr val="7C878E"/>
              </a:solidFill>
              <a:ln>
                <a:noFill/>
              </a:ln>
              <a:effectLst/>
            </c:spPr>
            <c:extLst>
              <c:ext xmlns:c16="http://schemas.microsoft.com/office/drawing/2014/chart" uri="{C3380CC4-5D6E-409C-BE32-E72D297353CC}">
                <c16:uniqueId val="{00000005-9B4D-4D97-A93B-BBDC6F3723D7}"/>
              </c:ext>
            </c:extLst>
          </c:dPt>
          <c:dPt>
            <c:idx val="3"/>
            <c:invertIfNegative val="0"/>
            <c:bubble3D val="0"/>
            <c:spPr>
              <a:solidFill>
                <a:srgbClr val="7C878E"/>
              </a:solidFill>
              <a:ln>
                <a:noFill/>
              </a:ln>
              <a:effectLst/>
            </c:spPr>
            <c:extLst>
              <c:ext xmlns:c16="http://schemas.microsoft.com/office/drawing/2014/chart" uri="{C3380CC4-5D6E-409C-BE32-E72D297353CC}">
                <c16:uniqueId val="{00000007-9B4D-4D97-A93B-BBDC6F3723D7}"/>
              </c:ext>
            </c:extLst>
          </c:dPt>
          <c:dPt>
            <c:idx val="4"/>
            <c:invertIfNegative val="0"/>
            <c:bubble3D val="0"/>
            <c:spPr>
              <a:solidFill>
                <a:srgbClr val="7C878E"/>
              </a:solidFill>
              <a:ln>
                <a:noFill/>
              </a:ln>
              <a:effectLst/>
            </c:spPr>
            <c:extLst>
              <c:ext xmlns:c16="http://schemas.microsoft.com/office/drawing/2014/chart" uri="{C3380CC4-5D6E-409C-BE32-E72D297353CC}">
                <c16:uniqueId val="{00000009-9B4D-4D97-A93B-BBDC6F3723D7}"/>
              </c:ext>
            </c:extLst>
          </c:dPt>
          <c:dPt>
            <c:idx val="5"/>
            <c:invertIfNegative val="0"/>
            <c:bubble3D val="0"/>
            <c:spPr>
              <a:solidFill>
                <a:srgbClr val="7C878E"/>
              </a:solidFill>
              <a:ln>
                <a:noFill/>
              </a:ln>
              <a:effectLst/>
            </c:spPr>
            <c:extLst>
              <c:ext xmlns:c16="http://schemas.microsoft.com/office/drawing/2014/chart" uri="{C3380CC4-5D6E-409C-BE32-E72D297353CC}">
                <c16:uniqueId val="{0000000B-9B4D-4D97-A93B-BBDC6F3723D7}"/>
              </c:ext>
            </c:extLst>
          </c:dPt>
          <c:dPt>
            <c:idx val="6"/>
            <c:invertIfNegative val="0"/>
            <c:bubble3D val="0"/>
            <c:spPr>
              <a:solidFill>
                <a:srgbClr val="7C878E"/>
              </a:solidFill>
              <a:ln>
                <a:noFill/>
              </a:ln>
              <a:effectLst/>
            </c:spPr>
            <c:extLst>
              <c:ext xmlns:c16="http://schemas.microsoft.com/office/drawing/2014/chart" uri="{C3380CC4-5D6E-409C-BE32-E72D297353CC}">
                <c16:uniqueId val="{0000000D-9B4D-4D97-A93B-BBDC6F3723D7}"/>
              </c:ext>
            </c:extLst>
          </c:dPt>
          <c:dPt>
            <c:idx val="7"/>
            <c:invertIfNegative val="0"/>
            <c:bubble3D val="0"/>
            <c:spPr>
              <a:solidFill>
                <a:srgbClr val="7C878E"/>
              </a:solidFill>
              <a:ln>
                <a:noFill/>
              </a:ln>
              <a:effectLst/>
            </c:spPr>
            <c:extLst>
              <c:ext xmlns:c16="http://schemas.microsoft.com/office/drawing/2014/chart" uri="{C3380CC4-5D6E-409C-BE32-E72D297353CC}">
                <c16:uniqueId val="{0000000F-9B4D-4D97-A93B-BBDC6F3723D7}"/>
              </c:ext>
            </c:extLst>
          </c:dPt>
          <c:dPt>
            <c:idx val="8"/>
            <c:invertIfNegative val="0"/>
            <c:bubble3D val="0"/>
            <c:spPr>
              <a:solidFill>
                <a:srgbClr val="7C878E"/>
              </a:solidFill>
              <a:ln>
                <a:noFill/>
              </a:ln>
              <a:effectLst/>
            </c:spPr>
            <c:extLst>
              <c:ext xmlns:c16="http://schemas.microsoft.com/office/drawing/2014/chart" uri="{C3380CC4-5D6E-409C-BE32-E72D297353CC}">
                <c16:uniqueId val="{00000011-9B4D-4D97-A93B-BBDC6F3723D7}"/>
              </c:ext>
            </c:extLst>
          </c:dPt>
          <c:dPt>
            <c:idx val="9"/>
            <c:invertIfNegative val="0"/>
            <c:bubble3D val="0"/>
            <c:spPr>
              <a:solidFill>
                <a:srgbClr val="7C878E"/>
              </a:solidFill>
              <a:ln>
                <a:noFill/>
              </a:ln>
              <a:effectLst/>
            </c:spPr>
            <c:extLst>
              <c:ext xmlns:c16="http://schemas.microsoft.com/office/drawing/2014/chart" uri="{C3380CC4-5D6E-409C-BE32-E72D297353CC}">
                <c16:uniqueId val="{00000013-9B4D-4D97-A93B-BBDC6F3723D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B4D-4D97-A93B-BBDC6F3723D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B4D-4D97-A93B-BBDC6F3723D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B4D-4D97-A93B-BBDC6F3723D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B4D-4D97-A93B-BBDC6F3723D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B4D-4D97-A93B-BBDC6F3723D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B4D-4D97-A93B-BBDC6F3723D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B4D-4D97-A93B-BBDC6F3723D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B4D-4D97-A93B-BBDC6F3723D7}"/>
              </c:ext>
            </c:extLst>
          </c:dPt>
          <c:dPt>
            <c:idx val="19"/>
            <c:invertIfNegative val="0"/>
            <c:bubble3D val="0"/>
            <c:spPr>
              <a:solidFill>
                <a:srgbClr val="7C878E"/>
              </a:solidFill>
              <a:ln>
                <a:noFill/>
              </a:ln>
              <a:effectLst/>
            </c:spPr>
            <c:extLst>
              <c:ext xmlns:c16="http://schemas.microsoft.com/office/drawing/2014/chart" uri="{C3380CC4-5D6E-409C-BE32-E72D297353CC}">
                <c16:uniqueId val="{00000025-9B4D-4D97-A93B-BBDC6F3723D7}"/>
              </c:ext>
            </c:extLst>
          </c:dPt>
          <c:dPt>
            <c:idx val="28"/>
            <c:invertIfNegative val="0"/>
            <c:bubble3D val="0"/>
            <c:spPr>
              <a:solidFill>
                <a:srgbClr val="FBBB27"/>
              </a:solidFill>
              <a:ln>
                <a:noFill/>
              </a:ln>
              <a:effectLst/>
            </c:spPr>
            <c:extLst>
              <c:ext xmlns:c16="http://schemas.microsoft.com/office/drawing/2014/chart" uri="{C3380CC4-5D6E-409C-BE32-E72D297353CC}">
                <c16:uniqueId val="{00000027-9B4D-4D97-A93B-BBDC6F3723D7}"/>
              </c:ext>
            </c:extLst>
          </c:dPt>
          <c:dPt>
            <c:idx val="29"/>
            <c:invertIfNegative val="0"/>
            <c:bubble3D val="0"/>
            <c:spPr>
              <a:solidFill>
                <a:srgbClr val="7C878E"/>
              </a:solidFill>
              <a:ln>
                <a:noFill/>
              </a:ln>
              <a:effectLst/>
            </c:spPr>
            <c:extLst>
              <c:ext xmlns:c16="http://schemas.microsoft.com/office/drawing/2014/chart" uri="{C3380CC4-5D6E-409C-BE32-E72D297353CC}">
                <c16:uniqueId val="{00000029-9B4D-4D97-A93B-BBDC6F3723D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'F128'!$A$7:$A$38</c:f>
              <c:strCache>
                <c:ptCount val="32"/>
                <c:pt idx="0">
                  <c:v>Tlaxcala</c:v>
                </c:pt>
                <c:pt idx="1">
                  <c:v>Zacatecas</c:v>
                </c:pt>
                <c:pt idx="2">
                  <c:v>Nayarit</c:v>
                </c:pt>
                <c:pt idx="3">
                  <c:v>Guerrero</c:v>
                </c:pt>
                <c:pt idx="4">
                  <c:v>Campeche</c:v>
                </c:pt>
                <c:pt idx="5">
                  <c:v>Durango</c:v>
                </c:pt>
                <c:pt idx="6">
                  <c:v>Tabasco</c:v>
                </c:pt>
                <c:pt idx="7">
                  <c:v>Oaxaca</c:v>
                </c:pt>
                <c:pt idx="8">
                  <c:v>Chiapas</c:v>
                </c:pt>
                <c:pt idx="9">
                  <c:v>Colima</c:v>
                </c:pt>
                <c:pt idx="10">
                  <c:v>Quintana Roo</c:v>
                </c:pt>
                <c:pt idx="11">
                  <c:v>San Luis Potosí</c:v>
                </c:pt>
                <c:pt idx="12">
                  <c:v>Baja California Sur</c:v>
                </c:pt>
                <c:pt idx="13">
                  <c:v>Aguascalientes</c:v>
                </c:pt>
                <c:pt idx="14">
                  <c:v>Hidalgo</c:v>
                </c:pt>
                <c:pt idx="15">
                  <c:v>Morelos</c:v>
                </c:pt>
                <c:pt idx="16">
                  <c:v>Tamaulipas</c:v>
                </c:pt>
                <c:pt idx="17">
                  <c:v>Yucatán</c:v>
                </c:pt>
                <c:pt idx="18">
                  <c:v>Querétaro</c:v>
                </c:pt>
                <c:pt idx="19">
                  <c:v>Sonora</c:v>
                </c:pt>
                <c:pt idx="20">
                  <c:v>Chihuahua</c:v>
                </c:pt>
                <c:pt idx="21">
                  <c:v>Coahuila</c:v>
                </c:pt>
                <c:pt idx="22">
                  <c:v>Michoacán</c:v>
                </c:pt>
                <c:pt idx="23">
                  <c:v>Baja California</c:v>
                </c:pt>
                <c:pt idx="24">
                  <c:v>Veracruz</c:v>
                </c:pt>
                <c:pt idx="25">
                  <c:v>Puebla</c:v>
                </c:pt>
                <c:pt idx="26">
                  <c:v>Guanajuato</c:v>
                </c:pt>
                <c:pt idx="27">
                  <c:v>Sinaloa</c:v>
                </c:pt>
                <c:pt idx="28">
                  <c:v>Jalisco</c:v>
                </c:pt>
                <c:pt idx="29">
                  <c:v>Nuevo León</c:v>
                </c:pt>
                <c:pt idx="30">
                  <c:v>Estado de México</c:v>
                </c:pt>
                <c:pt idx="31">
                  <c:v>Ciudad de México</c:v>
                </c:pt>
              </c:strCache>
            </c:strRef>
          </c:cat>
          <c:val>
            <c:numRef>
              <c:f>'F128'!$B$7:$B$38</c:f>
              <c:numCache>
                <c:formatCode>General</c:formatCode>
                <c:ptCount val="32"/>
                <c:pt idx="0">
                  <c:v>10</c:v>
                </c:pt>
                <c:pt idx="1">
                  <c:v>10</c:v>
                </c:pt>
                <c:pt idx="2">
                  <c:v>11</c:v>
                </c:pt>
                <c:pt idx="3">
                  <c:v>12</c:v>
                </c:pt>
                <c:pt idx="4">
                  <c:v>15</c:v>
                </c:pt>
                <c:pt idx="5">
                  <c:v>16</c:v>
                </c:pt>
                <c:pt idx="6">
                  <c:v>18</c:v>
                </c:pt>
                <c:pt idx="7">
                  <c:v>33</c:v>
                </c:pt>
                <c:pt idx="8">
                  <c:v>39</c:v>
                </c:pt>
                <c:pt idx="9">
                  <c:v>41</c:v>
                </c:pt>
                <c:pt idx="10">
                  <c:v>46</c:v>
                </c:pt>
                <c:pt idx="11">
                  <c:v>48</c:v>
                </c:pt>
                <c:pt idx="12">
                  <c:v>59</c:v>
                </c:pt>
                <c:pt idx="13">
                  <c:v>63</c:v>
                </c:pt>
                <c:pt idx="14">
                  <c:v>66</c:v>
                </c:pt>
                <c:pt idx="15">
                  <c:v>66</c:v>
                </c:pt>
                <c:pt idx="16">
                  <c:v>80</c:v>
                </c:pt>
                <c:pt idx="17">
                  <c:v>87</c:v>
                </c:pt>
                <c:pt idx="18">
                  <c:v>88</c:v>
                </c:pt>
                <c:pt idx="19">
                  <c:v>101</c:v>
                </c:pt>
                <c:pt idx="20">
                  <c:v>116</c:v>
                </c:pt>
                <c:pt idx="21">
                  <c:v>126</c:v>
                </c:pt>
                <c:pt idx="22">
                  <c:v>128</c:v>
                </c:pt>
                <c:pt idx="23">
                  <c:v>129</c:v>
                </c:pt>
                <c:pt idx="24">
                  <c:v>153</c:v>
                </c:pt>
                <c:pt idx="25">
                  <c:v>181</c:v>
                </c:pt>
                <c:pt idx="26">
                  <c:v>183</c:v>
                </c:pt>
                <c:pt idx="27">
                  <c:v>191</c:v>
                </c:pt>
                <c:pt idx="28">
                  <c:v>524</c:v>
                </c:pt>
                <c:pt idx="29">
                  <c:v>543</c:v>
                </c:pt>
                <c:pt idx="30">
                  <c:v>573</c:v>
                </c:pt>
                <c:pt idx="31">
                  <c:v>1256</c:v>
                </c:pt>
              </c:numCache>
            </c:numRef>
          </c:val>
          <c:extLst>
            <c:ext xmlns:c16="http://schemas.microsoft.com/office/drawing/2014/chart" uri="{C3380CC4-5D6E-409C-BE32-E72D297353CC}">
              <c16:uniqueId val="{0000002A-9B4D-4D97-A93B-BBDC6F3723D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3050-4603-B078-4BCA9D7C1661}"/>
              </c:ext>
            </c:extLst>
          </c:dPt>
          <c:dPt>
            <c:idx val="4"/>
            <c:invertIfNegative val="0"/>
            <c:bubble3D val="0"/>
            <c:extLst>
              <c:ext xmlns:c16="http://schemas.microsoft.com/office/drawing/2014/chart" uri="{C3380CC4-5D6E-409C-BE32-E72D297353CC}">
                <c16:uniqueId val="{00000001-3050-4603-B078-4BCA9D7C1661}"/>
              </c:ext>
            </c:extLst>
          </c:dPt>
          <c:dPt>
            <c:idx val="5"/>
            <c:invertIfNegative val="0"/>
            <c:bubble3D val="0"/>
            <c:extLst>
              <c:ext xmlns:c16="http://schemas.microsoft.com/office/drawing/2014/chart" uri="{C3380CC4-5D6E-409C-BE32-E72D297353CC}">
                <c16:uniqueId val="{00000002-3050-4603-B078-4BCA9D7C1661}"/>
              </c:ext>
            </c:extLst>
          </c:dPt>
          <c:dPt>
            <c:idx val="8"/>
            <c:invertIfNegative val="0"/>
            <c:bubble3D val="0"/>
            <c:extLst>
              <c:ext xmlns:c16="http://schemas.microsoft.com/office/drawing/2014/chart" uri="{C3380CC4-5D6E-409C-BE32-E72D297353CC}">
                <c16:uniqueId val="{00000003-3050-4603-B078-4BCA9D7C1661}"/>
              </c:ext>
            </c:extLst>
          </c:dPt>
          <c:dPt>
            <c:idx val="10"/>
            <c:invertIfNegative val="0"/>
            <c:bubble3D val="0"/>
            <c:extLst>
              <c:ext xmlns:c16="http://schemas.microsoft.com/office/drawing/2014/chart" uri="{C3380CC4-5D6E-409C-BE32-E72D297353CC}">
                <c16:uniqueId val="{00000004-3050-4603-B078-4BCA9D7C1661}"/>
              </c:ext>
            </c:extLst>
          </c:dPt>
          <c:dPt>
            <c:idx val="13"/>
            <c:invertIfNegative val="0"/>
            <c:bubble3D val="0"/>
            <c:extLst>
              <c:ext xmlns:c16="http://schemas.microsoft.com/office/drawing/2014/chart" uri="{C3380CC4-5D6E-409C-BE32-E72D297353CC}">
                <c16:uniqueId val="{00000005-3050-4603-B078-4BCA9D7C1661}"/>
              </c:ext>
            </c:extLst>
          </c:dPt>
          <c:dPt>
            <c:idx val="14"/>
            <c:invertIfNegative val="0"/>
            <c:bubble3D val="0"/>
            <c:extLst>
              <c:ext xmlns:c16="http://schemas.microsoft.com/office/drawing/2014/chart" uri="{C3380CC4-5D6E-409C-BE32-E72D297353CC}">
                <c16:uniqueId val="{00000006-3050-4603-B078-4BCA9D7C1661}"/>
              </c:ext>
            </c:extLst>
          </c:dPt>
          <c:dPt>
            <c:idx val="16"/>
            <c:invertIfNegative val="0"/>
            <c:bubble3D val="0"/>
            <c:extLst>
              <c:ext xmlns:c16="http://schemas.microsoft.com/office/drawing/2014/chart" uri="{C3380CC4-5D6E-409C-BE32-E72D297353CC}">
                <c16:uniqueId val="{00000007-3050-4603-B078-4BCA9D7C1661}"/>
              </c:ext>
            </c:extLst>
          </c:dPt>
          <c:dPt>
            <c:idx val="17"/>
            <c:invertIfNegative val="0"/>
            <c:bubble3D val="0"/>
            <c:extLst>
              <c:ext xmlns:c16="http://schemas.microsoft.com/office/drawing/2014/chart" uri="{C3380CC4-5D6E-409C-BE32-E72D297353CC}">
                <c16:uniqueId val="{00000008-3050-4603-B078-4BCA9D7C1661}"/>
              </c:ext>
            </c:extLst>
          </c:dPt>
          <c:dPt>
            <c:idx val="18"/>
            <c:invertIfNegative val="0"/>
            <c:bubble3D val="0"/>
            <c:extLst>
              <c:ext xmlns:c16="http://schemas.microsoft.com/office/drawing/2014/chart" uri="{C3380CC4-5D6E-409C-BE32-E72D297353CC}">
                <c16:uniqueId val="{00000009-3050-4603-B078-4BCA9D7C1661}"/>
              </c:ext>
            </c:extLst>
          </c:dPt>
          <c:dPt>
            <c:idx val="20"/>
            <c:invertIfNegative val="0"/>
            <c:bubble3D val="0"/>
            <c:extLst>
              <c:ext xmlns:c16="http://schemas.microsoft.com/office/drawing/2014/chart" uri="{C3380CC4-5D6E-409C-BE32-E72D297353CC}">
                <c16:uniqueId val="{0000000A-3050-4603-B078-4BCA9D7C1661}"/>
              </c:ext>
            </c:extLst>
          </c:dPt>
          <c:dPt>
            <c:idx val="23"/>
            <c:invertIfNegative val="0"/>
            <c:bubble3D val="0"/>
            <c:extLst>
              <c:ext xmlns:c16="http://schemas.microsoft.com/office/drawing/2014/chart" uri="{C3380CC4-5D6E-409C-BE32-E72D297353CC}">
                <c16:uniqueId val="{0000000B-3050-4603-B078-4BCA9D7C1661}"/>
              </c:ext>
            </c:extLst>
          </c:dPt>
          <c:dPt>
            <c:idx val="25"/>
            <c:invertIfNegative val="0"/>
            <c:bubble3D val="0"/>
            <c:extLst>
              <c:ext xmlns:c16="http://schemas.microsoft.com/office/drawing/2014/chart" uri="{C3380CC4-5D6E-409C-BE32-E72D297353CC}">
                <c16:uniqueId val="{0000000C-3050-4603-B078-4BCA9D7C1661}"/>
              </c:ext>
            </c:extLst>
          </c:dPt>
          <c:dPt>
            <c:idx val="26"/>
            <c:invertIfNegative val="0"/>
            <c:bubble3D val="0"/>
            <c:extLst>
              <c:ext xmlns:c16="http://schemas.microsoft.com/office/drawing/2014/chart" uri="{C3380CC4-5D6E-409C-BE32-E72D297353CC}">
                <c16:uniqueId val="{0000000D-3050-4603-B078-4BCA9D7C1661}"/>
              </c:ext>
            </c:extLst>
          </c:dPt>
          <c:dPt>
            <c:idx val="28"/>
            <c:invertIfNegative val="0"/>
            <c:bubble3D val="0"/>
            <c:extLst>
              <c:ext xmlns:c16="http://schemas.microsoft.com/office/drawing/2014/chart" uri="{C3380CC4-5D6E-409C-BE32-E72D297353CC}">
                <c16:uniqueId val="{0000000E-3050-4603-B078-4BCA9D7C1661}"/>
              </c:ext>
            </c:extLst>
          </c:dPt>
          <c:dPt>
            <c:idx val="29"/>
            <c:invertIfNegative val="0"/>
            <c:bubble3D val="0"/>
            <c:extLst>
              <c:ext xmlns:c16="http://schemas.microsoft.com/office/drawing/2014/chart" uri="{C3380CC4-5D6E-409C-BE32-E72D297353CC}">
                <c16:uniqueId val="{0000000F-3050-4603-B078-4BCA9D7C1661}"/>
              </c:ext>
            </c:extLst>
          </c:dPt>
          <c:dPt>
            <c:idx val="30"/>
            <c:invertIfNegative val="0"/>
            <c:bubble3D val="0"/>
            <c:spPr>
              <a:solidFill>
                <a:srgbClr val="FFC000"/>
              </a:solidFill>
              <a:effectLst/>
            </c:spPr>
            <c:extLst>
              <c:ext xmlns:c16="http://schemas.microsoft.com/office/drawing/2014/chart" uri="{C3380CC4-5D6E-409C-BE32-E72D297353CC}">
                <c16:uniqueId val="{00000011-3050-4603-B078-4BCA9D7C1661}"/>
              </c:ext>
            </c:extLst>
          </c:dPt>
          <c:dPt>
            <c:idx val="31"/>
            <c:invertIfNegative val="0"/>
            <c:bubble3D val="0"/>
            <c:extLst>
              <c:ext xmlns:c16="http://schemas.microsoft.com/office/drawing/2014/chart" uri="{C3380CC4-5D6E-409C-BE32-E72D297353CC}">
                <c16:uniqueId val="{00000012-3050-4603-B078-4BCA9D7C1661}"/>
              </c:ext>
            </c:extLst>
          </c:dPt>
          <c:dPt>
            <c:idx val="32"/>
            <c:invertIfNegative val="0"/>
            <c:bubble3D val="0"/>
            <c:extLst>
              <c:ext xmlns:c16="http://schemas.microsoft.com/office/drawing/2014/chart" uri="{C3380CC4-5D6E-409C-BE32-E72D297353CC}">
                <c16:uniqueId val="{00000013-3050-4603-B078-4BCA9D7C1661}"/>
              </c:ext>
            </c:extLst>
          </c:dPt>
          <c:dPt>
            <c:idx val="33"/>
            <c:invertIfNegative val="0"/>
            <c:bubble3D val="0"/>
            <c:extLst>
              <c:ext xmlns:c16="http://schemas.microsoft.com/office/drawing/2014/chart" uri="{C3380CC4-5D6E-409C-BE32-E72D297353CC}">
                <c16:uniqueId val="{00000014-3050-4603-B078-4BCA9D7C1661}"/>
              </c:ext>
            </c:extLst>
          </c:dPt>
          <c:dPt>
            <c:idx val="34"/>
            <c:invertIfNegative val="0"/>
            <c:bubble3D val="0"/>
            <c:extLst>
              <c:ext xmlns:c16="http://schemas.microsoft.com/office/drawing/2014/chart" uri="{C3380CC4-5D6E-409C-BE32-E72D297353CC}">
                <c16:uniqueId val="{00000015-3050-4603-B078-4BCA9D7C1661}"/>
              </c:ext>
            </c:extLst>
          </c:dPt>
          <c:dPt>
            <c:idx val="35"/>
            <c:invertIfNegative val="0"/>
            <c:bubble3D val="0"/>
            <c:spPr>
              <a:solidFill>
                <a:srgbClr val="FFC000"/>
              </a:solidFill>
              <a:effectLst/>
            </c:spPr>
            <c:extLst>
              <c:ext xmlns:c16="http://schemas.microsoft.com/office/drawing/2014/chart" uri="{C3380CC4-5D6E-409C-BE32-E72D297353CC}">
                <c16:uniqueId val="{00000017-3050-4603-B078-4BCA9D7C1661}"/>
              </c:ext>
            </c:extLst>
          </c:dPt>
          <c:dPt>
            <c:idx val="36"/>
            <c:invertIfNegative val="0"/>
            <c:bubble3D val="0"/>
            <c:extLst>
              <c:ext xmlns:c16="http://schemas.microsoft.com/office/drawing/2014/chart" uri="{C3380CC4-5D6E-409C-BE32-E72D297353CC}">
                <c16:uniqueId val="{00000018-3050-4603-B078-4BCA9D7C1661}"/>
              </c:ext>
            </c:extLst>
          </c:dPt>
          <c:dPt>
            <c:idx val="37"/>
            <c:invertIfNegative val="0"/>
            <c:bubble3D val="0"/>
            <c:extLst>
              <c:ext xmlns:c16="http://schemas.microsoft.com/office/drawing/2014/chart" uri="{C3380CC4-5D6E-409C-BE32-E72D297353CC}">
                <c16:uniqueId val="{00000019-3050-4603-B078-4BCA9D7C1661}"/>
              </c:ext>
            </c:extLst>
          </c:dPt>
          <c:dPt>
            <c:idx val="38"/>
            <c:invertIfNegative val="0"/>
            <c:bubble3D val="0"/>
            <c:extLst>
              <c:ext xmlns:c16="http://schemas.microsoft.com/office/drawing/2014/chart" uri="{C3380CC4-5D6E-409C-BE32-E72D297353CC}">
                <c16:uniqueId val="{0000001A-3050-4603-B078-4BCA9D7C1661}"/>
              </c:ext>
            </c:extLst>
          </c:dPt>
          <c:dPt>
            <c:idx val="39"/>
            <c:invertIfNegative val="0"/>
            <c:bubble3D val="0"/>
            <c:extLst>
              <c:ext xmlns:c16="http://schemas.microsoft.com/office/drawing/2014/chart" uri="{C3380CC4-5D6E-409C-BE32-E72D297353CC}">
                <c16:uniqueId val="{0000001B-3050-4603-B078-4BCA9D7C1661}"/>
              </c:ext>
            </c:extLst>
          </c:dPt>
          <c:dPt>
            <c:idx val="41"/>
            <c:invertIfNegative val="0"/>
            <c:bubble3D val="0"/>
            <c:extLst>
              <c:ext xmlns:c16="http://schemas.microsoft.com/office/drawing/2014/chart" uri="{C3380CC4-5D6E-409C-BE32-E72D297353CC}">
                <c16:uniqueId val="{0000001C-3050-4603-B078-4BCA9D7C1661}"/>
              </c:ext>
            </c:extLst>
          </c:dPt>
          <c:dPt>
            <c:idx val="42"/>
            <c:invertIfNegative val="0"/>
            <c:bubble3D val="0"/>
            <c:extLst>
              <c:ext xmlns:c16="http://schemas.microsoft.com/office/drawing/2014/chart" uri="{C3380CC4-5D6E-409C-BE32-E72D297353CC}">
                <c16:uniqueId val="{0000001D-3050-4603-B078-4BCA9D7C1661}"/>
              </c:ext>
            </c:extLst>
          </c:dPt>
          <c:dPt>
            <c:idx val="43"/>
            <c:invertIfNegative val="0"/>
            <c:bubble3D val="0"/>
            <c:extLst>
              <c:ext xmlns:c16="http://schemas.microsoft.com/office/drawing/2014/chart" uri="{C3380CC4-5D6E-409C-BE32-E72D297353CC}">
                <c16:uniqueId val="{0000001E-3050-4603-B078-4BCA9D7C1661}"/>
              </c:ext>
            </c:extLst>
          </c:dPt>
          <c:dPt>
            <c:idx val="45"/>
            <c:invertIfNegative val="0"/>
            <c:bubble3D val="0"/>
            <c:extLst>
              <c:ext xmlns:c16="http://schemas.microsoft.com/office/drawing/2014/chart" uri="{C3380CC4-5D6E-409C-BE32-E72D297353CC}">
                <c16:uniqueId val="{0000001F-3050-4603-B078-4BCA9D7C1661}"/>
              </c:ext>
            </c:extLst>
          </c:dPt>
          <c:dPt>
            <c:idx val="47"/>
            <c:invertIfNegative val="0"/>
            <c:bubble3D val="0"/>
            <c:extLst>
              <c:ext xmlns:c16="http://schemas.microsoft.com/office/drawing/2014/chart" uri="{C3380CC4-5D6E-409C-BE32-E72D297353CC}">
                <c16:uniqueId val="{00000020-3050-4603-B078-4BCA9D7C1661}"/>
              </c:ext>
            </c:extLst>
          </c:dPt>
          <c:dPt>
            <c:idx val="48"/>
            <c:invertIfNegative val="0"/>
            <c:bubble3D val="0"/>
            <c:extLst>
              <c:ext xmlns:c16="http://schemas.microsoft.com/office/drawing/2014/chart" uri="{C3380CC4-5D6E-409C-BE32-E72D297353CC}">
                <c16:uniqueId val="{00000021-3050-4603-B078-4BCA9D7C1661}"/>
              </c:ext>
            </c:extLst>
          </c:dPt>
          <c:dPt>
            <c:idx val="49"/>
            <c:invertIfNegative val="0"/>
            <c:bubble3D val="0"/>
            <c:extLst>
              <c:ext xmlns:c16="http://schemas.microsoft.com/office/drawing/2014/chart" uri="{C3380CC4-5D6E-409C-BE32-E72D297353CC}">
                <c16:uniqueId val="{00000022-3050-4603-B078-4BCA9D7C1661}"/>
              </c:ext>
            </c:extLst>
          </c:dPt>
          <c:dPt>
            <c:idx val="50"/>
            <c:invertIfNegative val="0"/>
            <c:bubble3D val="0"/>
            <c:extLst>
              <c:ext xmlns:c16="http://schemas.microsoft.com/office/drawing/2014/chart" uri="{C3380CC4-5D6E-409C-BE32-E72D297353CC}">
                <c16:uniqueId val="{00000023-3050-4603-B078-4BCA9D7C1661}"/>
              </c:ext>
            </c:extLst>
          </c:dPt>
          <c:dPt>
            <c:idx val="51"/>
            <c:invertIfNegative val="0"/>
            <c:bubble3D val="0"/>
            <c:extLst>
              <c:ext xmlns:c16="http://schemas.microsoft.com/office/drawing/2014/chart" uri="{C3380CC4-5D6E-409C-BE32-E72D297353CC}">
                <c16:uniqueId val="{00000024-3050-4603-B078-4BCA9D7C1661}"/>
              </c:ext>
            </c:extLst>
          </c:dPt>
          <c:dPt>
            <c:idx val="52"/>
            <c:invertIfNegative val="0"/>
            <c:bubble3D val="0"/>
            <c:extLst>
              <c:ext xmlns:c16="http://schemas.microsoft.com/office/drawing/2014/chart" uri="{C3380CC4-5D6E-409C-BE32-E72D297353CC}">
                <c16:uniqueId val="{00000025-3050-4603-B078-4BCA9D7C1661}"/>
              </c:ext>
            </c:extLst>
          </c:dPt>
          <c:dPt>
            <c:idx val="53"/>
            <c:invertIfNegative val="0"/>
            <c:bubble3D val="0"/>
            <c:extLst>
              <c:ext xmlns:c16="http://schemas.microsoft.com/office/drawing/2014/chart" uri="{C3380CC4-5D6E-409C-BE32-E72D297353CC}">
                <c16:uniqueId val="{00000026-3050-4603-B078-4BCA9D7C1661}"/>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'F14'!$A$7:$A$61</c:f>
              <c:strCache>
                <c:ptCount val="55"/>
                <c:pt idx="0">
                  <c:v>Monclova, Coah.</c:v>
                </c:pt>
                <c:pt idx="1">
                  <c:v>Cd. Jiménez, Chih.</c:v>
                </c:pt>
                <c:pt idx="2">
                  <c:v>Hermosillo, Son.</c:v>
                </c:pt>
                <c:pt idx="3">
                  <c:v>Tulancingo, Hgo.</c:v>
                </c:pt>
                <c:pt idx="4">
                  <c:v>Toluca, Edo. de Méx.</c:v>
                </c:pt>
                <c:pt idx="5">
                  <c:v>Cd. Juárez, Chih</c:v>
                </c:pt>
                <c:pt idx="6">
                  <c:v>Tlaxcala, Tlax.</c:v>
                </c:pt>
                <c:pt idx="7">
                  <c:v>Torreón, Coah.</c:v>
                </c:pt>
                <c:pt idx="8">
                  <c:v>Monterrey, N. L.</c:v>
                </c:pt>
                <c:pt idx="9">
                  <c:v>Cortazar, Gto.</c:v>
                </c:pt>
                <c:pt idx="10">
                  <c:v>Puebla, Pue.</c:v>
                </c:pt>
                <c:pt idx="11">
                  <c:v>Tampico, Tamps.</c:v>
                </c:pt>
                <c:pt idx="12">
                  <c:v>Tijuana, B. C.</c:v>
                </c:pt>
                <c:pt idx="13">
                  <c:v>Tuxtla Gutiérrez, Chis.</c:v>
                </c:pt>
                <c:pt idx="14">
                  <c:v>Esperanza, Son.</c:v>
                </c:pt>
                <c:pt idx="15">
                  <c:v>A. M.Cd. de México</c:v>
                </c:pt>
                <c:pt idx="16">
                  <c:v>Querétaro, Qro.</c:v>
                </c:pt>
                <c:pt idx="17">
                  <c:v>Cd. Acuña, Coah.</c:v>
                </c:pt>
                <c:pt idx="18">
                  <c:v>Chihuahua, Chih.</c:v>
                </c:pt>
                <c:pt idx="19">
                  <c:v>Izúcar de Matamoros, Pue.</c:v>
                </c:pt>
                <c:pt idx="20">
                  <c:v>Cuernavaca, Mor.</c:v>
                </c:pt>
                <c:pt idx="21">
                  <c:v>Veracruz, Ver.</c:v>
                </c:pt>
                <c:pt idx="22">
                  <c:v>Pachuca, Hgo.</c:v>
                </c:pt>
                <c:pt idx="23">
                  <c:v>Villahermosa, Tab.</c:v>
                </c:pt>
                <c:pt idx="24">
                  <c:v>Coatzacoalcos, Ver.</c:v>
                </c:pt>
                <c:pt idx="25">
                  <c:v>Morelia, Mich</c:v>
                </c:pt>
                <c:pt idx="26">
                  <c:v>La Paz, B. C. S.</c:v>
                </c:pt>
                <c:pt idx="27">
                  <c:v>Saltillo, Coah.</c:v>
                </c:pt>
                <c:pt idx="28">
                  <c:v>Fresnillo, Zac.</c:v>
                </c:pt>
                <c:pt idx="29">
                  <c:v>León, Gto.</c:v>
                </c:pt>
                <c:pt idx="30">
                  <c:v>Tepatitlán, Jal.</c:v>
                </c:pt>
                <c:pt idx="31">
                  <c:v>Durango, Dgo.</c:v>
                </c:pt>
                <c:pt idx="32">
                  <c:v>Córdoba, Ver.</c:v>
                </c:pt>
                <c:pt idx="33">
                  <c:v>Atlacomulco, Méx.</c:v>
                </c:pt>
                <c:pt idx="34">
                  <c:v>Iguala, Gro.</c:v>
                </c:pt>
                <c:pt idx="35">
                  <c:v>Guadalajara, Jal.</c:v>
                </c:pt>
                <c:pt idx="36">
                  <c:v>Aguascalientes, Ags.</c:v>
                </c:pt>
                <c:pt idx="37">
                  <c:v>Colima, Col.</c:v>
                </c:pt>
                <c:pt idx="38">
                  <c:v>San Luis Potosí, S. L. P.</c:v>
                </c:pt>
                <c:pt idx="39">
                  <c:v>Zacatecas, Zac.</c:v>
                </c:pt>
                <c:pt idx="40">
                  <c:v>San Andrés Tuxtla, Ver.</c:v>
                </c:pt>
                <c:pt idx="41">
                  <c:v>Tapachula, Chis.</c:v>
                </c:pt>
                <c:pt idx="42">
                  <c:v>Culiacán, Sin.</c:v>
                </c:pt>
                <c:pt idx="43">
                  <c:v>Chetumal, Q. R.</c:v>
                </c:pt>
                <c:pt idx="44">
                  <c:v>Tehuantepec, Oax.</c:v>
                </c:pt>
                <c:pt idx="45">
                  <c:v>Oaxaca, Oax.</c:v>
                </c:pt>
                <c:pt idx="46">
                  <c:v>Mexicali, B. C.</c:v>
                </c:pt>
                <c:pt idx="47">
                  <c:v>Acapulco, Gro.</c:v>
                </c:pt>
                <c:pt idx="48">
                  <c:v>Campeche, Camp.</c:v>
                </c:pt>
                <c:pt idx="49">
                  <c:v>Cancún, Q. Roo.</c:v>
                </c:pt>
                <c:pt idx="50">
                  <c:v>Matamoros, Tamps.</c:v>
                </c:pt>
                <c:pt idx="51">
                  <c:v>Tepic, Nay.</c:v>
                </c:pt>
                <c:pt idx="52">
                  <c:v>Huatabampo, Son.</c:v>
                </c:pt>
                <c:pt idx="53">
                  <c:v>Mérida, Yuc.</c:v>
                </c:pt>
                <c:pt idx="54">
                  <c:v>Jacona, Mich.</c:v>
                </c:pt>
              </c:strCache>
            </c:strRef>
          </c:cat>
          <c:val>
            <c:numRef>
              <c:f>'F14'!$D$7:$D$61</c:f>
              <c:numCache>
                <c:formatCode>General</c:formatCode>
                <c:ptCount val="55"/>
                <c:pt idx="0">
                  <c:v>3.49</c:v>
                </c:pt>
                <c:pt idx="1">
                  <c:v>4.45</c:v>
                </c:pt>
                <c:pt idx="2">
                  <c:v>4.54</c:v>
                </c:pt>
                <c:pt idx="3">
                  <c:v>4.66</c:v>
                </c:pt>
                <c:pt idx="4">
                  <c:v>4.6900000000000004</c:v>
                </c:pt>
                <c:pt idx="5">
                  <c:v>4.92</c:v>
                </c:pt>
                <c:pt idx="6">
                  <c:v>5.0199999999999996</c:v>
                </c:pt>
                <c:pt idx="7">
                  <c:v>5.19</c:v>
                </c:pt>
                <c:pt idx="8">
                  <c:v>5.31</c:v>
                </c:pt>
                <c:pt idx="9">
                  <c:v>5.32</c:v>
                </c:pt>
                <c:pt idx="10">
                  <c:v>5.33</c:v>
                </c:pt>
                <c:pt idx="11">
                  <c:v>5.33</c:v>
                </c:pt>
                <c:pt idx="12">
                  <c:v>5.35</c:v>
                </c:pt>
                <c:pt idx="13">
                  <c:v>5.36</c:v>
                </c:pt>
                <c:pt idx="14">
                  <c:v>5.42</c:v>
                </c:pt>
                <c:pt idx="15">
                  <c:v>5.54</c:v>
                </c:pt>
                <c:pt idx="16">
                  <c:v>5.59</c:v>
                </c:pt>
                <c:pt idx="17">
                  <c:v>5.66</c:v>
                </c:pt>
                <c:pt idx="18">
                  <c:v>5.69</c:v>
                </c:pt>
                <c:pt idx="19">
                  <c:v>5.69</c:v>
                </c:pt>
                <c:pt idx="20">
                  <c:v>5.7</c:v>
                </c:pt>
                <c:pt idx="21">
                  <c:v>5.73</c:v>
                </c:pt>
                <c:pt idx="22">
                  <c:v>5.75</c:v>
                </c:pt>
                <c:pt idx="23">
                  <c:v>5.76</c:v>
                </c:pt>
                <c:pt idx="24">
                  <c:v>5.9</c:v>
                </c:pt>
                <c:pt idx="25">
                  <c:v>5.9</c:v>
                </c:pt>
                <c:pt idx="26">
                  <c:v>5.93</c:v>
                </c:pt>
                <c:pt idx="27">
                  <c:v>5.97</c:v>
                </c:pt>
                <c:pt idx="28">
                  <c:v>5.99</c:v>
                </c:pt>
                <c:pt idx="29">
                  <c:v>6.01</c:v>
                </c:pt>
                <c:pt idx="30">
                  <c:v>6.01</c:v>
                </c:pt>
                <c:pt idx="31">
                  <c:v>6.05</c:v>
                </c:pt>
                <c:pt idx="32">
                  <c:v>6.06</c:v>
                </c:pt>
                <c:pt idx="33">
                  <c:v>6.11</c:v>
                </c:pt>
                <c:pt idx="34">
                  <c:v>6.14</c:v>
                </c:pt>
                <c:pt idx="35">
                  <c:v>6.16</c:v>
                </c:pt>
                <c:pt idx="36">
                  <c:v>6.19</c:v>
                </c:pt>
                <c:pt idx="37">
                  <c:v>6.21</c:v>
                </c:pt>
                <c:pt idx="38">
                  <c:v>6.29</c:v>
                </c:pt>
                <c:pt idx="39">
                  <c:v>6.34</c:v>
                </c:pt>
                <c:pt idx="40">
                  <c:v>6.37</c:v>
                </c:pt>
                <c:pt idx="41">
                  <c:v>6.38</c:v>
                </c:pt>
                <c:pt idx="42">
                  <c:v>6.4</c:v>
                </c:pt>
                <c:pt idx="43">
                  <c:v>6.54</c:v>
                </c:pt>
                <c:pt idx="44">
                  <c:v>6.54</c:v>
                </c:pt>
                <c:pt idx="45">
                  <c:v>6.57</c:v>
                </c:pt>
                <c:pt idx="46">
                  <c:v>6.67</c:v>
                </c:pt>
                <c:pt idx="47">
                  <c:v>6.7</c:v>
                </c:pt>
                <c:pt idx="48">
                  <c:v>6.8</c:v>
                </c:pt>
                <c:pt idx="49">
                  <c:v>6.82</c:v>
                </c:pt>
                <c:pt idx="50">
                  <c:v>7.18</c:v>
                </c:pt>
                <c:pt idx="51">
                  <c:v>7.22</c:v>
                </c:pt>
                <c:pt idx="52">
                  <c:v>7.39</c:v>
                </c:pt>
                <c:pt idx="53">
                  <c:v>7.55</c:v>
                </c:pt>
                <c:pt idx="54">
                  <c:v>8.18</c:v>
                </c:pt>
              </c:numCache>
            </c:numRef>
          </c:val>
          <c:extLst>
            <c:ext xmlns:c16="http://schemas.microsoft.com/office/drawing/2014/chart" uri="{C3380CC4-5D6E-409C-BE32-E72D297353CC}">
              <c16:uniqueId val="{00000027-3050-4603-B078-4BCA9D7C1661}"/>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6247014519699415"/>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5.84</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8-3050-4603-B078-4BCA9D7C1661}"/>
                </c:ext>
              </c:extLst>
            </c:dLbl>
            <c:dLbl>
              <c:idx val="1"/>
              <c:delete val="1"/>
              <c:extLst>
                <c:ext xmlns:c15="http://schemas.microsoft.com/office/drawing/2012/chart" uri="{CE6537A1-D6FC-4f65-9D91-7224C49458BB}"/>
                <c:ext xmlns:c16="http://schemas.microsoft.com/office/drawing/2014/chart" uri="{C3380CC4-5D6E-409C-BE32-E72D297353CC}">
                  <c16:uniqueId val="{00000029-3050-4603-B078-4BCA9D7C1661}"/>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5.84</c:v>
              </c:pt>
              <c:pt idx="1">
                <c:v>5.84</c:v>
              </c:pt>
            </c:numLit>
          </c:xVal>
          <c:yVal>
            <c:numLit>
              <c:formatCode>General</c:formatCode>
              <c:ptCount val="2"/>
              <c:pt idx="0">
                <c:v>0</c:v>
              </c:pt>
              <c:pt idx="1">
                <c:v>1</c:v>
              </c:pt>
            </c:numLit>
          </c:yVal>
          <c:smooth val="0"/>
          <c:extLst>
            <c:ext xmlns:c16="http://schemas.microsoft.com/office/drawing/2014/chart" uri="{C3380CC4-5D6E-409C-BE32-E72D297353CC}">
              <c16:uniqueId val="{0000002A-3050-4603-B078-4BCA9D7C1661}"/>
            </c:ext>
          </c:extLst>
        </c:ser>
        <c:dLbls>
          <c:showLegendKey val="0"/>
          <c:showVal val="0"/>
          <c:showCatName val="0"/>
          <c:showSerName val="0"/>
          <c:showPercent val="0"/>
          <c:showBubbleSize val="0"/>
        </c:dLbls>
        <c:axId val="298143823"/>
        <c:axId val="295663743"/>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295663743"/>
        <c:scaling>
          <c:orientation val="minMax"/>
          <c:max val="1"/>
        </c:scaling>
        <c:delete val="1"/>
        <c:axPos val="r"/>
        <c:numFmt formatCode="General" sourceLinked="1"/>
        <c:majorTickMark val="out"/>
        <c:minorTickMark val="none"/>
        <c:tickLblPos val="nextTo"/>
        <c:crossAx val="298143823"/>
        <c:crosses val="max"/>
        <c:crossBetween val="midCat"/>
      </c:valAx>
      <c:valAx>
        <c:axId val="298143823"/>
        <c:scaling>
          <c:orientation val="minMax"/>
        </c:scaling>
        <c:delete val="1"/>
        <c:axPos val="b"/>
        <c:numFmt formatCode="General" sourceLinked="1"/>
        <c:majorTickMark val="out"/>
        <c:minorTickMark val="none"/>
        <c:tickLblPos val="nextTo"/>
        <c:crossAx val="29566374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'F129'!$D$6</c:f>
              <c:strCache>
                <c:ptCount val="1"/>
                <c:pt idx="0">
                  <c:v>Tasa por cada millón de habitantes</c:v>
                </c:pt>
              </c:strCache>
            </c:strRef>
          </c:tx>
          <c:spPr>
            <a:solidFill>
              <a:srgbClr val="7C878E"/>
            </a:solidFill>
            <a:ln>
              <a:noFill/>
            </a:ln>
            <a:effectLst/>
          </c:spPr>
          <c:invertIfNegative val="0"/>
          <c:dPt>
            <c:idx val="26"/>
            <c:invertIfNegative val="0"/>
            <c:bubble3D val="0"/>
            <c:spPr>
              <a:solidFill>
                <a:srgbClr val="7C878E"/>
              </a:solidFill>
              <a:ln>
                <a:noFill/>
              </a:ln>
              <a:effectLst/>
            </c:spPr>
            <c:extLst>
              <c:ext xmlns:c16="http://schemas.microsoft.com/office/drawing/2014/chart" uri="{C3380CC4-5D6E-409C-BE32-E72D297353CC}">
                <c16:uniqueId val="{00000001-5763-4C1C-AE08-9CE8DFA2592E}"/>
              </c:ext>
            </c:extLst>
          </c:dPt>
          <c:dPt>
            <c:idx val="27"/>
            <c:invertIfNegative val="0"/>
            <c:bubble3D val="0"/>
            <c:spPr>
              <a:solidFill>
                <a:srgbClr val="7C878E"/>
              </a:solidFill>
              <a:ln>
                <a:noFill/>
              </a:ln>
              <a:effectLst/>
            </c:spPr>
            <c:extLst>
              <c:ext xmlns:c16="http://schemas.microsoft.com/office/drawing/2014/chart" uri="{C3380CC4-5D6E-409C-BE32-E72D297353CC}">
                <c16:uniqueId val="{00000003-5763-4C1C-AE08-9CE8DFA2592E}"/>
              </c:ext>
            </c:extLst>
          </c:dPt>
          <c:dPt>
            <c:idx val="28"/>
            <c:invertIfNegative val="0"/>
            <c:bubble3D val="0"/>
            <c:spPr>
              <a:solidFill>
                <a:srgbClr val="FBBB27"/>
              </a:solidFill>
              <a:ln>
                <a:noFill/>
              </a:ln>
              <a:effectLst/>
            </c:spPr>
            <c:extLst>
              <c:ext xmlns:c16="http://schemas.microsoft.com/office/drawing/2014/chart" uri="{C3380CC4-5D6E-409C-BE32-E72D297353CC}">
                <c16:uniqueId val="{00000005-5763-4C1C-AE08-9CE8DFA2592E}"/>
              </c:ext>
            </c:extLst>
          </c:dPt>
          <c:dPt>
            <c:idx val="29"/>
            <c:invertIfNegative val="0"/>
            <c:bubble3D val="0"/>
            <c:spPr>
              <a:solidFill>
                <a:srgbClr val="7C878E"/>
              </a:solidFill>
              <a:ln>
                <a:noFill/>
              </a:ln>
              <a:effectLst/>
            </c:spPr>
            <c:extLst>
              <c:ext xmlns:c16="http://schemas.microsoft.com/office/drawing/2014/chart" uri="{C3380CC4-5D6E-409C-BE32-E72D297353CC}">
                <c16:uniqueId val="{00000007-5763-4C1C-AE08-9CE8DFA259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'F129'!$A$7:$A$38</c:f>
              <c:strCache>
                <c:ptCount val="32"/>
                <c:pt idx="0">
                  <c:v>Guerrero</c:v>
                </c:pt>
                <c:pt idx="1">
                  <c:v>Tabasco</c:v>
                </c:pt>
                <c:pt idx="2">
                  <c:v>Durango</c:v>
                </c:pt>
                <c:pt idx="3">
                  <c:v>Zacatecas</c:v>
                </c:pt>
                <c:pt idx="4">
                  <c:v>Chiapas</c:v>
                </c:pt>
                <c:pt idx="5">
                  <c:v>Tlaxcala</c:v>
                </c:pt>
                <c:pt idx="6">
                  <c:v>Nayarit</c:v>
                </c:pt>
                <c:pt idx="7">
                  <c:v>Oaxaca</c:v>
                </c:pt>
                <c:pt idx="8">
                  <c:v>Campeche</c:v>
                </c:pt>
                <c:pt idx="9">
                  <c:v>San Luis Potosí</c:v>
                </c:pt>
                <c:pt idx="10">
                  <c:v>Veracruz</c:v>
                </c:pt>
                <c:pt idx="11">
                  <c:v>Hidalgo</c:v>
                </c:pt>
                <c:pt idx="12">
                  <c:v>Tamaulipas</c:v>
                </c:pt>
                <c:pt idx="13">
                  <c:v>Michoacán</c:v>
                </c:pt>
                <c:pt idx="14">
                  <c:v>Quintana Roo</c:v>
                </c:pt>
                <c:pt idx="15">
                  <c:v>Puebla</c:v>
                </c:pt>
                <c:pt idx="16">
                  <c:v>Guanajuato</c:v>
                </c:pt>
                <c:pt idx="17">
                  <c:v>Chihuahua</c:v>
                </c:pt>
                <c:pt idx="18">
                  <c:v>Morelos</c:v>
                </c:pt>
                <c:pt idx="19">
                  <c:v>Estado de México</c:v>
                </c:pt>
                <c:pt idx="20">
                  <c:v>Sonora</c:v>
                </c:pt>
                <c:pt idx="21">
                  <c:v>Baja California</c:v>
                </c:pt>
                <c:pt idx="22">
                  <c:v>Yucatán</c:v>
                </c:pt>
                <c:pt idx="23">
                  <c:v>Querétaro</c:v>
                </c:pt>
                <c:pt idx="24">
                  <c:v>Coahuila</c:v>
                </c:pt>
                <c:pt idx="25">
                  <c:v>Aguascalientes</c:v>
                </c:pt>
                <c:pt idx="26">
                  <c:v>Colima</c:v>
                </c:pt>
                <c:pt idx="27">
                  <c:v>Sinaloa</c:v>
                </c:pt>
                <c:pt idx="28">
                  <c:v>Jalisco</c:v>
                </c:pt>
                <c:pt idx="29">
                  <c:v>Baja California Sur</c:v>
                </c:pt>
                <c:pt idx="30">
                  <c:v>Nuevo León</c:v>
                </c:pt>
                <c:pt idx="31">
                  <c:v>Ciudad de México</c:v>
                </c:pt>
              </c:strCache>
            </c:strRef>
          </c:cat>
          <c:val>
            <c:numRef>
              <c:f>'F129'!$D$7:$D$38</c:f>
              <c:numCache>
                <c:formatCode>0.00</c:formatCode>
                <c:ptCount val="32"/>
                <c:pt idx="0">
                  <c:v>3.2931080188826813</c:v>
                </c:pt>
                <c:pt idx="1">
                  <c:v>3.7562784629392003</c:v>
                </c:pt>
                <c:pt idx="2">
                  <c:v>5.0383497137430124</c:v>
                </c:pt>
                <c:pt idx="3">
                  <c:v>6.0437823682319456</c:v>
                </c:pt>
                <c:pt idx="4">
                  <c:v>6.9056713622871015</c:v>
                </c:pt>
                <c:pt idx="5">
                  <c:v>7.3305882723782698</c:v>
                </c:pt>
                <c:pt idx="6">
                  <c:v>8.6570138339081062</c:v>
                </c:pt>
                <c:pt idx="7">
                  <c:v>10.539723258805779</c:v>
                </c:pt>
                <c:pt idx="8">
                  <c:v>15.243189850880956</c:v>
                </c:pt>
                <c:pt idx="9">
                  <c:v>16.866019503443304</c:v>
                </c:pt>
                <c:pt idx="10">
                  <c:v>18.024498474220316</c:v>
                </c:pt>
                <c:pt idx="11">
                  <c:v>21.634237163685949</c:v>
                </c:pt>
                <c:pt idx="12">
                  <c:v>22.093893524003633</c:v>
                </c:pt>
                <c:pt idx="13">
                  <c:v>26.711313514234313</c:v>
                </c:pt>
                <c:pt idx="14">
                  <c:v>27.307141826764678</c:v>
                </c:pt>
                <c:pt idx="15">
                  <c:v>27.6653332281745</c:v>
                </c:pt>
                <c:pt idx="16">
                  <c:v>29.641781500224013</c:v>
                </c:pt>
                <c:pt idx="17">
                  <c:v>30.807433621267748</c:v>
                </c:pt>
                <c:pt idx="18">
                  <c:v>32.631782961067316</c:v>
                </c:pt>
                <c:pt idx="19">
                  <c:v>33.225960712997804</c:v>
                </c:pt>
                <c:pt idx="20">
                  <c:v>33.248270431555966</c:v>
                </c:pt>
                <c:pt idx="21">
                  <c:v>36.048009241703575</c:v>
                </c:pt>
                <c:pt idx="22">
                  <c:v>38.945934984461914</c:v>
                </c:pt>
                <c:pt idx="23">
                  <c:v>39.301294441725112</c:v>
                </c:pt>
                <c:pt idx="24">
                  <c:v>39.677003995726224</c:v>
                </c:pt>
                <c:pt idx="25">
                  <c:v>44.509725374994439</c:v>
                </c:pt>
                <c:pt idx="26">
                  <c:v>53.050947024100658</c:v>
                </c:pt>
                <c:pt idx="27">
                  <c:v>61.002640679754663</c:v>
                </c:pt>
                <c:pt idx="28">
                  <c:v>62.936894953037552</c:v>
                </c:pt>
                <c:pt idx="29">
                  <c:v>74.861791176205614</c:v>
                </c:pt>
                <c:pt idx="30">
                  <c:v>98.135834815160337</c:v>
                </c:pt>
                <c:pt idx="31">
                  <c:v>139.07323412702149</c:v>
                </c:pt>
              </c:numCache>
            </c:numRef>
          </c:val>
          <c:extLst>
            <c:ext xmlns:c16="http://schemas.microsoft.com/office/drawing/2014/chart" uri="{C3380CC4-5D6E-409C-BE32-E72D297353CC}">
              <c16:uniqueId val="{00000008-5763-4C1C-AE08-9CE8DFA2592E}"/>
            </c:ext>
          </c:extLst>
        </c:ser>
        <c:dLbls>
          <c:showLegendKey val="0"/>
          <c:showVal val="0"/>
          <c:showCatName val="0"/>
          <c:showSerName val="0"/>
          <c:showPercent val="0"/>
          <c:showBubbleSize val="0"/>
        </c:dLbls>
        <c:gapWidth val="75"/>
        <c:axId val="520891648"/>
        <c:axId val="553578480"/>
      </c:barChart>
      <c:catAx>
        <c:axId val="52089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53578480"/>
        <c:crosses val="autoZero"/>
        <c:auto val="1"/>
        <c:lblAlgn val="ctr"/>
        <c:lblOffset val="100"/>
        <c:noMultiLvlLbl val="0"/>
      </c:catAx>
      <c:valAx>
        <c:axId val="553578480"/>
        <c:scaling>
          <c:orientation val="minMax"/>
        </c:scaling>
        <c:delete val="1"/>
        <c:axPos val="b"/>
        <c:numFmt formatCode="0.00" sourceLinked="1"/>
        <c:majorTickMark val="none"/>
        <c:minorTickMark val="none"/>
        <c:tickLblPos val="nextTo"/>
        <c:crossAx val="52089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7D59-4BAF-863C-540F3E9F5559}"/>
              </c:ext>
            </c:extLst>
          </c:dPt>
          <c:dPt>
            <c:idx val="4"/>
            <c:invertIfNegative val="0"/>
            <c:bubble3D val="0"/>
            <c:extLst>
              <c:ext xmlns:c16="http://schemas.microsoft.com/office/drawing/2014/chart" uri="{C3380CC4-5D6E-409C-BE32-E72D297353CC}">
                <c16:uniqueId val="{00000001-7D59-4BAF-863C-540F3E9F5559}"/>
              </c:ext>
            </c:extLst>
          </c:dPt>
          <c:dPt>
            <c:idx val="5"/>
            <c:invertIfNegative val="0"/>
            <c:bubble3D val="0"/>
            <c:extLst>
              <c:ext xmlns:c16="http://schemas.microsoft.com/office/drawing/2014/chart" uri="{C3380CC4-5D6E-409C-BE32-E72D297353CC}">
                <c16:uniqueId val="{00000002-7D59-4BAF-863C-540F3E9F5559}"/>
              </c:ext>
            </c:extLst>
          </c:dPt>
          <c:dPt>
            <c:idx val="7"/>
            <c:invertIfNegative val="0"/>
            <c:bubble3D val="0"/>
            <c:extLst>
              <c:ext xmlns:c16="http://schemas.microsoft.com/office/drawing/2014/chart" uri="{C3380CC4-5D6E-409C-BE32-E72D297353CC}">
                <c16:uniqueId val="{00000003-7D59-4BAF-863C-540F3E9F5559}"/>
              </c:ext>
            </c:extLst>
          </c:dPt>
          <c:dPt>
            <c:idx val="8"/>
            <c:invertIfNegative val="0"/>
            <c:bubble3D val="0"/>
            <c:extLst>
              <c:ext xmlns:c16="http://schemas.microsoft.com/office/drawing/2014/chart" uri="{C3380CC4-5D6E-409C-BE32-E72D297353CC}">
                <c16:uniqueId val="{00000004-7D59-4BAF-863C-540F3E9F5559}"/>
              </c:ext>
            </c:extLst>
          </c:dPt>
          <c:dPt>
            <c:idx val="13"/>
            <c:invertIfNegative val="0"/>
            <c:bubble3D val="0"/>
            <c:extLst>
              <c:ext xmlns:c16="http://schemas.microsoft.com/office/drawing/2014/chart" uri="{C3380CC4-5D6E-409C-BE32-E72D297353CC}">
                <c16:uniqueId val="{00000005-7D59-4BAF-863C-540F3E9F5559}"/>
              </c:ext>
            </c:extLst>
          </c:dPt>
          <c:dPt>
            <c:idx val="18"/>
            <c:invertIfNegative val="0"/>
            <c:bubble3D val="0"/>
            <c:extLst>
              <c:ext xmlns:c16="http://schemas.microsoft.com/office/drawing/2014/chart" uri="{C3380CC4-5D6E-409C-BE32-E72D297353CC}">
                <c16:uniqueId val="{00000006-7D59-4BAF-863C-540F3E9F5559}"/>
              </c:ext>
            </c:extLst>
          </c:dPt>
          <c:dPt>
            <c:idx val="19"/>
            <c:invertIfNegative val="0"/>
            <c:bubble3D val="0"/>
            <c:spPr>
              <a:solidFill>
                <a:srgbClr val="FFC000"/>
              </a:solidFill>
              <a:ln>
                <a:noFill/>
              </a:ln>
              <a:effectLst/>
            </c:spPr>
            <c:extLst>
              <c:ext xmlns:c16="http://schemas.microsoft.com/office/drawing/2014/chart" uri="{C3380CC4-5D6E-409C-BE32-E72D297353CC}">
                <c16:uniqueId val="{00000008-7D59-4BAF-863C-540F3E9F5559}"/>
              </c:ext>
            </c:extLst>
          </c:dPt>
          <c:dPt>
            <c:idx val="20"/>
            <c:invertIfNegative val="0"/>
            <c:bubble3D val="0"/>
            <c:extLst>
              <c:ext xmlns:c16="http://schemas.microsoft.com/office/drawing/2014/chart" uri="{C3380CC4-5D6E-409C-BE32-E72D297353CC}">
                <c16:uniqueId val="{00000009-7D59-4BAF-863C-540F3E9F5559}"/>
              </c:ext>
            </c:extLst>
          </c:dPt>
          <c:dPt>
            <c:idx val="21"/>
            <c:invertIfNegative val="0"/>
            <c:bubble3D val="0"/>
            <c:extLst>
              <c:ext xmlns:c16="http://schemas.microsoft.com/office/drawing/2014/chart" uri="{C3380CC4-5D6E-409C-BE32-E72D297353CC}">
                <c16:uniqueId val="{0000000A-7D59-4BAF-863C-540F3E9F5559}"/>
              </c:ext>
            </c:extLst>
          </c:dPt>
          <c:dPt>
            <c:idx val="23"/>
            <c:invertIfNegative val="0"/>
            <c:bubble3D val="0"/>
            <c:extLst>
              <c:ext xmlns:c16="http://schemas.microsoft.com/office/drawing/2014/chart" uri="{C3380CC4-5D6E-409C-BE32-E72D297353CC}">
                <c16:uniqueId val="{0000000B-7D59-4BAF-863C-540F3E9F5559}"/>
              </c:ext>
            </c:extLst>
          </c:dPt>
          <c:dPt>
            <c:idx val="24"/>
            <c:invertIfNegative val="0"/>
            <c:bubble3D val="0"/>
            <c:extLst>
              <c:ext xmlns:c16="http://schemas.microsoft.com/office/drawing/2014/chart" uri="{C3380CC4-5D6E-409C-BE32-E72D297353CC}">
                <c16:uniqueId val="{0000000C-7D59-4BAF-863C-540F3E9F5559}"/>
              </c:ext>
            </c:extLst>
          </c:dPt>
          <c:dPt>
            <c:idx val="25"/>
            <c:invertIfNegative val="0"/>
            <c:bubble3D val="0"/>
            <c:extLst>
              <c:ext xmlns:c16="http://schemas.microsoft.com/office/drawing/2014/chart" uri="{C3380CC4-5D6E-409C-BE32-E72D297353CC}">
                <c16:uniqueId val="{0000000D-7D59-4BAF-863C-540F3E9F5559}"/>
              </c:ext>
            </c:extLst>
          </c:dPt>
          <c:dPt>
            <c:idx val="26"/>
            <c:invertIfNegative val="0"/>
            <c:bubble3D val="0"/>
            <c:extLst>
              <c:ext xmlns:c16="http://schemas.microsoft.com/office/drawing/2014/chart" uri="{C3380CC4-5D6E-409C-BE32-E72D297353CC}">
                <c16:uniqueId val="{0000000E-7D59-4BAF-863C-540F3E9F5559}"/>
              </c:ext>
            </c:extLst>
          </c:dPt>
          <c:dPt>
            <c:idx val="27"/>
            <c:invertIfNegative val="0"/>
            <c:bubble3D val="0"/>
            <c:extLst>
              <c:ext xmlns:c16="http://schemas.microsoft.com/office/drawing/2014/chart" uri="{C3380CC4-5D6E-409C-BE32-E72D297353CC}">
                <c16:uniqueId val="{0000000F-7D59-4BAF-863C-540F3E9F5559}"/>
              </c:ext>
            </c:extLst>
          </c:dPt>
          <c:dPt>
            <c:idx val="28"/>
            <c:invertIfNegative val="0"/>
            <c:bubble3D val="0"/>
            <c:extLst>
              <c:ext xmlns:c16="http://schemas.microsoft.com/office/drawing/2014/chart" uri="{C3380CC4-5D6E-409C-BE32-E72D297353CC}">
                <c16:uniqueId val="{00000010-7D59-4BAF-863C-540F3E9F5559}"/>
              </c:ext>
            </c:extLst>
          </c:dPt>
          <c:dPt>
            <c:idx val="30"/>
            <c:invertIfNegative val="0"/>
            <c:bubble3D val="0"/>
            <c:extLst>
              <c:ext xmlns:c16="http://schemas.microsoft.com/office/drawing/2014/chart" uri="{C3380CC4-5D6E-409C-BE32-E72D297353CC}">
                <c16:uniqueId val="{00000011-7D59-4BAF-863C-540F3E9F5559}"/>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'F15'!$B$7:$B$38</c:f>
              <c:strCache>
                <c:ptCount val="32"/>
                <c:pt idx="0">
                  <c:v>Estado de México</c:v>
                </c:pt>
                <c:pt idx="1">
                  <c:v>Tlaxcala</c:v>
                </c:pt>
                <c:pt idx="2">
                  <c:v>Chihuahua</c:v>
                </c:pt>
                <c:pt idx="3">
                  <c:v>Nuevo León</c:v>
                </c:pt>
                <c:pt idx="4">
                  <c:v>Coahuila</c:v>
                </c:pt>
                <c:pt idx="5">
                  <c:v>Sonora</c:v>
                </c:pt>
                <c:pt idx="6">
                  <c:v>Puebla</c:v>
                </c:pt>
                <c:pt idx="7">
                  <c:v>Hidalgo</c:v>
                </c:pt>
                <c:pt idx="8">
                  <c:v>Ciudad de México</c:v>
                </c:pt>
                <c:pt idx="9">
                  <c:v>Querétaro</c:v>
                </c:pt>
                <c:pt idx="10">
                  <c:v>Guanajuato</c:v>
                </c:pt>
                <c:pt idx="11">
                  <c:v>Morelos</c:v>
                </c:pt>
                <c:pt idx="12">
                  <c:v>Tabasco</c:v>
                </c:pt>
                <c:pt idx="13">
                  <c:v>Chiapas</c:v>
                </c:pt>
                <c:pt idx="14">
                  <c:v>Baja California Sur</c:v>
                </c:pt>
                <c:pt idx="15">
                  <c:v>Baja California</c:v>
                </c:pt>
                <c:pt idx="16">
                  <c:v>Veracruz</c:v>
                </c:pt>
                <c:pt idx="17">
                  <c:v>Durango</c:v>
                </c:pt>
                <c:pt idx="18">
                  <c:v>Tamaulipas</c:v>
                </c:pt>
                <c:pt idx="19">
                  <c:v>Jalisco</c:v>
                </c:pt>
                <c:pt idx="20">
                  <c:v>Zacatecas</c:v>
                </c:pt>
                <c:pt idx="21">
                  <c:v>Aguascalientes</c:v>
                </c:pt>
                <c:pt idx="22">
                  <c:v>Colima</c:v>
                </c:pt>
                <c:pt idx="23">
                  <c:v>San Luis Potosí</c:v>
                </c:pt>
                <c:pt idx="24">
                  <c:v>Guerrero</c:v>
                </c:pt>
                <c:pt idx="25">
                  <c:v>Sinaloa</c:v>
                </c:pt>
                <c:pt idx="26">
                  <c:v>Oaxaca</c:v>
                </c:pt>
                <c:pt idx="27">
                  <c:v>Quintana Roo</c:v>
                </c:pt>
                <c:pt idx="28">
                  <c:v>Campeche</c:v>
                </c:pt>
                <c:pt idx="29">
                  <c:v>Michoacán</c:v>
                </c:pt>
                <c:pt idx="30">
                  <c:v>Nayarit</c:v>
                </c:pt>
                <c:pt idx="31">
                  <c:v>Yucatán</c:v>
                </c:pt>
              </c:strCache>
            </c:strRef>
          </c:cat>
          <c:val>
            <c:numRef>
              <c:f>'F15'!$C$7:$C$38</c:f>
              <c:numCache>
                <c:formatCode>0.00</c:formatCode>
                <c:ptCount val="32"/>
                <c:pt idx="0">
                  <c:v>5.0199999999999996</c:v>
                </c:pt>
                <c:pt idx="1">
                  <c:v>5.0199999999999996</c:v>
                </c:pt>
                <c:pt idx="2">
                  <c:v>5.0999999999999996</c:v>
                </c:pt>
                <c:pt idx="3">
                  <c:v>5.31</c:v>
                </c:pt>
                <c:pt idx="4">
                  <c:v>5.33</c:v>
                </c:pt>
                <c:pt idx="5">
                  <c:v>5.36</c:v>
                </c:pt>
                <c:pt idx="6">
                  <c:v>5.39</c:v>
                </c:pt>
                <c:pt idx="7">
                  <c:v>5.53</c:v>
                </c:pt>
                <c:pt idx="8">
                  <c:v>5.54</c:v>
                </c:pt>
                <c:pt idx="9">
                  <c:v>5.59</c:v>
                </c:pt>
                <c:pt idx="10">
                  <c:v>5.61</c:v>
                </c:pt>
                <c:pt idx="11">
                  <c:v>5.7</c:v>
                </c:pt>
                <c:pt idx="12">
                  <c:v>5.76</c:v>
                </c:pt>
                <c:pt idx="13">
                  <c:v>5.77</c:v>
                </c:pt>
                <c:pt idx="14">
                  <c:v>5.93</c:v>
                </c:pt>
                <c:pt idx="15">
                  <c:v>5.97</c:v>
                </c:pt>
                <c:pt idx="16">
                  <c:v>6.02</c:v>
                </c:pt>
                <c:pt idx="17">
                  <c:v>6.05</c:v>
                </c:pt>
                <c:pt idx="18">
                  <c:v>6.08</c:v>
                </c:pt>
                <c:pt idx="19">
                  <c:v>6.12</c:v>
                </c:pt>
                <c:pt idx="20">
                  <c:v>6.14</c:v>
                </c:pt>
                <c:pt idx="21">
                  <c:v>6.19</c:v>
                </c:pt>
                <c:pt idx="22">
                  <c:v>6.21</c:v>
                </c:pt>
                <c:pt idx="23">
                  <c:v>6.29</c:v>
                </c:pt>
                <c:pt idx="24">
                  <c:v>6.39</c:v>
                </c:pt>
                <c:pt idx="25">
                  <c:v>6.4</c:v>
                </c:pt>
                <c:pt idx="26">
                  <c:v>6.56</c:v>
                </c:pt>
                <c:pt idx="27">
                  <c:v>6.73</c:v>
                </c:pt>
                <c:pt idx="28">
                  <c:v>6.8</c:v>
                </c:pt>
                <c:pt idx="29">
                  <c:v>7.18</c:v>
                </c:pt>
                <c:pt idx="30">
                  <c:v>7.22</c:v>
                </c:pt>
                <c:pt idx="31">
                  <c:v>7.55</c:v>
                </c:pt>
              </c:numCache>
            </c:numRef>
          </c:val>
          <c:extLst>
            <c:ext xmlns:c16="http://schemas.microsoft.com/office/drawing/2014/chart" uri="{C3380CC4-5D6E-409C-BE32-E72D297353CC}">
              <c16:uniqueId val="{00000012-7D59-4BAF-863C-540F3E9F555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25222630508860355"/>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5.84</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0470963042249671"/>
                      <c:h val="5.5651849758574172E-2"/>
                    </c:manualLayout>
                  </c15:layout>
                </c:ext>
                <c:ext xmlns:c16="http://schemas.microsoft.com/office/drawing/2014/chart" uri="{C3380CC4-5D6E-409C-BE32-E72D297353CC}">
                  <c16:uniqueId val="{00000013-7D59-4BAF-863C-540F3E9F5559}"/>
                </c:ext>
              </c:extLst>
            </c:dLbl>
            <c:dLbl>
              <c:idx val="1"/>
              <c:delete val="1"/>
              <c:extLst>
                <c:ext xmlns:c15="http://schemas.microsoft.com/office/drawing/2012/chart" uri="{CE6537A1-D6FC-4f65-9D91-7224C49458BB}"/>
                <c:ext xmlns:c16="http://schemas.microsoft.com/office/drawing/2014/chart" uri="{C3380CC4-5D6E-409C-BE32-E72D297353CC}">
                  <c16:uniqueId val="{00000014-7D59-4BAF-863C-540F3E9F555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5.84</c:v>
              </c:pt>
              <c:pt idx="1">
                <c:v>5.84</c:v>
              </c:pt>
            </c:numLit>
          </c:xVal>
          <c:yVal>
            <c:numLit>
              <c:formatCode>General</c:formatCode>
              <c:ptCount val="2"/>
              <c:pt idx="0">
                <c:v>0</c:v>
              </c:pt>
              <c:pt idx="1">
                <c:v>1</c:v>
              </c:pt>
            </c:numLit>
          </c:yVal>
          <c:smooth val="0"/>
          <c:extLst>
            <c:ext xmlns:c16="http://schemas.microsoft.com/office/drawing/2014/chart" uri="{C3380CC4-5D6E-409C-BE32-E72D297353CC}">
              <c16:uniqueId val="{00000015-7D59-4BAF-863C-540F3E9F5559}"/>
            </c:ext>
          </c:extLst>
        </c:ser>
        <c:dLbls>
          <c:showLegendKey val="0"/>
          <c:showVal val="0"/>
          <c:showCatName val="0"/>
          <c:showSerName val="0"/>
          <c:showPercent val="0"/>
          <c:showBubbleSize val="0"/>
        </c:dLbls>
        <c:axId val="300281791"/>
        <c:axId val="299996559"/>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299996559"/>
        <c:scaling>
          <c:orientation val="minMax"/>
          <c:max val="1"/>
        </c:scaling>
        <c:delete val="1"/>
        <c:axPos val="l"/>
        <c:numFmt formatCode="General" sourceLinked="1"/>
        <c:majorTickMark val="out"/>
        <c:minorTickMark val="none"/>
        <c:tickLblPos val="nextTo"/>
        <c:crossAx val="300281791"/>
        <c:crosses val="autoZero"/>
        <c:crossBetween val="midCat"/>
      </c:valAx>
      <c:valAx>
        <c:axId val="300281791"/>
        <c:scaling>
          <c:orientation val="minMax"/>
        </c:scaling>
        <c:delete val="1"/>
        <c:axPos val="b"/>
        <c:numFmt formatCode="General" sourceLinked="1"/>
        <c:majorTickMark val="out"/>
        <c:minorTickMark val="none"/>
        <c:tickLblPos val="nextTo"/>
        <c:crossAx val="29999655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'F16'!$A$49</c:f>
              <c:strCache>
                <c:ptCount val="1"/>
                <c:pt idx="0">
                  <c:v>ene-23</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'F16'!$B$49:$J$49</c:f>
              <c:numCache>
                <c:formatCode>0.00%</c:formatCode>
                <c:ptCount val="9"/>
                <c:pt idx="0">
                  <c:v>8.3862770012706533E-2</c:v>
                </c:pt>
                <c:pt idx="1">
                  <c:v>0.12811426617553365</c:v>
                </c:pt>
                <c:pt idx="2">
                  <c:v>0.10404889666848403</c:v>
                </c:pt>
                <c:pt idx="3">
                  <c:v>1.6593019303361576E-2</c:v>
                </c:pt>
                <c:pt idx="4">
                  <c:v>7.5471351559845384E-2</c:v>
                </c:pt>
                <c:pt idx="5">
                  <c:v>9.6544960099861826E-2</c:v>
                </c:pt>
                <c:pt idx="6">
                  <c:v>6.2817323746890613E-2</c:v>
                </c:pt>
                <c:pt idx="7">
                  <c:v>3.9957825299413316E-2</c:v>
                </c:pt>
                <c:pt idx="8">
                  <c:v>0.13826616031687702</c:v>
                </c:pt>
              </c:numCache>
            </c:numRef>
          </c:val>
          <c:extLst>
            <c:ext xmlns:c16="http://schemas.microsoft.com/office/drawing/2014/chart" uri="{C3380CC4-5D6E-409C-BE32-E72D297353CC}">
              <c16:uniqueId val="{00000000-9EE4-45A2-A5E4-70B13214E3C5}"/>
            </c:ext>
          </c:extLst>
        </c:ser>
        <c:ser>
          <c:idx val="1"/>
          <c:order val="1"/>
          <c:tx>
            <c:strRef>
              <c:f>'F16'!$A$50</c:f>
              <c:strCache>
                <c:ptCount val="1"/>
                <c:pt idx="0">
                  <c:v>feb-23</c:v>
                </c:pt>
              </c:strCache>
            </c:strRef>
          </c:tx>
          <c:spPr>
            <a:solidFill>
              <a:schemeClr val="accent2"/>
            </a:solidFill>
            <a:ln>
              <a:noFill/>
            </a:ln>
            <a:effectLst/>
          </c:spPr>
          <c:invertIfNegative val="0"/>
          <c:dLbls>
            <c:dLbl>
              <c:idx val="1"/>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1-9EE4-45A2-A5E4-70B13214E3C5}"/>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'F16'!$B$50:$J$50</c:f>
              <c:numCache>
                <c:formatCode>0.00%</c:formatCode>
                <c:ptCount val="9"/>
                <c:pt idx="0">
                  <c:v>7.9879945338240527E-2</c:v>
                </c:pt>
                <c:pt idx="1">
                  <c:v>0.11978115576154276</c:v>
                </c:pt>
                <c:pt idx="2">
                  <c:v>0.10851563465579026</c:v>
                </c:pt>
                <c:pt idx="3">
                  <c:v>1.5613935703158156E-2</c:v>
                </c:pt>
                <c:pt idx="4">
                  <c:v>8.8584701259593723E-2</c:v>
                </c:pt>
                <c:pt idx="5">
                  <c:v>9.8335214446952604E-2</c:v>
                </c:pt>
                <c:pt idx="6">
                  <c:v>5.7494866529774147E-2</c:v>
                </c:pt>
                <c:pt idx="7">
                  <c:v>3.8877913161635247E-2</c:v>
                </c:pt>
                <c:pt idx="8">
                  <c:v>0.12483174956275037</c:v>
                </c:pt>
              </c:numCache>
            </c:numRef>
          </c:val>
          <c:extLst>
            <c:ext xmlns:c16="http://schemas.microsoft.com/office/drawing/2014/chart" uri="{C3380CC4-5D6E-409C-BE32-E72D297353CC}">
              <c16:uniqueId val="{00000002-9EE4-45A2-A5E4-70B13214E3C5}"/>
            </c:ext>
          </c:extLst>
        </c:ser>
        <c:ser>
          <c:idx val="2"/>
          <c:order val="2"/>
          <c:tx>
            <c:strRef>
              <c:f>'F16'!$A$51</c:f>
              <c:strCache>
                <c:ptCount val="1"/>
                <c:pt idx="0">
                  <c:v>mar-23</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'F16'!$B$51:$J$51</c:f>
              <c:numCache>
                <c:formatCode>0.00%</c:formatCode>
                <c:ptCount val="9"/>
                <c:pt idx="0">
                  <c:v>7.1395991076537713E-2</c:v>
                </c:pt>
                <c:pt idx="1">
                  <c:v>0.11655121906563723</c:v>
                </c:pt>
                <c:pt idx="2">
                  <c:v>6.1745691628665042E-2</c:v>
                </c:pt>
                <c:pt idx="3">
                  <c:v>-2.957728046067257E-3</c:v>
                </c:pt>
                <c:pt idx="4">
                  <c:v>6.5984388862501894E-2</c:v>
                </c:pt>
                <c:pt idx="5">
                  <c:v>9.9404384295481873E-2</c:v>
                </c:pt>
                <c:pt idx="6">
                  <c:v>5.0178139870942037E-2</c:v>
                </c:pt>
                <c:pt idx="7">
                  <c:v>4.2693450527551843E-2</c:v>
                </c:pt>
                <c:pt idx="8">
                  <c:v>0.1272849613098577</c:v>
                </c:pt>
              </c:numCache>
            </c:numRef>
          </c:val>
          <c:extLst>
            <c:ext xmlns:c16="http://schemas.microsoft.com/office/drawing/2014/chart" uri="{C3380CC4-5D6E-409C-BE32-E72D297353CC}">
              <c16:uniqueId val="{00000003-9EE4-45A2-A5E4-70B13214E3C5}"/>
            </c:ext>
          </c:extLst>
        </c:ser>
        <c:ser>
          <c:idx val="3"/>
          <c:order val="3"/>
          <c:tx>
            <c:strRef>
              <c:f>'F16'!$A$52</c:f>
              <c:strCache>
                <c:ptCount val="1"/>
                <c:pt idx="0">
                  <c:v>abr-23</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'F16'!$B$52:$J$52</c:f>
              <c:numCache>
                <c:formatCode>0.00%</c:formatCode>
                <c:ptCount val="9"/>
                <c:pt idx="0">
                  <c:v>6.3726658067908212E-2</c:v>
                </c:pt>
                <c:pt idx="1">
                  <c:v>0.1064059166333693</c:v>
                </c:pt>
                <c:pt idx="2">
                  <c:v>5.5785180026590275E-2</c:v>
                </c:pt>
                <c:pt idx="3">
                  <c:v>-5.560639735041663E-3</c:v>
                </c:pt>
                <c:pt idx="4">
                  <c:v>5.3806357559379993E-2</c:v>
                </c:pt>
                <c:pt idx="5">
                  <c:v>9.0248175946023648E-2</c:v>
                </c:pt>
                <c:pt idx="6">
                  <c:v>4.3474674146180468E-2</c:v>
                </c:pt>
                <c:pt idx="7">
                  <c:v>3.6050211545858205E-2</c:v>
                </c:pt>
                <c:pt idx="8">
                  <c:v>0.11461754674077813</c:v>
                </c:pt>
              </c:numCache>
            </c:numRef>
          </c:val>
          <c:extLst>
            <c:ext xmlns:c16="http://schemas.microsoft.com/office/drawing/2014/chart" uri="{C3380CC4-5D6E-409C-BE32-E72D297353CC}">
              <c16:uniqueId val="{00000004-9EE4-45A2-A5E4-70B13214E3C5}"/>
            </c:ext>
          </c:extLst>
        </c:ser>
        <c:ser>
          <c:idx val="4"/>
          <c:order val="4"/>
          <c:tx>
            <c:strRef>
              <c:f>'F16'!$A$53</c:f>
              <c:strCache>
                <c:ptCount val="1"/>
                <c:pt idx="0">
                  <c:v>may-23</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'F16'!$B$53:$J$53</c:f>
              <c:numCache>
                <c:formatCode>0.00%</c:formatCode>
                <c:ptCount val="9"/>
                <c:pt idx="0">
                  <c:v>6.1191244126459245E-2</c:v>
                </c:pt>
                <c:pt idx="1">
                  <c:v>0.10626110557134184</c:v>
                </c:pt>
                <c:pt idx="2">
                  <c:v>5.2533742827123524E-2</c:v>
                </c:pt>
                <c:pt idx="3">
                  <c:v>-6.3398066707305968E-3</c:v>
                </c:pt>
                <c:pt idx="4">
                  <c:v>3.8280371830784976E-2</c:v>
                </c:pt>
                <c:pt idx="5">
                  <c:v>9.2000863371465499E-2</c:v>
                </c:pt>
                <c:pt idx="6">
                  <c:v>3.7197366587139499E-2</c:v>
                </c:pt>
                <c:pt idx="7">
                  <c:v>3.5105289279637096E-2</c:v>
                </c:pt>
                <c:pt idx="8">
                  <c:v>0.10322033106498284</c:v>
                </c:pt>
              </c:numCache>
            </c:numRef>
          </c:val>
          <c:extLst>
            <c:ext xmlns:c16="http://schemas.microsoft.com/office/drawing/2014/chart" uri="{C3380CC4-5D6E-409C-BE32-E72D297353CC}">
              <c16:uniqueId val="{00000005-9EE4-45A2-A5E4-70B13214E3C5}"/>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7"/>
          <c:min val="-3.0000000000000006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0142-4611-80D4-DAA3E082D51C}"/>
              </c:ext>
            </c:extLst>
          </c:dPt>
          <c:dPt>
            <c:idx val="1"/>
            <c:invertIfNegative val="0"/>
            <c:bubble3D val="0"/>
            <c:extLst>
              <c:ext xmlns:c16="http://schemas.microsoft.com/office/drawing/2014/chart" uri="{C3380CC4-5D6E-409C-BE32-E72D297353CC}">
                <c16:uniqueId val="{00000001-0142-4611-80D4-DAA3E082D51C}"/>
              </c:ext>
            </c:extLst>
          </c:dPt>
          <c:dPt>
            <c:idx val="2"/>
            <c:invertIfNegative val="0"/>
            <c:bubble3D val="0"/>
            <c:extLst>
              <c:ext xmlns:c16="http://schemas.microsoft.com/office/drawing/2014/chart" uri="{C3380CC4-5D6E-409C-BE32-E72D297353CC}">
                <c16:uniqueId val="{00000002-0142-4611-80D4-DAA3E082D51C}"/>
              </c:ext>
            </c:extLst>
          </c:dPt>
          <c:dPt>
            <c:idx val="5"/>
            <c:invertIfNegative val="0"/>
            <c:bubble3D val="0"/>
            <c:extLst>
              <c:ext xmlns:c16="http://schemas.microsoft.com/office/drawing/2014/chart" uri="{C3380CC4-5D6E-409C-BE32-E72D297353CC}">
                <c16:uniqueId val="{00000003-0142-4611-80D4-DAA3E082D51C}"/>
              </c:ext>
            </c:extLst>
          </c:dPt>
          <c:dPt>
            <c:idx val="6"/>
            <c:invertIfNegative val="0"/>
            <c:bubble3D val="0"/>
            <c:extLst>
              <c:ext xmlns:c16="http://schemas.microsoft.com/office/drawing/2014/chart" uri="{C3380CC4-5D6E-409C-BE32-E72D297353CC}">
                <c16:uniqueId val="{00000004-0142-4611-80D4-DAA3E082D51C}"/>
              </c:ext>
            </c:extLst>
          </c:dPt>
          <c:dPt>
            <c:idx val="8"/>
            <c:invertIfNegative val="0"/>
            <c:bubble3D val="0"/>
            <c:extLst>
              <c:ext xmlns:c16="http://schemas.microsoft.com/office/drawing/2014/chart" uri="{C3380CC4-5D6E-409C-BE32-E72D297353CC}">
                <c16:uniqueId val="{00000005-0142-4611-80D4-DAA3E082D51C}"/>
              </c:ext>
            </c:extLst>
          </c:dPt>
          <c:dPt>
            <c:idx val="9"/>
            <c:invertIfNegative val="0"/>
            <c:bubble3D val="0"/>
            <c:extLst>
              <c:ext xmlns:c16="http://schemas.microsoft.com/office/drawing/2014/chart" uri="{C3380CC4-5D6E-409C-BE32-E72D297353CC}">
                <c16:uniqueId val="{00000006-0142-4611-80D4-DAA3E082D51C}"/>
              </c:ext>
            </c:extLst>
          </c:dPt>
          <c:dPt>
            <c:idx val="10"/>
            <c:invertIfNegative val="0"/>
            <c:bubble3D val="0"/>
            <c:extLst>
              <c:ext xmlns:c16="http://schemas.microsoft.com/office/drawing/2014/chart" uri="{C3380CC4-5D6E-409C-BE32-E72D297353CC}">
                <c16:uniqueId val="{00000007-0142-4611-80D4-DAA3E082D51C}"/>
              </c:ext>
            </c:extLst>
          </c:dPt>
          <c:dPt>
            <c:idx val="11"/>
            <c:invertIfNegative val="0"/>
            <c:bubble3D val="0"/>
            <c:extLst>
              <c:ext xmlns:c16="http://schemas.microsoft.com/office/drawing/2014/chart" uri="{C3380CC4-5D6E-409C-BE32-E72D297353CC}">
                <c16:uniqueId val="{00000008-0142-4611-80D4-DAA3E082D51C}"/>
              </c:ext>
            </c:extLst>
          </c:dPt>
          <c:dPt>
            <c:idx val="12"/>
            <c:invertIfNegative val="0"/>
            <c:bubble3D val="0"/>
            <c:extLst>
              <c:ext xmlns:c16="http://schemas.microsoft.com/office/drawing/2014/chart" uri="{C3380CC4-5D6E-409C-BE32-E72D297353CC}">
                <c16:uniqueId val="{00000009-0142-4611-80D4-DAA3E082D51C}"/>
              </c:ext>
            </c:extLst>
          </c:dPt>
          <c:dPt>
            <c:idx val="14"/>
            <c:invertIfNegative val="0"/>
            <c:bubble3D val="0"/>
            <c:extLst>
              <c:ext xmlns:c16="http://schemas.microsoft.com/office/drawing/2014/chart" uri="{C3380CC4-5D6E-409C-BE32-E72D297353CC}">
                <c16:uniqueId val="{0000000A-0142-4611-80D4-DAA3E082D51C}"/>
              </c:ext>
            </c:extLst>
          </c:dPt>
          <c:dPt>
            <c:idx val="15"/>
            <c:invertIfNegative val="0"/>
            <c:bubble3D val="0"/>
            <c:extLst>
              <c:ext xmlns:c16="http://schemas.microsoft.com/office/drawing/2014/chart" uri="{C3380CC4-5D6E-409C-BE32-E72D297353CC}">
                <c16:uniqueId val="{0000000B-0142-4611-80D4-DAA3E082D51C}"/>
              </c:ext>
            </c:extLst>
          </c:dPt>
          <c:dPt>
            <c:idx val="16"/>
            <c:invertIfNegative val="0"/>
            <c:bubble3D val="0"/>
            <c:extLst>
              <c:ext xmlns:c16="http://schemas.microsoft.com/office/drawing/2014/chart" uri="{C3380CC4-5D6E-409C-BE32-E72D297353CC}">
                <c16:uniqueId val="{0000000C-0142-4611-80D4-DAA3E082D51C}"/>
              </c:ext>
            </c:extLst>
          </c:dPt>
          <c:dPt>
            <c:idx val="18"/>
            <c:invertIfNegative val="0"/>
            <c:bubble3D val="0"/>
            <c:extLst>
              <c:ext xmlns:c16="http://schemas.microsoft.com/office/drawing/2014/chart" uri="{C3380CC4-5D6E-409C-BE32-E72D297353CC}">
                <c16:uniqueId val="{0000000D-0142-4611-80D4-DAA3E082D51C}"/>
              </c:ext>
            </c:extLst>
          </c:dPt>
          <c:dPt>
            <c:idx val="20"/>
            <c:invertIfNegative val="0"/>
            <c:bubble3D val="0"/>
            <c:extLst>
              <c:ext xmlns:c16="http://schemas.microsoft.com/office/drawing/2014/chart" uri="{C3380CC4-5D6E-409C-BE32-E72D297353CC}">
                <c16:uniqueId val="{0000000E-0142-4611-80D4-DAA3E082D51C}"/>
              </c:ext>
            </c:extLst>
          </c:dPt>
          <c:dPt>
            <c:idx val="21"/>
            <c:invertIfNegative val="0"/>
            <c:bubble3D val="0"/>
            <c:extLst>
              <c:ext xmlns:c16="http://schemas.microsoft.com/office/drawing/2014/chart" uri="{C3380CC4-5D6E-409C-BE32-E72D297353CC}">
                <c16:uniqueId val="{0000000F-0142-4611-80D4-DAA3E082D51C}"/>
              </c:ext>
            </c:extLst>
          </c:dPt>
          <c:dPt>
            <c:idx val="22"/>
            <c:invertIfNegative val="0"/>
            <c:bubble3D val="0"/>
            <c:extLst>
              <c:ext xmlns:c16="http://schemas.microsoft.com/office/drawing/2014/chart" uri="{C3380CC4-5D6E-409C-BE32-E72D297353CC}">
                <c16:uniqueId val="{00000010-0142-4611-80D4-DAA3E082D51C}"/>
              </c:ext>
            </c:extLst>
          </c:dPt>
          <c:dPt>
            <c:idx val="23"/>
            <c:invertIfNegative val="0"/>
            <c:bubble3D val="0"/>
            <c:extLst>
              <c:ext xmlns:c16="http://schemas.microsoft.com/office/drawing/2014/chart" uri="{C3380CC4-5D6E-409C-BE32-E72D297353CC}">
                <c16:uniqueId val="{00000011-0142-4611-80D4-DAA3E082D51C}"/>
              </c:ext>
            </c:extLst>
          </c:dPt>
          <c:dPt>
            <c:idx val="25"/>
            <c:invertIfNegative val="0"/>
            <c:bubble3D val="0"/>
            <c:extLst>
              <c:ext xmlns:c16="http://schemas.microsoft.com/office/drawing/2014/chart" uri="{C3380CC4-5D6E-409C-BE32-E72D297353CC}">
                <c16:uniqueId val="{00000012-0142-4611-80D4-DAA3E082D51C}"/>
              </c:ext>
            </c:extLst>
          </c:dPt>
          <c:dPt>
            <c:idx val="26"/>
            <c:invertIfNegative val="0"/>
            <c:bubble3D val="0"/>
            <c:extLst>
              <c:ext xmlns:c16="http://schemas.microsoft.com/office/drawing/2014/chart" uri="{C3380CC4-5D6E-409C-BE32-E72D297353CC}">
                <c16:uniqueId val="{00000013-0142-4611-80D4-DAA3E082D51C}"/>
              </c:ext>
            </c:extLst>
          </c:dPt>
          <c:dPt>
            <c:idx val="29"/>
            <c:invertIfNegative val="0"/>
            <c:bubble3D val="0"/>
            <c:spPr>
              <a:solidFill>
                <a:srgbClr val="FBBB27"/>
              </a:solidFill>
              <a:ln>
                <a:noFill/>
              </a:ln>
              <a:effectLst/>
            </c:spPr>
            <c:extLst>
              <c:ext xmlns:c16="http://schemas.microsoft.com/office/drawing/2014/chart" uri="{C3380CC4-5D6E-409C-BE32-E72D297353CC}">
                <c16:uniqueId val="{00000015-0142-4611-80D4-DAA3E082D51C}"/>
              </c:ext>
            </c:extLst>
          </c:dPt>
          <c:dPt>
            <c:idx val="30"/>
            <c:invertIfNegative val="0"/>
            <c:bubble3D val="0"/>
            <c:extLst>
              <c:ext xmlns:c16="http://schemas.microsoft.com/office/drawing/2014/chart" uri="{C3380CC4-5D6E-409C-BE32-E72D297353CC}">
                <c16:uniqueId val="{00000016-0142-4611-80D4-DAA3E082D51C}"/>
              </c:ext>
            </c:extLst>
          </c:dPt>
          <c:dPt>
            <c:idx val="31"/>
            <c:invertIfNegative val="0"/>
            <c:bubble3D val="0"/>
            <c:extLst>
              <c:ext xmlns:c16="http://schemas.microsoft.com/office/drawing/2014/chart" uri="{C3380CC4-5D6E-409C-BE32-E72D297353CC}">
                <c16:uniqueId val="{00000017-0142-4611-80D4-DAA3E082D51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'F17'!$B$7:$B$38</c:f>
              <c:strCache>
                <c:ptCount val="32"/>
                <c:pt idx="0">
                  <c:v>Guerrero</c:v>
                </c:pt>
                <c:pt idx="1">
                  <c:v>Sonora</c:v>
                </c:pt>
                <c:pt idx="2">
                  <c:v>Chihuahua</c:v>
                </c:pt>
                <c:pt idx="3">
                  <c:v>Baja California</c:v>
                </c:pt>
                <c:pt idx="4">
                  <c:v>Nuevo León</c:v>
                </c:pt>
                <c:pt idx="5">
                  <c:v>Coahuila</c:v>
                </c:pt>
                <c:pt idx="6">
                  <c:v>Tlaxcala</c:v>
                </c:pt>
                <c:pt idx="7">
                  <c:v>Ciudad de México</c:v>
                </c:pt>
                <c:pt idx="8">
                  <c:v>Tabasco</c:v>
                </c:pt>
                <c:pt idx="9">
                  <c:v>Morelos</c:v>
                </c:pt>
                <c:pt idx="10">
                  <c:v>Puebla</c:v>
                </c:pt>
                <c:pt idx="11">
                  <c:v>Estado de México</c:v>
                </c:pt>
                <c:pt idx="12">
                  <c:v>Oaxaca</c:v>
                </c:pt>
                <c:pt idx="13">
                  <c:v>Veracruz</c:v>
                </c:pt>
                <c:pt idx="14">
                  <c:v>Colima</c:v>
                </c:pt>
                <c:pt idx="15">
                  <c:v>Hidalgo</c:v>
                </c:pt>
                <c:pt idx="16">
                  <c:v>Sinaloa</c:v>
                </c:pt>
                <c:pt idx="17">
                  <c:v>Michoacán</c:v>
                </c:pt>
                <c:pt idx="18">
                  <c:v>Tamaulipas</c:v>
                </c:pt>
                <c:pt idx="19">
                  <c:v>Baja California Sur</c:v>
                </c:pt>
                <c:pt idx="20">
                  <c:v>Chiapas</c:v>
                </c:pt>
                <c:pt idx="21">
                  <c:v>Querétaro</c:v>
                </c:pt>
                <c:pt idx="22">
                  <c:v>Aguascalientes</c:v>
                </c:pt>
                <c:pt idx="23">
                  <c:v>Guanajuato</c:v>
                </c:pt>
                <c:pt idx="24">
                  <c:v>San Luis Potosí</c:v>
                </c:pt>
                <c:pt idx="25">
                  <c:v>Quintana Roo</c:v>
                </c:pt>
                <c:pt idx="26">
                  <c:v>Durango</c:v>
                </c:pt>
                <c:pt idx="27">
                  <c:v>Zacatecas</c:v>
                </c:pt>
                <c:pt idx="28">
                  <c:v>Campeche</c:v>
                </c:pt>
                <c:pt idx="29">
                  <c:v>Jalisco</c:v>
                </c:pt>
                <c:pt idx="30">
                  <c:v>Nayarit</c:v>
                </c:pt>
                <c:pt idx="31">
                  <c:v>Yucatán</c:v>
                </c:pt>
              </c:strCache>
            </c:strRef>
          </c:cat>
          <c:val>
            <c:numRef>
              <c:f>'F17'!$C$7:$C$38</c:f>
              <c:numCache>
                <c:formatCode>0.00%</c:formatCode>
                <c:ptCount val="32"/>
                <c:pt idx="0">
                  <c:v>7.370253309513991E-2</c:v>
                </c:pt>
                <c:pt idx="1">
                  <c:v>7.7955496460834522E-2</c:v>
                </c:pt>
                <c:pt idx="2">
                  <c:v>7.8343877512821458E-2</c:v>
                </c:pt>
                <c:pt idx="3">
                  <c:v>8.044813390024956E-2</c:v>
                </c:pt>
                <c:pt idx="4">
                  <c:v>8.0902729931253983E-2</c:v>
                </c:pt>
                <c:pt idx="5">
                  <c:v>8.3019606662048467E-2</c:v>
                </c:pt>
                <c:pt idx="6">
                  <c:v>8.3386036387168877E-2</c:v>
                </c:pt>
                <c:pt idx="7">
                  <c:v>8.5240689934506633E-2</c:v>
                </c:pt>
                <c:pt idx="8">
                  <c:v>8.7301102058908953E-2</c:v>
                </c:pt>
                <c:pt idx="9">
                  <c:v>8.7793653739098185E-2</c:v>
                </c:pt>
                <c:pt idx="10">
                  <c:v>8.9738053044630922E-2</c:v>
                </c:pt>
                <c:pt idx="11">
                  <c:v>8.9971201862688144E-2</c:v>
                </c:pt>
                <c:pt idx="12">
                  <c:v>9.3008329214220892E-2</c:v>
                </c:pt>
                <c:pt idx="13">
                  <c:v>9.32003693444136E-2</c:v>
                </c:pt>
                <c:pt idx="14">
                  <c:v>9.4558897146597806E-2</c:v>
                </c:pt>
                <c:pt idx="15">
                  <c:v>9.5194036755433933E-2</c:v>
                </c:pt>
                <c:pt idx="16">
                  <c:v>9.7229712031801141E-2</c:v>
                </c:pt>
                <c:pt idx="17">
                  <c:v>9.8409818489889903E-2</c:v>
                </c:pt>
                <c:pt idx="18">
                  <c:v>9.958994637760317E-2</c:v>
                </c:pt>
                <c:pt idx="19">
                  <c:v>9.9654841505695743E-2</c:v>
                </c:pt>
                <c:pt idx="20">
                  <c:v>9.9977142857142959E-2</c:v>
                </c:pt>
                <c:pt idx="21">
                  <c:v>0.10025680775434141</c:v>
                </c:pt>
                <c:pt idx="22">
                  <c:v>0.10045860886143396</c:v>
                </c:pt>
                <c:pt idx="23">
                  <c:v>0.10067176065929499</c:v>
                </c:pt>
                <c:pt idx="24">
                  <c:v>0.10245548961424315</c:v>
                </c:pt>
                <c:pt idx="25">
                  <c:v>0.10286091094709582</c:v>
                </c:pt>
                <c:pt idx="26">
                  <c:v>0.10337559050409625</c:v>
                </c:pt>
                <c:pt idx="27">
                  <c:v>0.10562164093555058</c:v>
                </c:pt>
                <c:pt idx="28">
                  <c:v>0.10571329818136357</c:v>
                </c:pt>
                <c:pt idx="29">
                  <c:v>0.10626110557134184</c:v>
                </c:pt>
                <c:pt idx="30">
                  <c:v>0.10745344969943886</c:v>
                </c:pt>
                <c:pt idx="31">
                  <c:v>0.11151501207868396</c:v>
                </c:pt>
              </c:numCache>
            </c:numRef>
          </c:val>
          <c:extLst>
            <c:ext xmlns:c16="http://schemas.microsoft.com/office/drawing/2014/chart" uri="{C3380CC4-5D6E-409C-BE32-E72D297353CC}">
              <c16:uniqueId val="{00000018-0142-4611-80D4-DAA3E082D51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'F17'!$B$40</c:f>
              <c:strCache>
                <c:ptCount val="1"/>
                <c:pt idx="0">
                  <c:v>Nacional</c:v>
                </c:pt>
              </c:strCache>
            </c:strRef>
          </c:tx>
          <c:spPr>
            <a:ln w="50800">
              <a:solidFill>
                <a:srgbClr val="FF6C37"/>
              </a:solidFill>
              <a:prstDash val="sysDot"/>
            </a:ln>
          </c:spPr>
          <c:marker>
            <c:symbol val="circle"/>
            <c:size val="3"/>
          </c:marker>
          <c:dLbls>
            <c:dLbl>
              <c:idx val="0"/>
              <c:layout>
                <c:manualLayout>
                  <c:x val="-5.7727272727272724E-2"/>
                  <c:y val="0.3560191570881225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9-0142-4611-80D4-DAA3E082D51C}"/>
                </c:ext>
              </c:extLst>
            </c:dLbl>
            <c:dLbl>
              <c:idx val="1"/>
              <c:delete val="1"/>
              <c:extLst>
                <c:ext xmlns:c15="http://schemas.microsoft.com/office/drawing/2012/chart" uri="{CE6537A1-D6FC-4f65-9D91-7224C49458BB}"/>
                <c:ext xmlns:c16="http://schemas.microsoft.com/office/drawing/2014/chart" uri="{C3380CC4-5D6E-409C-BE32-E72D297353CC}">
                  <c16:uniqueId val="{0000001A-0142-4611-80D4-DAA3E082D51C}"/>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'F17'!$D$40:$D$41</c:f>
              <c:numCache>
                <c:formatCode>0.00%</c:formatCode>
                <c:ptCount val="2"/>
                <c:pt idx="0">
                  <c:v>9.1999999999999998E-2</c:v>
                </c:pt>
                <c:pt idx="1">
                  <c:v>9.1999999999999998E-2</c:v>
                </c:pt>
              </c:numCache>
            </c:numRef>
          </c:xVal>
          <c:yVal>
            <c:numRef>
              <c:f>'F17'!$C$40:$C$41</c:f>
              <c:numCache>
                <c:formatCode>General</c:formatCode>
                <c:ptCount val="2"/>
                <c:pt idx="0">
                  <c:v>1</c:v>
                </c:pt>
                <c:pt idx="1">
                  <c:v>0</c:v>
                </c:pt>
              </c:numCache>
            </c:numRef>
          </c:yVal>
          <c:smooth val="0"/>
          <c:extLst>
            <c:ext xmlns:c16="http://schemas.microsoft.com/office/drawing/2014/chart" uri="{C3380CC4-5D6E-409C-BE32-E72D297353CC}">
              <c16:uniqueId val="{0000001B-0142-4611-80D4-DAA3E082D51C}"/>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B882-4CFB-91A9-965C14CCA680}"/>
              </c:ext>
            </c:extLst>
          </c:dPt>
          <c:dPt>
            <c:idx val="1"/>
            <c:invertIfNegative val="0"/>
            <c:bubble3D val="0"/>
            <c:extLst>
              <c:ext xmlns:c16="http://schemas.microsoft.com/office/drawing/2014/chart" uri="{C3380CC4-5D6E-409C-BE32-E72D297353CC}">
                <c16:uniqueId val="{00000001-B882-4CFB-91A9-965C14CCA680}"/>
              </c:ext>
            </c:extLst>
          </c:dPt>
          <c:dPt>
            <c:idx val="2"/>
            <c:invertIfNegative val="0"/>
            <c:bubble3D val="0"/>
            <c:extLst>
              <c:ext xmlns:c16="http://schemas.microsoft.com/office/drawing/2014/chart" uri="{C3380CC4-5D6E-409C-BE32-E72D297353CC}">
                <c16:uniqueId val="{00000002-B882-4CFB-91A9-965C14CCA680}"/>
              </c:ext>
            </c:extLst>
          </c:dPt>
          <c:dPt>
            <c:idx val="4"/>
            <c:invertIfNegative val="0"/>
            <c:bubble3D val="0"/>
            <c:extLst>
              <c:ext xmlns:c16="http://schemas.microsoft.com/office/drawing/2014/chart" uri="{C3380CC4-5D6E-409C-BE32-E72D297353CC}">
                <c16:uniqueId val="{00000003-B882-4CFB-91A9-965C14CCA680}"/>
              </c:ext>
            </c:extLst>
          </c:dPt>
          <c:dPt>
            <c:idx val="5"/>
            <c:invertIfNegative val="0"/>
            <c:bubble3D val="0"/>
            <c:extLst>
              <c:ext xmlns:c16="http://schemas.microsoft.com/office/drawing/2014/chart" uri="{C3380CC4-5D6E-409C-BE32-E72D297353CC}">
                <c16:uniqueId val="{00000004-B882-4CFB-91A9-965C14CCA680}"/>
              </c:ext>
            </c:extLst>
          </c:dPt>
          <c:dPt>
            <c:idx val="6"/>
            <c:invertIfNegative val="0"/>
            <c:bubble3D val="0"/>
            <c:extLst>
              <c:ext xmlns:c16="http://schemas.microsoft.com/office/drawing/2014/chart" uri="{C3380CC4-5D6E-409C-BE32-E72D297353CC}">
                <c16:uniqueId val="{00000005-B882-4CFB-91A9-965C14CCA680}"/>
              </c:ext>
            </c:extLst>
          </c:dPt>
          <c:dPt>
            <c:idx val="7"/>
            <c:invertIfNegative val="0"/>
            <c:bubble3D val="0"/>
            <c:extLst>
              <c:ext xmlns:c16="http://schemas.microsoft.com/office/drawing/2014/chart" uri="{C3380CC4-5D6E-409C-BE32-E72D297353CC}">
                <c16:uniqueId val="{00000006-B882-4CFB-91A9-965C14CCA680}"/>
              </c:ext>
            </c:extLst>
          </c:dPt>
          <c:dPt>
            <c:idx val="8"/>
            <c:invertIfNegative val="0"/>
            <c:bubble3D val="0"/>
            <c:extLst>
              <c:ext xmlns:c16="http://schemas.microsoft.com/office/drawing/2014/chart" uri="{C3380CC4-5D6E-409C-BE32-E72D297353CC}">
                <c16:uniqueId val="{00000007-B882-4CFB-91A9-965C14CCA680}"/>
              </c:ext>
            </c:extLst>
          </c:dPt>
          <c:dPt>
            <c:idx val="12"/>
            <c:invertIfNegative val="0"/>
            <c:bubble3D val="0"/>
            <c:extLst>
              <c:ext xmlns:c16="http://schemas.microsoft.com/office/drawing/2014/chart" uri="{C3380CC4-5D6E-409C-BE32-E72D297353CC}">
                <c16:uniqueId val="{00000008-B882-4CFB-91A9-965C14CCA680}"/>
              </c:ext>
            </c:extLst>
          </c:dPt>
          <c:dPt>
            <c:idx val="13"/>
            <c:invertIfNegative val="0"/>
            <c:bubble3D val="0"/>
            <c:extLst>
              <c:ext xmlns:c16="http://schemas.microsoft.com/office/drawing/2014/chart" uri="{C3380CC4-5D6E-409C-BE32-E72D297353CC}">
                <c16:uniqueId val="{00000009-B882-4CFB-91A9-965C14CCA680}"/>
              </c:ext>
            </c:extLst>
          </c:dPt>
          <c:dPt>
            <c:idx val="15"/>
            <c:invertIfNegative val="0"/>
            <c:bubble3D val="0"/>
            <c:extLst>
              <c:ext xmlns:c16="http://schemas.microsoft.com/office/drawing/2014/chart" uri="{C3380CC4-5D6E-409C-BE32-E72D297353CC}">
                <c16:uniqueId val="{0000000A-B882-4CFB-91A9-965C14CCA680}"/>
              </c:ext>
            </c:extLst>
          </c:dPt>
          <c:dPt>
            <c:idx val="16"/>
            <c:invertIfNegative val="0"/>
            <c:bubble3D val="0"/>
            <c:extLst>
              <c:ext xmlns:c16="http://schemas.microsoft.com/office/drawing/2014/chart" uri="{C3380CC4-5D6E-409C-BE32-E72D297353CC}">
                <c16:uniqueId val="{0000000B-B882-4CFB-91A9-965C14CCA680}"/>
              </c:ext>
            </c:extLst>
          </c:dPt>
          <c:dPt>
            <c:idx val="18"/>
            <c:invertIfNegative val="0"/>
            <c:bubble3D val="0"/>
            <c:spPr>
              <a:solidFill>
                <a:srgbClr val="FBBB27"/>
              </a:solidFill>
              <a:ln>
                <a:noFill/>
              </a:ln>
              <a:effectLst/>
            </c:spPr>
            <c:extLst>
              <c:ext xmlns:c16="http://schemas.microsoft.com/office/drawing/2014/chart" uri="{C3380CC4-5D6E-409C-BE32-E72D297353CC}">
                <c16:uniqueId val="{0000000D-B882-4CFB-91A9-965C14CCA680}"/>
              </c:ext>
            </c:extLst>
          </c:dPt>
          <c:dPt>
            <c:idx val="19"/>
            <c:invertIfNegative val="0"/>
            <c:bubble3D val="0"/>
            <c:extLst>
              <c:ext xmlns:c16="http://schemas.microsoft.com/office/drawing/2014/chart" uri="{C3380CC4-5D6E-409C-BE32-E72D297353CC}">
                <c16:uniqueId val="{0000000E-B882-4CFB-91A9-965C14CCA680}"/>
              </c:ext>
            </c:extLst>
          </c:dPt>
          <c:dPt>
            <c:idx val="20"/>
            <c:invertIfNegative val="0"/>
            <c:bubble3D val="0"/>
            <c:extLst>
              <c:ext xmlns:c16="http://schemas.microsoft.com/office/drawing/2014/chart" uri="{C3380CC4-5D6E-409C-BE32-E72D297353CC}">
                <c16:uniqueId val="{0000000F-B882-4CFB-91A9-965C14CCA680}"/>
              </c:ext>
            </c:extLst>
          </c:dPt>
          <c:dPt>
            <c:idx val="21"/>
            <c:invertIfNegative val="0"/>
            <c:bubble3D val="0"/>
            <c:extLst>
              <c:ext xmlns:c16="http://schemas.microsoft.com/office/drawing/2014/chart" uri="{C3380CC4-5D6E-409C-BE32-E72D297353CC}">
                <c16:uniqueId val="{00000010-B882-4CFB-91A9-965C14CCA680}"/>
              </c:ext>
            </c:extLst>
          </c:dPt>
          <c:dPt>
            <c:idx val="22"/>
            <c:invertIfNegative val="0"/>
            <c:bubble3D val="0"/>
            <c:extLst>
              <c:ext xmlns:c16="http://schemas.microsoft.com/office/drawing/2014/chart" uri="{C3380CC4-5D6E-409C-BE32-E72D297353CC}">
                <c16:uniqueId val="{00000011-B882-4CFB-91A9-965C14CCA680}"/>
              </c:ext>
            </c:extLst>
          </c:dPt>
          <c:dPt>
            <c:idx val="23"/>
            <c:invertIfNegative val="0"/>
            <c:bubble3D val="0"/>
            <c:extLst>
              <c:ext xmlns:c16="http://schemas.microsoft.com/office/drawing/2014/chart" uri="{C3380CC4-5D6E-409C-BE32-E72D297353CC}">
                <c16:uniqueId val="{00000012-B882-4CFB-91A9-965C14CCA680}"/>
              </c:ext>
            </c:extLst>
          </c:dPt>
          <c:dPt>
            <c:idx val="24"/>
            <c:invertIfNegative val="0"/>
            <c:bubble3D val="0"/>
            <c:extLst>
              <c:ext xmlns:c16="http://schemas.microsoft.com/office/drawing/2014/chart" uri="{C3380CC4-5D6E-409C-BE32-E72D297353CC}">
                <c16:uniqueId val="{00000013-B882-4CFB-91A9-965C14CCA680}"/>
              </c:ext>
            </c:extLst>
          </c:dPt>
          <c:dPt>
            <c:idx val="26"/>
            <c:invertIfNegative val="0"/>
            <c:bubble3D val="0"/>
            <c:extLst>
              <c:ext xmlns:c16="http://schemas.microsoft.com/office/drawing/2014/chart" uri="{C3380CC4-5D6E-409C-BE32-E72D297353CC}">
                <c16:uniqueId val="{00000014-B882-4CFB-91A9-965C14CCA680}"/>
              </c:ext>
            </c:extLst>
          </c:dPt>
          <c:dPt>
            <c:idx val="27"/>
            <c:invertIfNegative val="0"/>
            <c:bubble3D val="0"/>
            <c:extLst>
              <c:ext xmlns:c16="http://schemas.microsoft.com/office/drawing/2014/chart" uri="{C3380CC4-5D6E-409C-BE32-E72D297353CC}">
                <c16:uniqueId val="{00000015-B882-4CFB-91A9-965C14CCA680}"/>
              </c:ext>
            </c:extLst>
          </c:dPt>
          <c:dPt>
            <c:idx val="29"/>
            <c:invertIfNegative val="0"/>
            <c:bubble3D val="0"/>
            <c:extLst>
              <c:ext xmlns:c16="http://schemas.microsoft.com/office/drawing/2014/chart" uri="{C3380CC4-5D6E-409C-BE32-E72D297353CC}">
                <c16:uniqueId val="{00000016-B882-4CFB-91A9-965C14CCA680}"/>
              </c:ext>
            </c:extLst>
          </c:dPt>
          <c:dPt>
            <c:idx val="30"/>
            <c:invertIfNegative val="0"/>
            <c:bubble3D val="0"/>
            <c:extLst>
              <c:ext xmlns:c16="http://schemas.microsoft.com/office/drawing/2014/chart" uri="{C3380CC4-5D6E-409C-BE32-E72D297353CC}">
                <c16:uniqueId val="{00000017-B882-4CFB-91A9-965C14CCA680}"/>
              </c:ext>
            </c:extLst>
          </c:dPt>
          <c:dLbls>
            <c:dLbl>
              <c:idx val="5"/>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2-4CFB-91A9-965C14CCA68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'F18'!$B$7:$B$38</c:f>
              <c:strCache>
                <c:ptCount val="32"/>
                <c:pt idx="0">
                  <c:v>Querétaro</c:v>
                </c:pt>
                <c:pt idx="1">
                  <c:v>Colima</c:v>
                </c:pt>
                <c:pt idx="2">
                  <c:v>Tlaxcala</c:v>
                </c:pt>
                <c:pt idx="3">
                  <c:v>Estado de México</c:v>
                </c:pt>
                <c:pt idx="4">
                  <c:v>Baja California Sur</c:v>
                </c:pt>
                <c:pt idx="5">
                  <c:v>Guanajuato</c:v>
                </c:pt>
                <c:pt idx="6">
                  <c:v>Nayarit</c:v>
                </c:pt>
                <c:pt idx="7">
                  <c:v>Tabasco</c:v>
                </c:pt>
                <c:pt idx="8">
                  <c:v>Sinaloa</c:v>
                </c:pt>
                <c:pt idx="9">
                  <c:v>Coahuila</c:v>
                </c:pt>
                <c:pt idx="10">
                  <c:v>Chihuahua</c:v>
                </c:pt>
                <c:pt idx="11">
                  <c:v>Aguascalientes</c:v>
                </c:pt>
                <c:pt idx="12">
                  <c:v>Puebla</c:v>
                </c:pt>
                <c:pt idx="13">
                  <c:v>Ciudad de México</c:v>
                </c:pt>
                <c:pt idx="14">
                  <c:v>Durango</c:v>
                </c:pt>
                <c:pt idx="15">
                  <c:v>Campeche</c:v>
                </c:pt>
                <c:pt idx="16">
                  <c:v>Sonora</c:v>
                </c:pt>
                <c:pt idx="17">
                  <c:v>Morelos</c:v>
                </c:pt>
                <c:pt idx="18">
                  <c:v>Jalisco</c:v>
                </c:pt>
                <c:pt idx="19">
                  <c:v>Baja California</c:v>
                </c:pt>
                <c:pt idx="20">
                  <c:v>Chiapas</c:v>
                </c:pt>
                <c:pt idx="21">
                  <c:v>San Luis Potosí</c:v>
                </c:pt>
                <c:pt idx="22">
                  <c:v>Zacatecas</c:v>
                </c:pt>
                <c:pt idx="23">
                  <c:v>Nuevo León</c:v>
                </c:pt>
                <c:pt idx="24">
                  <c:v>Tamaulipas</c:v>
                </c:pt>
                <c:pt idx="25">
                  <c:v>Guerrero</c:v>
                </c:pt>
                <c:pt idx="26">
                  <c:v>Oaxaca</c:v>
                </c:pt>
                <c:pt idx="27">
                  <c:v>Quintana Roo</c:v>
                </c:pt>
                <c:pt idx="28">
                  <c:v>Michoacán</c:v>
                </c:pt>
                <c:pt idx="29">
                  <c:v>Hidalgo</c:v>
                </c:pt>
                <c:pt idx="30">
                  <c:v>Veracruz</c:v>
                </c:pt>
                <c:pt idx="31">
                  <c:v>Yucatán</c:v>
                </c:pt>
              </c:strCache>
            </c:strRef>
          </c:cat>
          <c:val>
            <c:numRef>
              <c:f>'F18'!$C$7:$C$38</c:f>
              <c:numCache>
                <c:formatCode>0.00%</c:formatCode>
                <c:ptCount val="32"/>
                <c:pt idx="0">
                  <c:v>1.9853007080756595E-2</c:v>
                </c:pt>
                <c:pt idx="1">
                  <c:v>3.2413149960615291E-2</c:v>
                </c:pt>
                <c:pt idx="2">
                  <c:v>3.2434872906226E-2</c:v>
                </c:pt>
                <c:pt idx="3">
                  <c:v>3.7211810705136891E-2</c:v>
                </c:pt>
                <c:pt idx="4">
                  <c:v>3.7914734614865157E-2</c:v>
                </c:pt>
                <c:pt idx="5">
                  <c:v>3.8771987936054179E-2</c:v>
                </c:pt>
                <c:pt idx="6">
                  <c:v>3.9118705035971271E-2</c:v>
                </c:pt>
                <c:pt idx="7">
                  <c:v>3.9477692776386096E-2</c:v>
                </c:pt>
                <c:pt idx="8">
                  <c:v>3.9549141586467051E-2</c:v>
                </c:pt>
                <c:pt idx="9">
                  <c:v>4.1122638821380175E-2</c:v>
                </c:pt>
                <c:pt idx="10">
                  <c:v>4.2715976384372127E-2</c:v>
                </c:pt>
                <c:pt idx="11">
                  <c:v>4.547962552575633E-2</c:v>
                </c:pt>
                <c:pt idx="12">
                  <c:v>4.686469823054585E-2</c:v>
                </c:pt>
                <c:pt idx="13">
                  <c:v>4.7525594182975757E-2</c:v>
                </c:pt>
                <c:pt idx="14">
                  <c:v>4.7997083050201263E-2</c:v>
                </c:pt>
                <c:pt idx="15">
                  <c:v>4.8153825938417064E-2</c:v>
                </c:pt>
                <c:pt idx="16">
                  <c:v>5.2305300850319737E-2</c:v>
                </c:pt>
                <c:pt idx="17">
                  <c:v>5.2322382399498851E-2</c:v>
                </c:pt>
                <c:pt idx="18">
                  <c:v>5.2533742827123524E-2</c:v>
                </c:pt>
                <c:pt idx="19">
                  <c:v>5.5389432209948658E-2</c:v>
                </c:pt>
                <c:pt idx="20">
                  <c:v>5.7901388456078326E-2</c:v>
                </c:pt>
                <c:pt idx="21">
                  <c:v>5.8431596815627734E-2</c:v>
                </c:pt>
                <c:pt idx="22">
                  <c:v>6.0391499788305394E-2</c:v>
                </c:pt>
                <c:pt idx="23">
                  <c:v>6.2751825459663901E-2</c:v>
                </c:pt>
                <c:pt idx="24">
                  <c:v>6.5268908938927797E-2</c:v>
                </c:pt>
                <c:pt idx="25">
                  <c:v>6.5330787719687089E-2</c:v>
                </c:pt>
                <c:pt idx="26">
                  <c:v>6.7140062187751079E-2</c:v>
                </c:pt>
                <c:pt idx="27">
                  <c:v>7.0804993094102597E-2</c:v>
                </c:pt>
                <c:pt idx="28">
                  <c:v>7.6337717468880101E-2</c:v>
                </c:pt>
                <c:pt idx="29">
                  <c:v>7.9368443361237676E-2</c:v>
                </c:pt>
                <c:pt idx="30">
                  <c:v>8.4388076218141539E-2</c:v>
                </c:pt>
                <c:pt idx="31">
                  <c:v>9.2739405188033142E-2</c:v>
                </c:pt>
              </c:numCache>
            </c:numRef>
          </c:val>
          <c:extLst>
            <c:ext xmlns:c16="http://schemas.microsoft.com/office/drawing/2014/chart" uri="{C3380CC4-5D6E-409C-BE32-E72D297353CC}">
              <c16:uniqueId val="{00000018-B882-4CFB-91A9-965C14CCA68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'F18'!$B$40</c:f>
              <c:strCache>
                <c:ptCount val="1"/>
                <c:pt idx="0">
                  <c:v>Nacional</c:v>
                </c:pt>
              </c:strCache>
            </c:strRef>
          </c:tx>
          <c:spPr>
            <a:ln w="50800">
              <a:solidFill>
                <a:srgbClr val="FF6C37"/>
              </a:solidFill>
              <a:prstDash val="sysDot"/>
            </a:ln>
          </c:spPr>
          <c:marker>
            <c:symbol val="none"/>
          </c:marker>
          <c:dLbls>
            <c:dLbl>
              <c:idx val="0"/>
              <c:layout>
                <c:manualLayout>
                  <c:x val="-6.6666666666666666E-2"/>
                  <c:y val="0.41965211640211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9-B882-4CFB-91A9-965C14CCA680}"/>
                </c:ext>
              </c:extLst>
            </c:dLbl>
            <c:dLbl>
              <c:idx val="1"/>
              <c:delete val="1"/>
              <c:extLst>
                <c:ext xmlns:c15="http://schemas.microsoft.com/office/drawing/2012/chart" uri="{CE6537A1-D6FC-4f65-9D91-7224C49458BB}"/>
                <c:ext xmlns:c16="http://schemas.microsoft.com/office/drawing/2014/chart" uri="{C3380CC4-5D6E-409C-BE32-E72D297353CC}">
                  <c16:uniqueId val="{0000001A-B882-4CFB-91A9-965C14CCA68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'F18'!$D$40:$D$41</c:f>
              <c:numCache>
                <c:formatCode>0.00%</c:formatCode>
                <c:ptCount val="2"/>
                <c:pt idx="0">
                  <c:v>5.4199999999999998E-2</c:v>
                </c:pt>
                <c:pt idx="1">
                  <c:v>5.4199999999999998E-2</c:v>
                </c:pt>
              </c:numCache>
            </c:numRef>
          </c:xVal>
          <c:yVal>
            <c:numRef>
              <c:f>'F18'!$C$40:$C$41</c:f>
              <c:numCache>
                <c:formatCode>General</c:formatCode>
                <c:ptCount val="2"/>
                <c:pt idx="0">
                  <c:v>1</c:v>
                </c:pt>
                <c:pt idx="1">
                  <c:v>0</c:v>
                </c:pt>
              </c:numCache>
            </c:numRef>
          </c:yVal>
          <c:smooth val="0"/>
          <c:extLst>
            <c:ext xmlns:c16="http://schemas.microsoft.com/office/drawing/2014/chart" uri="{C3380CC4-5D6E-409C-BE32-E72D297353CC}">
              <c16:uniqueId val="{0000001B-B882-4CFB-91A9-965C14CCA680}"/>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F011-42E7-A719-FF9AADB35171}"/>
              </c:ext>
            </c:extLst>
          </c:dPt>
          <c:dPt>
            <c:idx val="1"/>
            <c:invertIfNegative val="0"/>
            <c:bubble3D val="0"/>
            <c:extLst>
              <c:ext xmlns:c16="http://schemas.microsoft.com/office/drawing/2014/chart" uri="{C3380CC4-5D6E-409C-BE32-E72D297353CC}">
                <c16:uniqueId val="{00000001-F011-42E7-A719-FF9AADB35171}"/>
              </c:ext>
            </c:extLst>
          </c:dPt>
          <c:dPt>
            <c:idx val="5"/>
            <c:invertIfNegative val="0"/>
            <c:bubble3D val="0"/>
            <c:extLst>
              <c:ext xmlns:c16="http://schemas.microsoft.com/office/drawing/2014/chart" uri="{C3380CC4-5D6E-409C-BE32-E72D297353CC}">
                <c16:uniqueId val="{00000002-F011-42E7-A719-FF9AADB35171}"/>
              </c:ext>
            </c:extLst>
          </c:dPt>
          <c:dPt>
            <c:idx val="6"/>
            <c:invertIfNegative val="0"/>
            <c:bubble3D val="0"/>
            <c:extLst>
              <c:ext xmlns:c16="http://schemas.microsoft.com/office/drawing/2014/chart" uri="{C3380CC4-5D6E-409C-BE32-E72D297353CC}">
                <c16:uniqueId val="{00000003-F011-42E7-A719-FF9AADB35171}"/>
              </c:ext>
            </c:extLst>
          </c:dPt>
          <c:dPt>
            <c:idx val="7"/>
            <c:invertIfNegative val="0"/>
            <c:bubble3D val="0"/>
            <c:extLst>
              <c:ext xmlns:c16="http://schemas.microsoft.com/office/drawing/2014/chart" uri="{C3380CC4-5D6E-409C-BE32-E72D297353CC}">
                <c16:uniqueId val="{00000004-F011-42E7-A719-FF9AADB35171}"/>
              </c:ext>
            </c:extLst>
          </c:dPt>
          <c:dPt>
            <c:idx val="8"/>
            <c:invertIfNegative val="0"/>
            <c:bubble3D val="0"/>
            <c:extLst>
              <c:ext xmlns:c16="http://schemas.microsoft.com/office/drawing/2014/chart" uri="{C3380CC4-5D6E-409C-BE32-E72D297353CC}">
                <c16:uniqueId val="{00000005-F011-42E7-A719-FF9AADB35171}"/>
              </c:ext>
            </c:extLst>
          </c:dPt>
          <c:dPt>
            <c:idx val="9"/>
            <c:invertIfNegative val="0"/>
            <c:bubble3D val="0"/>
            <c:extLst>
              <c:ext xmlns:c16="http://schemas.microsoft.com/office/drawing/2014/chart" uri="{C3380CC4-5D6E-409C-BE32-E72D297353CC}">
                <c16:uniqueId val="{00000006-F011-42E7-A719-FF9AADB35171}"/>
              </c:ext>
            </c:extLst>
          </c:dPt>
          <c:dPt>
            <c:idx val="11"/>
            <c:invertIfNegative val="0"/>
            <c:bubble3D val="0"/>
            <c:extLst>
              <c:ext xmlns:c16="http://schemas.microsoft.com/office/drawing/2014/chart" uri="{C3380CC4-5D6E-409C-BE32-E72D297353CC}">
                <c16:uniqueId val="{00000007-F011-42E7-A719-FF9AADB35171}"/>
              </c:ext>
            </c:extLst>
          </c:dPt>
          <c:dPt>
            <c:idx val="12"/>
            <c:invertIfNegative val="0"/>
            <c:bubble3D val="0"/>
            <c:extLst>
              <c:ext xmlns:c16="http://schemas.microsoft.com/office/drawing/2014/chart" uri="{C3380CC4-5D6E-409C-BE32-E72D297353CC}">
                <c16:uniqueId val="{00000008-F011-42E7-A719-FF9AADB35171}"/>
              </c:ext>
            </c:extLst>
          </c:dPt>
          <c:dPt>
            <c:idx val="14"/>
            <c:invertIfNegative val="0"/>
            <c:bubble3D val="0"/>
            <c:extLst>
              <c:ext xmlns:c16="http://schemas.microsoft.com/office/drawing/2014/chart" uri="{C3380CC4-5D6E-409C-BE32-E72D297353CC}">
                <c16:uniqueId val="{00000009-F011-42E7-A719-FF9AADB35171}"/>
              </c:ext>
            </c:extLst>
          </c:dPt>
          <c:dPt>
            <c:idx val="15"/>
            <c:invertIfNegative val="0"/>
            <c:bubble3D val="0"/>
            <c:extLst>
              <c:ext xmlns:c16="http://schemas.microsoft.com/office/drawing/2014/chart" uri="{C3380CC4-5D6E-409C-BE32-E72D297353CC}">
                <c16:uniqueId val="{0000000A-F011-42E7-A719-FF9AADB35171}"/>
              </c:ext>
            </c:extLst>
          </c:dPt>
          <c:dPt>
            <c:idx val="16"/>
            <c:invertIfNegative val="0"/>
            <c:bubble3D val="0"/>
            <c:extLst>
              <c:ext xmlns:c16="http://schemas.microsoft.com/office/drawing/2014/chart" uri="{C3380CC4-5D6E-409C-BE32-E72D297353CC}">
                <c16:uniqueId val="{0000000B-F011-42E7-A719-FF9AADB35171}"/>
              </c:ext>
            </c:extLst>
          </c:dPt>
          <c:dPt>
            <c:idx val="18"/>
            <c:invertIfNegative val="0"/>
            <c:bubble3D val="0"/>
            <c:extLst>
              <c:ext xmlns:c16="http://schemas.microsoft.com/office/drawing/2014/chart" uri="{C3380CC4-5D6E-409C-BE32-E72D297353CC}">
                <c16:uniqueId val="{0000000C-F011-42E7-A719-FF9AADB35171}"/>
              </c:ext>
            </c:extLst>
          </c:dPt>
          <c:dPt>
            <c:idx val="19"/>
            <c:invertIfNegative val="0"/>
            <c:bubble3D val="0"/>
            <c:spPr>
              <a:solidFill>
                <a:srgbClr val="FBBB27"/>
              </a:solidFill>
              <a:ln>
                <a:noFill/>
              </a:ln>
              <a:effectLst/>
            </c:spPr>
            <c:extLst>
              <c:ext xmlns:c16="http://schemas.microsoft.com/office/drawing/2014/chart" uri="{C3380CC4-5D6E-409C-BE32-E72D297353CC}">
                <c16:uniqueId val="{0000000E-F011-42E7-A719-FF9AADB35171}"/>
              </c:ext>
            </c:extLst>
          </c:dPt>
          <c:dPt>
            <c:idx val="20"/>
            <c:invertIfNegative val="0"/>
            <c:bubble3D val="0"/>
            <c:extLst>
              <c:ext xmlns:c16="http://schemas.microsoft.com/office/drawing/2014/chart" uri="{C3380CC4-5D6E-409C-BE32-E72D297353CC}">
                <c16:uniqueId val="{0000000F-F011-42E7-A719-FF9AADB35171}"/>
              </c:ext>
            </c:extLst>
          </c:dPt>
          <c:dPt>
            <c:idx val="21"/>
            <c:invertIfNegative val="0"/>
            <c:bubble3D val="0"/>
            <c:extLst>
              <c:ext xmlns:c16="http://schemas.microsoft.com/office/drawing/2014/chart" uri="{C3380CC4-5D6E-409C-BE32-E72D297353CC}">
                <c16:uniqueId val="{00000010-F011-42E7-A719-FF9AADB35171}"/>
              </c:ext>
            </c:extLst>
          </c:dPt>
          <c:dPt>
            <c:idx val="22"/>
            <c:invertIfNegative val="0"/>
            <c:bubble3D val="0"/>
            <c:extLst>
              <c:ext xmlns:c16="http://schemas.microsoft.com/office/drawing/2014/chart" uri="{C3380CC4-5D6E-409C-BE32-E72D297353CC}">
                <c16:uniqueId val="{00000011-F011-42E7-A719-FF9AADB35171}"/>
              </c:ext>
            </c:extLst>
          </c:dPt>
          <c:dPt>
            <c:idx val="23"/>
            <c:invertIfNegative val="0"/>
            <c:bubble3D val="0"/>
            <c:extLst>
              <c:ext xmlns:c16="http://schemas.microsoft.com/office/drawing/2014/chart" uri="{C3380CC4-5D6E-409C-BE32-E72D297353CC}">
                <c16:uniqueId val="{00000012-F011-42E7-A719-FF9AADB35171}"/>
              </c:ext>
            </c:extLst>
          </c:dPt>
          <c:dPt>
            <c:idx val="24"/>
            <c:invertIfNegative val="0"/>
            <c:bubble3D val="0"/>
            <c:extLst>
              <c:ext xmlns:c16="http://schemas.microsoft.com/office/drawing/2014/chart" uri="{C3380CC4-5D6E-409C-BE32-E72D297353CC}">
                <c16:uniqueId val="{00000013-F011-42E7-A719-FF9AADB35171}"/>
              </c:ext>
            </c:extLst>
          </c:dPt>
          <c:dPt>
            <c:idx val="25"/>
            <c:invertIfNegative val="0"/>
            <c:bubble3D val="0"/>
            <c:extLst>
              <c:ext xmlns:c16="http://schemas.microsoft.com/office/drawing/2014/chart" uri="{C3380CC4-5D6E-409C-BE32-E72D297353CC}">
                <c16:uniqueId val="{00000014-F011-42E7-A719-FF9AADB35171}"/>
              </c:ext>
            </c:extLst>
          </c:dPt>
          <c:dPt>
            <c:idx val="26"/>
            <c:invertIfNegative val="0"/>
            <c:bubble3D val="0"/>
            <c:extLst>
              <c:ext xmlns:c16="http://schemas.microsoft.com/office/drawing/2014/chart" uri="{C3380CC4-5D6E-409C-BE32-E72D297353CC}">
                <c16:uniqueId val="{00000015-F011-42E7-A719-FF9AADB35171}"/>
              </c:ext>
            </c:extLst>
          </c:dPt>
          <c:dPt>
            <c:idx val="27"/>
            <c:invertIfNegative val="0"/>
            <c:bubble3D val="0"/>
            <c:extLst>
              <c:ext xmlns:c16="http://schemas.microsoft.com/office/drawing/2014/chart" uri="{C3380CC4-5D6E-409C-BE32-E72D297353CC}">
                <c16:uniqueId val="{00000016-F011-42E7-A719-FF9AADB35171}"/>
              </c:ext>
            </c:extLst>
          </c:dPt>
          <c:dPt>
            <c:idx val="29"/>
            <c:invertIfNegative val="0"/>
            <c:bubble3D val="0"/>
            <c:extLst>
              <c:ext xmlns:c16="http://schemas.microsoft.com/office/drawing/2014/chart" uri="{C3380CC4-5D6E-409C-BE32-E72D297353CC}">
                <c16:uniqueId val="{00000017-F011-42E7-A719-FF9AADB35171}"/>
              </c:ext>
            </c:extLst>
          </c:dPt>
          <c:dPt>
            <c:idx val="30"/>
            <c:invertIfNegative val="0"/>
            <c:bubble3D val="0"/>
            <c:extLst>
              <c:ext xmlns:c16="http://schemas.microsoft.com/office/drawing/2014/chart" uri="{C3380CC4-5D6E-409C-BE32-E72D297353CC}">
                <c16:uniqueId val="{00000018-F011-42E7-A719-FF9AADB35171}"/>
              </c:ext>
            </c:extLst>
          </c:dPt>
          <c:dPt>
            <c:idx val="31"/>
            <c:invertIfNegative val="0"/>
            <c:bubble3D val="0"/>
            <c:extLst>
              <c:ext xmlns:c16="http://schemas.microsoft.com/office/drawing/2014/chart" uri="{C3380CC4-5D6E-409C-BE32-E72D297353CC}">
                <c16:uniqueId val="{00000019-F011-42E7-A719-FF9AADB35171}"/>
              </c:ext>
            </c:extLst>
          </c:dPt>
          <c:dLbls>
            <c:dLbl>
              <c:idx val="10"/>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011-42E7-A719-FF9AADB3517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'F19'!$B$7:$B$38</c:f>
              <c:strCache>
                <c:ptCount val="32"/>
                <c:pt idx="0">
                  <c:v>Chiapas</c:v>
                </c:pt>
                <c:pt idx="1">
                  <c:v>Tlaxcala</c:v>
                </c:pt>
                <c:pt idx="2">
                  <c:v>Zacatecas</c:v>
                </c:pt>
                <c:pt idx="3">
                  <c:v>Durango</c:v>
                </c:pt>
                <c:pt idx="4">
                  <c:v>Guerrero</c:v>
                </c:pt>
                <c:pt idx="5">
                  <c:v>Estado de México</c:v>
                </c:pt>
                <c:pt idx="6">
                  <c:v>Hidalgo</c:v>
                </c:pt>
                <c:pt idx="7">
                  <c:v>Puebla</c:v>
                </c:pt>
                <c:pt idx="8">
                  <c:v>Oaxaca</c:v>
                </c:pt>
                <c:pt idx="9">
                  <c:v>Morelos</c:v>
                </c:pt>
                <c:pt idx="10">
                  <c:v>Veracruz</c:v>
                </c:pt>
                <c:pt idx="11">
                  <c:v>Aguascalientes</c:v>
                </c:pt>
                <c:pt idx="12">
                  <c:v>Tabasco</c:v>
                </c:pt>
                <c:pt idx="13">
                  <c:v>Querétaro</c:v>
                </c:pt>
                <c:pt idx="14">
                  <c:v>Chihuahua</c:v>
                </c:pt>
                <c:pt idx="15">
                  <c:v>Nuevo León</c:v>
                </c:pt>
                <c:pt idx="16">
                  <c:v>Colima</c:v>
                </c:pt>
                <c:pt idx="17">
                  <c:v>Guanajuato</c:v>
                </c:pt>
                <c:pt idx="18">
                  <c:v>San Luis Potosí</c:v>
                </c:pt>
                <c:pt idx="19">
                  <c:v>Jalisco</c:v>
                </c:pt>
                <c:pt idx="20">
                  <c:v>Coahuila</c:v>
                </c:pt>
                <c:pt idx="21">
                  <c:v>Yucatán</c:v>
                </c:pt>
                <c:pt idx="22">
                  <c:v>Ciudad de México</c:v>
                </c:pt>
                <c:pt idx="23">
                  <c:v>Michoacán</c:v>
                </c:pt>
                <c:pt idx="24">
                  <c:v>Baja California Sur</c:v>
                </c:pt>
                <c:pt idx="25">
                  <c:v>Campeche</c:v>
                </c:pt>
                <c:pt idx="26">
                  <c:v>Sonora</c:v>
                </c:pt>
                <c:pt idx="27">
                  <c:v>Sinaloa</c:v>
                </c:pt>
                <c:pt idx="28">
                  <c:v>Tamaulipas</c:v>
                </c:pt>
                <c:pt idx="29">
                  <c:v>Nayarit</c:v>
                </c:pt>
                <c:pt idx="30">
                  <c:v>Quintana Roo</c:v>
                </c:pt>
                <c:pt idx="31">
                  <c:v>Baja California</c:v>
                </c:pt>
              </c:strCache>
            </c:strRef>
          </c:cat>
          <c:val>
            <c:numRef>
              <c:f>'F19'!$C$7:$C$38</c:f>
              <c:numCache>
                <c:formatCode>0.00%</c:formatCode>
                <c:ptCount val="32"/>
                <c:pt idx="0">
                  <c:v>-4.5818201191628383E-2</c:v>
                </c:pt>
                <c:pt idx="1">
                  <c:v>-4.1429018571329211E-2</c:v>
                </c:pt>
                <c:pt idx="2">
                  <c:v>-3.8168745104596523E-2</c:v>
                </c:pt>
                <c:pt idx="3">
                  <c:v>-3.2697735845799242E-2</c:v>
                </c:pt>
                <c:pt idx="4">
                  <c:v>-3.1894967643429611E-2</c:v>
                </c:pt>
                <c:pt idx="5">
                  <c:v>-3.1163510560815746E-2</c:v>
                </c:pt>
                <c:pt idx="6">
                  <c:v>-2.8343929054993153E-2</c:v>
                </c:pt>
                <c:pt idx="7">
                  <c:v>-2.1430775333891632E-2</c:v>
                </c:pt>
                <c:pt idx="8">
                  <c:v>-2.0637613859617852E-2</c:v>
                </c:pt>
                <c:pt idx="9">
                  <c:v>-1.9639798906137741E-2</c:v>
                </c:pt>
                <c:pt idx="10">
                  <c:v>-1.4790285005310903E-2</c:v>
                </c:pt>
                <c:pt idx="11">
                  <c:v>-1.3557958709446741E-2</c:v>
                </c:pt>
                <c:pt idx="12">
                  <c:v>-1.2680982434201545E-2</c:v>
                </c:pt>
                <c:pt idx="13">
                  <c:v>-1.260789534821382E-2</c:v>
                </c:pt>
                <c:pt idx="14">
                  <c:v>-9.9071101114334946E-3</c:v>
                </c:pt>
                <c:pt idx="15">
                  <c:v>-9.6104573283108657E-3</c:v>
                </c:pt>
                <c:pt idx="16">
                  <c:v>-9.4025145838617045E-3</c:v>
                </c:pt>
                <c:pt idx="17">
                  <c:v>-7.9454044892431751E-3</c:v>
                </c:pt>
                <c:pt idx="18">
                  <c:v>-6.7306352744496735E-3</c:v>
                </c:pt>
                <c:pt idx="19">
                  <c:v>-6.3398066707305968E-3</c:v>
                </c:pt>
                <c:pt idx="20">
                  <c:v>-4.7404283220655562E-3</c:v>
                </c:pt>
                <c:pt idx="21">
                  <c:v>-1.5893424765169941E-3</c:v>
                </c:pt>
                <c:pt idx="22">
                  <c:v>2.2818026240730197E-3</c:v>
                </c:pt>
                <c:pt idx="23">
                  <c:v>3.3303964757709259E-3</c:v>
                </c:pt>
                <c:pt idx="24">
                  <c:v>4.3070780265078833E-3</c:v>
                </c:pt>
                <c:pt idx="25">
                  <c:v>4.5159267057926673E-3</c:v>
                </c:pt>
                <c:pt idx="26">
                  <c:v>7.8304306736869649E-3</c:v>
                </c:pt>
                <c:pt idx="27">
                  <c:v>1.1308984456680856E-2</c:v>
                </c:pt>
                <c:pt idx="28">
                  <c:v>1.2402583345360081E-2</c:v>
                </c:pt>
                <c:pt idx="29">
                  <c:v>1.8856875146404342E-2</c:v>
                </c:pt>
                <c:pt idx="30">
                  <c:v>2.3353450537916456E-2</c:v>
                </c:pt>
                <c:pt idx="31">
                  <c:v>2.9555047485051038E-2</c:v>
                </c:pt>
              </c:numCache>
            </c:numRef>
          </c:val>
          <c:extLst>
            <c:ext xmlns:c16="http://schemas.microsoft.com/office/drawing/2014/chart" uri="{C3380CC4-5D6E-409C-BE32-E72D297353CC}">
              <c16:uniqueId val="{0000001B-F011-42E7-A719-FF9AADB35171}"/>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'F19'!$B$40</c:f>
              <c:strCache>
                <c:ptCount val="1"/>
                <c:pt idx="0">
                  <c:v>Nacional</c:v>
                </c:pt>
              </c:strCache>
            </c:strRef>
          </c:tx>
          <c:spPr>
            <a:ln w="57150">
              <a:solidFill>
                <a:srgbClr val="FF6C37"/>
              </a:solidFill>
              <a:prstDash val="sysDot"/>
            </a:ln>
          </c:spPr>
          <c:marker>
            <c:symbol val="none"/>
          </c:marker>
          <c:dLbls>
            <c:dLbl>
              <c:idx val="0"/>
              <c:layout>
                <c:manualLayout>
                  <c:x val="-5.131319915209772E-2"/>
                  <c:y val="0.2059092738222716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F011-42E7-A719-FF9AADB35171}"/>
                </c:ext>
              </c:extLst>
            </c:dLbl>
            <c:dLbl>
              <c:idx val="1"/>
              <c:delete val="1"/>
              <c:extLst>
                <c:ext xmlns:c15="http://schemas.microsoft.com/office/drawing/2012/chart" uri="{CE6537A1-D6FC-4f65-9D91-7224C49458BB}"/>
                <c:ext xmlns:c16="http://schemas.microsoft.com/office/drawing/2014/chart" uri="{C3380CC4-5D6E-409C-BE32-E72D297353CC}">
                  <c16:uniqueId val="{0000001D-F011-42E7-A719-FF9AADB35171}"/>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'F19'!$D$40:$D$41</c:f>
              <c:numCache>
                <c:formatCode>0.00%</c:formatCode>
                <c:ptCount val="2"/>
                <c:pt idx="0">
                  <c:v>-5.4000000000000003E-3</c:v>
                </c:pt>
                <c:pt idx="1">
                  <c:v>-5.4000000000000003E-3</c:v>
                </c:pt>
              </c:numCache>
            </c:numRef>
          </c:xVal>
          <c:yVal>
            <c:numRef>
              <c:f>'F19'!$C$40:$C$41</c:f>
              <c:numCache>
                <c:formatCode>General</c:formatCode>
                <c:ptCount val="2"/>
                <c:pt idx="0">
                  <c:v>1</c:v>
                </c:pt>
                <c:pt idx="1">
                  <c:v>0</c:v>
                </c:pt>
              </c:numCache>
            </c:numRef>
          </c:yVal>
          <c:smooth val="0"/>
          <c:extLst>
            <c:ext xmlns:c16="http://schemas.microsoft.com/office/drawing/2014/chart" uri="{C3380CC4-5D6E-409C-BE32-E72D297353CC}">
              <c16:uniqueId val="{0000001E-F011-42E7-A719-FF9AADB35171}"/>
            </c:ext>
          </c:extLst>
        </c:ser>
        <c:dLbls>
          <c:showLegendKey val="0"/>
          <c:showVal val="0"/>
          <c:showCatName val="0"/>
          <c:showSerName val="0"/>
          <c:showPercent val="0"/>
          <c:showBubbleSize val="0"/>
        </c:dLbls>
        <c:axId val="394368384"/>
        <c:axId val="394368056"/>
      </c:scatterChart>
      <c:valAx>
        <c:axId val="403253368"/>
        <c:scaling>
          <c:orientation val="minMax"/>
          <c:min val="-5.5000000000000007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'F20'!$B$6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7C5-49C6-A651-0C4A2154C7A6}"/>
              </c:ext>
            </c:extLst>
          </c:dPt>
          <c:dPt>
            <c:idx val="2"/>
            <c:invertIfNegative val="0"/>
            <c:bubble3D val="0"/>
            <c:extLst>
              <c:ext xmlns:c16="http://schemas.microsoft.com/office/drawing/2014/chart" uri="{C3380CC4-5D6E-409C-BE32-E72D297353CC}">
                <c16:uniqueId val="{00000001-D7C5-49C6-A651-0C4A2154C7A6}"/>
              </c:ext>
            </c:extLst>
          </c:dPt>
          <c:dPt>
            <c:idx val="4"/>
            <c:invertIfNegative val="0"/>
            <c:bubble3D val="0"/>
            <c:extLst>
              <c:ext xmlns:c16="http://schemas.microsoft.com/office/drawing/2014/chart" uri="{C3380CC4-5D6E-409C-BE32-E72D297353CC}">
                <c16:uniqueId val="{00000002-D7C5-49C6-A651-0C4A2154C7A6}"/>
              </c:ext>
            </c:extLst>
          </c:dPt>
          <c:dPt>
            <c:idx val="5"/>
            <c:invertIfNegative val="0"/>
            <c:bubble3D val="0"/>
            <c:extLst>
              <c:ext xmlns:c16="http://schemas.microsoft.com/office/drawing/2014/chart" uri="{C3380CC4-5D6E-409C-BE32-E72D297353CC}">
                <c16:uniqueId val="{00000003-D7C5-49C6-A651-0C4A2154C7A6}"/>
              </c:ext>
            </c:extLst>
          </c:dPt>
          <c:dPt>
            <c:idx val="6"/>
            <c:invertIfNegative val="0"/>
            <c:bubble3D val="0"/>
            <c:extLst>
              <c:ext xmlns:c16="http://schemas.microsoft.com/office/drawing/2014/chart" uri="{C3380CC4-5D6E-409C-BE32-E72D297353CC}">
                <c16:uniqueId val="{00000004-D7C5-49C6-A651-0C4A2154C7A6}"/>
              </c:ext>
            </c:extLst>
          </c:dPt>
          <c:dPt>
            <c:idx val="9"/>
            <c:invertIfNegative val="0"/>
            <c:bubble3D val="0"/>
            <c:extLst>
              <c:ext xmlns:c16="http://schemas.microsoft.com/office/drawing/2014/chart" uri="{C3380CC4-5D6E-409C-BE32-E72D297353CC}">
                <c16:uniqueId val="{00000005-D7C5-49C6-A651-0C4A2154C7A6}"/>
              </c:ext>
            </c:extLst>
          </c:dPt>
          <c:dPt>
            <c:idx val="11"/>
            <c:invertIfNegative val="0"/>
            <c:bubble3D val="0"/>
            <c:extLst>
              <c:ext xmlns:c16="http://schemas.microsoft.com/office/drawing/2014/chart" uri="{C3380CC4-5D6E-409C-BE32-E72D297353CC}">
                <c16:uniqueId val="{00000006-D7C5-49C6-A651-0C4A2154C7A6}"/>
              </c:ext>
            </c:extLst>
          </c:dPt>
          <c:dPt>
            <c:idx val="13"/>
            <c:invertIfNegative val="0"/>
            <c:bubble3D val="0"/>
            <c:extLst>
              <c:ext xmlns:c16="http://schemas.microsoft.com/office/drawing/2014/chart" uri="{C3380CC4-5D6E-409C-BE32-E72D297353CC}">
                <c16:uniqueId val="{00000007-D7C5-49C6-A651-0C4A2154C7A6}"/>
              </c:ext>
            </c:extLst>
          </c:dPt>
          <c:dPt>
            <c:idx val="14"/>
            <c:invertIfNegative val="0"/>
            <c:bubble3D val="0"/>
            <c:extLst>
              <c:ext xmlns:c16="http://schemas.microsoft.com/office/drawing/2014/chart" uri="{C3380CC4-5D6E-409C-BE32-E72D297353CC}">
                <c16:uniqueId val="{00000008-D7C5-49C6-A651-0C4A2154C7A6}"/>
              </c:ext>
            </c:extLst>
          </c:dPt>
          <c:dPt>
            <c:idx val="15"/>
            <c:invertIfNegative val="0"/>
            <c:bubble3D val="0"/>
            <c:spPr>
              <a:solidFill>
                <a:srgbClr val="FBBB27"/>
              </a:solidFill>
              <a:ln>
                <a:noFill/>
              </a:ln>
              <a:effectLst/>
            </c:spPr>
            <c:extLst>
              <c:ext xmlns:c16="http://schemas.microsoft.com/office/drawing/2014/chart" uri="{C3380CC4-5D6E-409C-BE32-E72D297353CC}">
                <c16:uniqueId val="{0000000A-D7C5-49C6-A651-0C4A2154C7A6}"/>
              </c:ext>
            </c:extLst>
          </c:dPt>
          <c:dPt>
            <c:idx val="16"/>
            <c:invertIfNegative val="0"/>
            <c:bubble3D val="0"/>
            <c:extLst>
              <c:ext xmlns:c16="http://schemas.microsoft.com/office/drawing/2014/chart" uri="{C3380CC4-5D6E-409C-BE32-E72D297353CC}">
                <c16:uniqueId val="{0000000B-D7C5-49C6-A651-0C4A2154C7A6}"/>
              </c:ext>
            </c:extLst>
          </c:dPt>
          <c:dPt>
            <c:idx val="17"/>
            <c:invertIfNegative val="0"/>
            <c:bubble3D val="0"/>
            <c:extLst>
              <c:ext xmlns:c16="http://schemas.microsoft.com/office/drawing/2014/chart" uri="{C3380CC4-5D6E-409C-BE32-E72D297353CC}">
                <c16:uniqueId val="{0000000C-D7C5-49C6-A651-0C4A2154C7A6}"/>
              </c:ext>
            </c:extLst>
          </c:dPt>
          <c:dPt>
            <c:idx val="18"/>
            <c:invertIfNegative val="0"/>
            <c:bubble3D val="0"/>
            <c:extLst>
              <c:ext xmlns:c16="http://schemas.microsoft.com/office/drawing/2014/chart" uri="{C3380CC4-5D6E-409C-BE32-E72D297353CC}">
                <c16:uniqueId val="{0000000D-D7C5-49C6-A651-0C4A2154C7A6}"/>
              </c:ext>
            </c:extLst>
          </c:dPt>
          <c:dPt>
            <c:idx val="19"/>
            <c:invertIfNegative val="0"/>
            <c:bubble3D val="0"/>
            <c:extLst>
              <c:ext xmlns:c16="http://schemas.microsoft.com/office/drawing/2014/chart" uri="{C3380CC4-5D6E-409C-BE32-E72D297353CC}">
                <c16:uniqueId val="{0000000E-D7C5-49C6-A651-0C4A2154C7A6}"/>
              </c:ext>
            </c:extLst>
          </c:dPt>
          <c:dPt>
            <c:idx val="21"/>
            <c:invertIfNegative val="0"/>
            <c:bubble3D val="0"/>
            <c:extLst>
              <c:ext xmlns:c16="http://schemas.microsoft.com/office/drawing/2014/chart" uri="{C3380CC4-5D6E-409C-BE32-E72D297353CC}">
                <c16:uniqueId val="{0000000F-D7C5-49C6-A651-0C4A2154C7A6}"/>
              </c:ext>
            </c:extLst>
          </c:dPt>
          <c:dPt>
            <c:idx val="22"/>
            <c:invertIfNegative val="0"/>
            <c:bubble3D val="0"/>
            <c:extLst>
              <c:ext xmlns:c16="http://schemas.microsoft.com/office/drawing/2014/chart" uri="{C3380CC4-5D6E-409C-BE32-E72D297353CC}">
                <c16:uniqueId val="{00000010-D7C5-49C6-A651-0C4A2154C7A6}"/>
              </c:ext>
            </c:extLst>
          </c:dPt>
          <c:dPt>
            <c:idx val="23"/>
            <c:invertIfNegative val="0"/>
            <c:bubble3D val="0"/>
            <c:extLst>
              <c:ext xmlns:c16="http://schemas.microsoft.com/office/drawing/2014/chart" uri="{C3380CC4-5D6E-409C-BE32-E72D297353CC}">
                <c16:uniqueId val="{00000011-D7C5-49C6-A651-0C4A2154C7A6}"/>
              </c:ext>
            </c:extLst>
          </c:dPt>
          <c:dPt>
            <c:idx val="25"/>
            <c:invertIfNegative val="0"/>
            <c:bubble3D val="0"/>
            <c:extLst>
              <c:ext xmlns:c16="http://schemas.microsoft.com/office/drawing/2014/chart" uri="{C3380CC4-5D6E-409C-BE32-E72D297353CC}">
                <c16:uniqueId val="{00000012-D7C5-49C6-A651-0C4A2154C7A6}"/>
              </c:ext>
            </c:extLst>
          </c:dPt>
          <c:dPt>
            <c:idx val="26"/>
            <c:invertIfNegative val="0"/>
            <c:bubble3D val="0"/>
            <c:extLst>
              <c:ext xmlns:c16="http://schemas.microsoft.com/office/drawing/2014/chart" uri="{C3380CC4-5D6E-409C-BE32-E72D297353CC}">
                <c16:uniqueId val="{00000013-D7C5-49C6-A651-0C4A2154C7A6}"/>
              </c:ext>
            </c:extLst>
          </c:dPt>
          <c:dPt>
            <c:idx val="28"/>
            <c:invertIfNegative val="0"/>
            <c:bubble3D val="0"/>
            <c:extLst>
              <c:ext xmlns:c16="http://schemas.microsoft.com/office/drawing/2014/chart" uri="{C3380CC4-5D6E-409C-BE32-E72D297353CC}">
                <c16:uniqueId val="{00000014-D7C5-49C6-A651-0C4A2154C7A6}"/>
              </c:ext>
            </c:extLst>
          </c:dPt>
          <c:dPt>
            <c:idx val="29"/>
            <c:invertIfNegative val="0"/>
            <c:bubble3D val="0"/>
            <c:extLst>
              <c:ext xmlns:c16="http://schemas.microsoft.com/office/drawing/2014/chart" uri="{C3380CC4-5D6E-409C-BE32-E72D297353CC}">
                <c16:uniqueId val="{00000015-D7C5-49C6-A651-0C4A2154C7A6}"/>
              </c:ext>
            </c:extLst>
          </c:dPt>
          <c:dPt>
            <c:idx val="31"/>
            <c:invertIfNegative val="0"/>
            <c:bubble3D val="0"/>
            <c:extLst>
              <c:ext xmlns:c16="http://schemas.microsoft.com/office/drawing/2014/chart" uri="{C3380CC4-5D6E-409C-BE32-E72D297353CC}">
                <c16:uniqueId val="{00000016-D7C5-49C6-A651-0C4A2154C7A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'F20'!$B$7:$B$38</c:f>
              <c:strCache>
                <c:ptCount val="32"/>
                <c:pt idx="0">
                  <c:v>Coahuila</c:v>
                </c:pt>
                <c:pt idx="1">
                  <c:v>Guanajuato</c:v>
                </c:pt>
                <c:pt idx="2">
                  <c:v>Tamaulipas</c:v>
                </c:pt>
                <c:pt idx="3">
                  <c:v>Estado de México</c:v>
                </c:pt>
                <c:pt idx="4">
                  <c:v>Nayarit</c:v>
                </c:pt>
                <c:pt idx="5">
                  <c:v>Hidalgo</c:v>
                </c:pt>
                <c:pt idx="6">
                  <c:v>Aguascalientes</c:v>
                </c:pt>
                <c:pt idx="7">
                  <c:v>Chihuahua</c:v>
                </c:pt>
                <c:pt idx="8">
                  <c:v>Yucatán</c:v>
                </c:pt>
                <c:pt idx="9">
                  <c:v>Colima</c:v>
                </c:pt>
                <c:pt idx="10">
                  <c:v>San Luis Potosí</c:v>
                </c:pt>
                <c:pt idx="11">
                  <c:v>Ciudad de México</c:v>
                </c:pt>
                <c:pt idx="12">
                  <c:v>Nuevo León</c:v>
                </c:pt>
                <c:pt idx="13">
                  <c:v>Chiapas</c:v>
                </c:pt>
                <c:pt idx="14">
                  <c:v>Sinaloa</c:v>
                </c:pt>
                <c:pt idx="15">
                  <c:v>Jalisco</c:v>
                </c:pt>
                <c:pt idx="16">
                  <c:v>Quintana Roo</c:v>
                </c:pt>
                <c:pt idx="17">
                  <c:v>Tlaxcala</c:v>
                </c:pt>
                <c:pt idx="18">
                  <c:v>Sonora</c:v>
                </c:pt>
                <c:pt idx="19">
                  <c:v>Baja California Sur</c:v>
                </c:pt>
                <c:pt idx="20">
                  <c:v>Durango</c:v>
                </c:pt>
                <c:pt idx="21">
                  <c:v>Morelos</c:v>
                </c:pt>
                <c:pt idx="22">
                  <c:v>Baja California</c:v>
                </c:pt>
                <c:pt idx="23">
                  <c:v>Tabasco</c:v>
                </c:pt>
                <c:pt idx="24">
                  <c:v>Puebla</c:v>
                </c:pt>
                <c:pt idx="25">
                  <c:v>Veracruz</c:v>
                </c:pt>
                <c:pt idx="26">
                  <c:v>Campeche</c:v>
                </c:pt>
                <c:pt idx="27">
                  <c:v>Guerrero</c:v>
                </c:pt>
                <c:pt idx="28">
                  <c:v>Michoacán</c:v>
                </c:pt>
                <c:pt idx="29">
                  <c:v>Querétaro</c:v>
                </c:pt>
                <c:pt idx="30">
                  <c:v>Zacatecas</c:v>
                </c:pt>
                <c:pt idx="31">
                  <c:v>Oaxaca</c:v>
                </c:pt>
              </c:strCache>
            </c:strRef>
          </c:cat>
          <c:val>
            <c:numRef>
              <c:f>'F20'!$C$7:$C$38</c:f>
              <c:numCache>
                <c:formatCode>0.00%</c:formatCode>
                <c:ptCount val="32"/>
                <c:pt idx="0">
                  <c:v>1.3117788400309069E-2</c:v>
                </c:pt>
                <c:pt idx="1">
                  <c:v>1.7902271069726333E-2</c:v>
                </c:pt>
                <c:pt idx="2">
                  <c:v>1.8876753766576701E-2</c:v>
                </c:pt>
                <c:pt idx="3">
                  <c:v>1.9964280623495971E-2</c:v>
                </c:pt>
                <c:pt idx="4">
                  <c:v>2.0160553849900394E-2</c:v>
                </c:pt>
                <c:pt idx="5">
                  <c:v>2.226449717590212E-2</c:v>
                </c:pt>
                <c:pt idx="6">
                  <c:v>2.7009273240686332E-2</c:v>
                </c:pt>
                <c:pt idx="7">
                  <c:v>2.7655361280808904E-2</c:v>
                </c:pt>
                <c:pt idx="8">
                  <c:v>2.7787728365999777E-2</c:v>
                </c:pt>
                <c:pt idx="9">
                  <c:v>2.9943805897302871E-2</c:v>
                </c:pt>
                <c:pt idx="10">
                  <c:v>3.0849668661357202E-2</c:v>
                </c:pt>
                <c:pt idx="11">
                  <c:v>3.1324280002211047E-2</c:v>
                </c:pt>
                <c:pt idx="12">
                  <c:v>3.1398462468687958E-2</c:v>
                </c:pt>
                <c:pt idx="13">
                  <c:v>3.2401955248681141E-2</c:v>
                </c:pt>
                <c:pt idx="14">
                  <c:v>3.6473562902060615E-2</c:v>
                </c:pt>
                <c:pt idx="15">
                  <c:v>3.8280371830784976E-2</c:v>
                </c:pt>
                <c:pt idx="16">
                  <c:v>3.9746499379094809E-2</c:v>
                </c:pt>
                <c:pt idx="17">
                  <c:v>3.9996117667041364E-2</c:v>
                </c:pt>
                <c:pt idx="18">
                  <c:v>4.374656428989411E-2</c:v>
                </c:pt>
                <c:pt idx="19">
                  <c:v>4.4636329667116184E-2</c:v>
                </c:pt>
                <c:pt idx="20">
                  <c:v>4.9314318384963973E-2</c:v>
                </c:pt>
                <c:pt idx="21">
                  <c:v>4.940174182433172E-2</c:v>
                </c:pt>
                <c:pt idx="22">
                  <c:v>5.0123475519819195E-2</c:v>
                </c:pt>
                <c:pt idx="23">
                  <c:v>5.1900454685199202E-2</c:v>
                </c:pt>
                <c:pt idx="24">
                  <c:v>5.4094065787832206E-2</c:v>
                </c:pt>
                <c:pt idx="25">
                  <c:v>5.9341989076757001E-2</c:v>
                </c:pt>
                <c:pt idx="26">
                  <c:v>6.2207906495903138E-2</c:v>
                </c:pt>
                <c:pt idx="27">
                  <c:v>6.8783625257877873E-2</c:v>
                </c:pt>
                <c:pt idx="28">
                  <c:v>7.3014054185438867E-2</c:v>
                </c:pt>
                <c:pt idx="29">
                  <c:v>8.0212360782503239E-2</c:v>
                </c:pt>
                <c:pt idx="30">
                  <c:v>8.0583572326233241E-2</c:v>
                </c:pt>
                <c:pt idx="31">
                  <c:v>8.3519442984760883E-2</c:v>
                </c:pt>
              </c:numCache>
            </c:numRef>
          </c:val>
          <c:extLst>
            <c:ext xmlns:c16="http://schemas.microsoft.com/office/drawing/2014/chart" uri="{C3380CC4-5D6E-409C-BE32-E72D297353CC}">
              <c16:uniqueId val="{00000017-D7C5-49C6-A651-0C4A2154C7A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'F20'!$B$40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D7C5-49C6-A651-0C4A2154C7A6}"/>
                </c:ext>
              </c:extLst>
            </c:dLbl>
            <c:dLbl>
              <c:idx val="1"/>
              <c:delete val="1"/>
              <c:extLst>
                <c:ext xmlns:c15="http://schemas.microsoft.com/office/drawing/2012/chart" uri="{CE6537A1-D6FC-4f65-9D91-7224C49458BB}"/>
                <c:ext xmlns:c16="http://schemas.microsoft.com/office/drawing/2014/chart" uri="{C3380CC4-5D6E-409C-BE32-E72D297353CC}">
                  <c16:uniqueId val="{00000019-D7C5-49C6-A651-0C4A2154C7A6}"/>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'F20'!$D$40:$D$41</c:f>
              <c:numCache>
                <c:formatCode>0.00%</c:formatCode>
                <c:ptCount val="2"/>
                <c:pt idx="0">
                  <c:v>4.02E-2</c:v>
                </c:pt>
                <c:pt idx="1">
                  <c:v>4.02E-2</c:v>
                </c:pt>
              </c:numCache>
            </c:numRef>
          </c:xVal>
          <c:yVal>
            <c:numRef>
              <c:f>'F20'!$C$40:$C$41</c:f>
              <c:numCache>
                <c:formatCode>General</c:formatCode>
                <c:ptCount val="2"/>
                <c:pt idx="0">
                  <c:v>1</c:v>
                </c:pt>
                <c:pt idx="1">
                  <c:v>0</c:v>
                </c:pt>
              </c:numCache>
            </c:numRef>
          </c:yVal>
          <c:smooth val="0"/>
          <c:extLst>
            <c:ext xmlns:c16="http://schemas.microsoft.com/office/drawing/2014/chart" uri="{C3380CC4-5D6E-409C-BE32-E72D297353CC}">
              <c16:uniqueId val="{0000001A-D7C5-49C6-A651-0C4A2154C7A6}"/>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7F6A-45DB-A8EF-F32F3A4A763F}"/>
              </c:ext>
            </c:extLst>
          </c:dPt>
          <c:dPt>
            <c:idx val="5"/>
            <c:invertIfNegative val="0"/>
            <c:bubble3D val="0"/>
            <c:extLst>
              <c:ext xmlns:c16="http://schemas.microsoft.com/office/drawing/2014/chart" uri="{C3380CC4-5D6E-409C-BE32-E72D297353CC}">
                <c16:uniqueId val="{00000001-7F6A-45DB-A8EF-F32F3A4A763F}"/>
              </c:ext>
            </c:extLst>
          </c:dPt>
          <c:dPt>
            <c:idx val="6"/>
            <c:invertIfNegative val="0"/>
            <c:bubble3D val="0"/>
            <c:extLst>
              <c:ext xmlns:c16="http://schemas.microsoft.com/office/drawing/2014/chart" uri="{C3380CC4-5D6E-409C-BE32-E72D297353CC}">
                <c16:uniqueId val="{00000002-7F6A-45DB-A8EF-F32F3A4A763F}"/>
              </c:ext>
            </c:extLst>
          </c:dPt>
          <c:dPt>
            <c:idx val="11"/>
            <c:invertIfNegative val="0"/>
            <c:bubble3D val="0"/>
            <c:extLst>
              <c:ext xmlns:c16="http://schemas.microsoft.com/office/drawing/2014/chart" uri="{C3380CC4-5D6E-409C-BE32-E72D297353CC}">
                <c16:uniqueId val="{00000003-7F6A-45DB-A8EF-F32F3A4A763F}"/>
              </c:ext>
            </c:extLst>
          </c:dPt>
          <c:dPt>
            <c:idx val="13"/>
            <c:invertIfNegative val="0"/>
            <c:bubble3D val="0"/>
            <c:extLst>
              <c:ext xmlns:c16="http://schemas.microsoft.com/office/drawing/2014/chart" uri="{C3380CC4-5D6E-409C-BE32-E72D297353CC}">
                <c16:uniqueId val="{00000004-7F6A-45DB-A8EF-F32F3A4A763F}"/>
              </c:ext>
            </c:extLst>
          </c:dPt>
          <c:dPt>
            <c:idx val="14"/>
            <c:invertIfNegative val="0"/>
            <c:bubble3D val="0"/>
            <c:extLst>
              <c:ext xmlns:c16="http://schemas.microsoft.com/office/drawing/2014/chart" uri="{C3380CC4-5D6E-409C-BE32-E72D297353CC}">
                <c16:uniqueId val="{00000005-7F6A-45DB-A8EF-F32F3A4A763F}"/>
              </c:ext>
            </c:extLst>
          </c:dPt>
          <c:dPt>
            <c:idx val="15"/>
            <c:invertIfNegative val="0"/>
            <c:bubble3D val="0"/>
            <c:extLst>
              <c:ext xmlns:c16="http://schemas.microsoft.com/office/drawing/2014/chart" uri="{C3380CC4-5D6E-409C-BE32-E72D297353CC}">
                <c16:uniqueId val="{00000006-7F6A-45DB-A8EF-F32F3A4A763F}"/>
              </c:ext>
            </c:extLst>
          </c:dPt>
          <c:dPt>
            <c:idx val="17"/>
            <c:invertIfNegative val="0"/>
            <c:bubble3D val="0"/>
            <c:extLst>
              <c:ext xmlns:c16="http://schemas.microsoft.com/office/drawing/2014/chart" uri="{C3380CC4-5D6E-409C-BE32-E72D297353CC}">
                <c16:uniqueId val="{00000007-7F6A-45DB-A8EF-F32F3A4A763F}"/>
              </c:ext>
            </c:extLst>
          </c:dPt>
          <c:dPt>
            <c:idx val="18"/>
            <c:invertIfNegative val="0"/>
            <c:bubble3D val="0"/>
            <c:extLst>
              <c:ext xmlns:c16="http://schemas.microsoft.com/office/drawing/2014/chart" uri="{C3380CC4-5D6E-409C-BE32-E72D297353CC}">
                <c16:uniqueId val="{00000008-7F6A-45DB-A8EF-F32F3A4A763F}"/>
              </c:ext>
            </c:extLst>
          </c:dPt>
          <c:dPt>
            <c:idx val="19"/>
            <c:invertIfNegative val="0"/>
            <c:bubble3D val="0"/>
            <c:extLst>
              <c:ext xmlns:c16="http://schemas.microsoft.com/office/drawing/2014/chart" uri="{C3380CC4-5D6E-409C-BE32-E72D297353CC}">
                <c16:uniqueId val="{00000009-7F6A-45DB-A8EF-F32F3A4A763F}"/>
              </c:ext>
            </c:extLst>
          </c:dPt>
          <c:dPt>
            <c:idx val="20"/>
            <c:invertIfNegative val="0"/>
            <c:bubble3D val="0"/>
            <c:extLst>
              <c:ext xmlns:c16="http://schemas.microsoft.com/office/drawing/2014/chart" uri="{C3380CC4-5D6E-409C-BE32-E72D297353CC}">
                <c16:uniqueId val="{0000000A-7F6A-45DB-A8EF-F32F3A4A763F}"/>
              </c:ext>
            </c:extLst>
          </c:dPt>
          <c:dPt>
            <c:idx val="21"/>
            <c:invertIfNegative val="0"/>
            <c:bubble3D val="0"/>
            <c:extLst>
              <c:ext xmlns:c16="http://schemas.microsoft.com/office/drawing/2014/chart" uri="{C3380CC4-5D6E-409C-BE32-E72D297353CC}">
                <c16:uniqueId val="{0000000B-7F6A-45DB-A8EF-F32F3A4A763F}"/>
              </c:ext>
            </c:extLst>
          </c:dPt>
          <c:dPt>
            <c:idx val="22"/>
            <c:invertIfNegative val="0"/>
            <c:bubble3D val="0"/>
            <c:extLst>
              <c:ext xmlns:c16="http://schemas.microsoft.com/office/drawing/2014/chart" uri="{C3380CC4-5D6E-409C-BE32-E72D297353CC}">
                <c16:uniqueId val="{0000000C-7F6A-45DB-A8EF-F32F3A4A763F}"/>
              </c:ext>
            </c:extLst>
          </c:dPt>
          <c:dPt>
            <c:idx val="23"/>
            <c:invertIfNegative val="0"/>
            <c:bubble3D val="0"/>
            <c:extLst>
              <c:ext xmlns:c16="http://schemas.microsoft.com/office/drawing/2014/chart" uri="{C3380CC4-5D6E-409C-BE32-E72D297353CC}">
                <c16:uniqueId val="{0000000D-7F6A-45DB-A8EF-F32F3A4A763F}"/>
              </c:ext>
            </c:extLst>
          </c:dPt>
          <c:dPt>
            <c:idx val="24"/>
            <c:invertIfNegative val="0"/>
            <c:bubble3D val="0"/>
            <c:extLst>
              <c:ext xmlns:c16="http://schemas.microsoft.com/office/drawing/2014/chart" uri="{C3380CC4-5D6E-409C-BE32-E72D297353CC}">
                <c16:uniqueId val="{0000000E-7F6A-45DB-A8EF-F32F3A4A763F}"/>
              </c:ext>
            </c:extLst>
          </c:dPt>
          <c:dPt>
            <c:idx val="25"/>
            <c:invertIfNegative val="0"/>
            <c:bubble3D val="0"/>
            <c:spPr>
              <a:solidFill>
                <a:srgbClr val="FBBB27"/>
              </a:solidFill>
              <a:ln>
                <a:noFill/>
              </a:ln>
              <a:effectLst/>
            </c:spPr>
            <c:extLst>
              <c:ext xmlns:c16="http://schemas.microsoft.com/office/drawing/2014/chart" uri="{C3380CC4-5D6E-409C-BE32-E72D297353CC}">
                <c16:uniqueId val="{00000010-7F6A-45DB-A8EF-F32F3A4A763F}"/>
              </c:ext>
            </c:extLst>
          </c:dPt>
          <c:dPt>
            <c:idx val="27"/>
            <c:invertIfNegative val="0"/>
            <c:bubble3D val="0"/>
            <c:extLst>
              <c:ext xmlns:c16="http://schemas.microsoft.com/office/drawing/2014/chart" uri="{C3380CC4-5D6E-409C-BE32-E72D297353CC}">
                <c16:uniqueId val="{00000011-7F6A-45DB-A8EF-F32F3A4A763F}"/>
              </c:ext>
            </c:extLst>
          </c:dPt>
          <c:dPt>
            <c:idx val="28"/>
            <c:invertIfNegative val="0"/>
            <c:bubble3D val="0"/>
            <c:extLst>
              <c:ext xmlns:c16="http://schemas.microsoft.com/office/drawing/2014/chart" uri="{C3380CC4-5D6E-409C-BE32-E72D297353CC}">
                <c16:uniqueId val="{00000012-7F6A-45DB-A8EF-F32F3A4A763F}"/>
              </c:ext>
            </c:extLst>
          </c:dPt>
          <c:dPt>
            <c:idx val="30"/>
            <c:invertIfNegative val="0"/>
            <c:bubble3D val="0"/>
            <c:extLst>
              <c:ext xmlns:c16="http://schemas.microsoft.com/office/drawing/2014/chart" uri="{C3380CC4-5D6E-409C-BE32-E72D297353CC}">
                <c16:uniqueId val="{00000013-7F6A-45DB-A8EF-F32F3A4A763F}"/>
              </c:ext>
            </c:extLst>
          </c:dPt>
          <c:dPt>
            <c:idx val="31"/>
            <c:invertIfNegative val="0"/>
            <c:bubble3D val="0"/>
            <c:extLst>
              <c:ext xmlns:c16="http://schemas.microsoft.com/office/drawing/2014/chart" uri="{C3380CC4-5D6E-409C-BE32-E72D297353CC}">
                <c16:uniqueId val="{00000014-7F6A-45DB-A8EF-F32F3A4A763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'F21'!$B$7:$B$38</c:f>
              <c:strCache>
                <c:ptCount val="32"/>
                <c:pt idx="0">
                  <c:v>Aguascalientes</c:v>
                </c:pt>
                <c:pt idx="1">
                  <c:v>Nayarit</c:v>
                </c:pt>
                <c:pt idx="2">
                  <c:v>Guanajuato</c:v>
                </c:pt>
                <c:pt idx="3">
                  <c:v>San Luis Potosí</c:v>
                </c:pt>
                <c:pt idx="4">
                  <c:v>Veracruz</c:v>
                </c:pt>
                <c:pt idx="5">
                  <c:v>Morelos</c:v>
                </c:pt>
                <c:pt idx="6">
                  <c:v>Tamaulipas</c:v>
                </c:pt>
                <c:pt idx="7">
                  <c:v>Ciudad de México</c:v>
                </c:pt>
                <c:pt idx="8">
                  <c:v>Sonora</c:v>
                </c:pt>
                <c:pt idx="9">
                  <c:v>Sinaloa</c:v>
                </c:pt>
                <c:pt idx="10">
                  <c:v>Zacatecas</c:v>
                </c:pt>
                <c:pt idx="11">
                  <c:v>Hidalgo</c:v>
                </c:pt>
                <c:pt idx="12">
                  <c:v>Quintana Roo</c:v>
                </c:pt>
                <c:pt idx="13">
                  <c:v>Campeche</c:v>
                </c:pt>
                <c:pt idx="14">
                  <c:v>Durango</c:v>
                </c:pt>
                <c:pt idx="15">
                  <c:v>Oaxaca</c:v>
                </c:pt>
                <c:pt idx="16">
                  <c:v>Querétaro</c:v>
                </c:pt>
                <c:pt idx="17">
                  <c:v>Chihuahua</c:v>
                </c:pt>
                <c:pt idx="18">
                  <c:v>Puebla</c:v>
                </c:pt>
                <c:pt idx="19">
                  <c:v>Coahuila</c:v>
                </c:pt>
                <c:pt idx="20">
                  <c:v>Michoacán</c:v>
                </c:pt>
                <c:pt idx="21">
                  <c:v>Chiapas</c:v>
                </c:pt>
                <c:pt idx="22">
                  <c:v>Colima</c:v>
                </c:pt>
                <c:pt idx="23">
                  <c:v>Tlaxcala</c:v>
                </c:pt>
                <c:pt idx="24">
                  <c:v>Guerrero</c:v>
                </c:pt>
                <c:pt idx="25">
                  <c:v>Jalisco</c:v>
                </c:pt>
                <c:pt idx="26">
                  <c:v>Tabasco</c:v>
                </c:pt>
                <c:pt idx="27">
                  <c:v>Yucatán</c:v>
                </c:pt>
                <c:pt idx="28">
                  <c:v>Estado de México</c:v>
                </c:pt>
                <c:pt idx="29">
                  <c:v>Baja California</c:v>
                </c:pt>
                <c:pt idx="30">
                  <c:v>Baja California Sur</c:v>
                </c:pt>
                <c:pt idx="31">
                  <c:v>Nuevo León</c:v>
                </c:pt>
              </c:strCache>
            </c:strRef>
          </c:cat>
          <c:val>
            <c:numRef>
              <c:f>'F21'!$C$7:$C$38</c:f>
              <c:numCache>
                <c:formatCode>0.00%</c:formatCode>
                <c:ptCount val="32"/>
                <c:pt idx="0">
                  <c:v>6.8721047331319243E-2</c:v>
                </c:pt>
                <c:pt idx="1">
                  <c:v>6.9781553398058305E-2</c:v>
                </c:pt>
                <c:pt idx="2">
                  <c:v>7.2803444858116156E-2</c:v>
                </c:pt>
                <c:pt idx="3">
                  <c:v>7.4169922280007447E-2</c:v>
                </c:pt>
                <c:pt idx="4">
                  <c:v>7.6735028712058936E-2</c:v>
                </c:pt>
                <c:pt idx="5">
                  <c:v>7.7418826515988984E-2</c:v>
                </c:pt>
                <c:pt idx="6">
                  <c:v>7.7638357985707077E-2</c:v>
                </c:pt>
                <c:pt idx="7">
                  <c:v>8.0400172832120198E-2</c:v>
                </c:pt>
                <c:pt idx="8">
                  <c:v>8.0458233411599592E-2</c:v>
                </c:pt>
                <c:pt idx="9">
                  <c:v>8.0753767604765214E-2</c:v>
                </c:pt>
                <c:pt idx="10">
                  <c:v>8.1842247168978838E-2</c:v>
                </c:pt>
                <c:pt idx="11">
                  <c:v>8.2529423114026557E-2</c:v>
                </c:pt>
                <c:pt idx="12">
                  <c:v>8.5489220563847446E-2</c:v>
                </c:pt>
                <c:pt idx="13">
                  <c:v>8.5561497326203231E-2</c:v>
                </c:pt>
                <c:pt idx="14">
                  <c:v>8.692622882832074E-2</c:v>
                </c:pt>
                <c:pt idx="15">
                  <c:v>8.6972930869729334E-2</c:v>
                </c:pt>
                <c:pt idx="16">
                  <c:v>8.785436694620577E-2</c:v>
                </c:pt>
                <c:pt idx="17">
                  <c:v>8.7931005383875396E-2</c:v>
                </c:pt>
                <c:pt idx="18">
                  <c:v>8.8390501319261253E-2</c:v>
                </c:pt>
                <c:pt idx="19">
                  <c:v>8.8647583036413971E-2</c:v>
                </c:pt>
                <c:pt idx="20">
                  <c:v>8.877485249640546E-2</c:v>
                </c:pt>
                <c:pt idx="21">
                  <c:v>8.9326095006972972E-2</c:v>
                </c:pt>
                <c:pt idx="22">
                  <c:v>9.0284552512276545E-2</c:v>
                </c:pt>
                <c:pt idx="23">
                  <c:v>9.0622590838621037E-2</c:v>
                </c:pt>
                <c:pt idx="24">
                  <c:v>9.0994505932000938E-2</c:v>
                </c:pt>
                <c:pt idx="25">
                  <c:v>9.2000863371465499E-2</c:v>
                </c:pt>
                <c:pt idx="26">
                  <c:v>9.2846437532627182E-2</c:v>
                </c:pt>
                <c:pt idx="27">
                  <c:v>9.4839247960729345E-2</c:v>
                </c:pt>
                <c:pt idx="28">
                  <c:v>9.8001777660730177E-2</c:v>
                </c:pt>
                <c:pt idx="29">
                  <c:v>0.10168901271112656</c:v>
                </c:pt>
                <c:pt idx="30">
                  <c:v>0.10528589477116193</c:v>
                </c:pt>
                <c:pt idx="31">
                  <c:v>0.11296866433300999</c:v>
                </c:pt>
              </c:numCache>
            </c:numRef>
          </c:val>
          <c:extLst>
            <c:ext xmlns:c16="http://schemas.microsoft.com/office/drawing/2014/chart" uri="{C3380CC4-5D6E-409C-BE32-E72D297353CC}">
              <c16:uniqueId val="{00000015-7F6A-45DB-A8EF-F32F3A4A763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'F21'!$B$40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7F6A-45DB-A8EF-F32F3A4A763F}"/>
                </c:ext>
              </c:extLst>
            </c:dLbl>
            <c:dLbl>
              <c:idx val="1"/>
              <c:delete val="1"/>
              <c:extLst>
                <c:ext xmlns:c15="http://schemas.microsoft.com/office/drawing/2012/chart" uri="{CE6537A1-D6FC-4f65-9D91-7224C49458BB}"/>
                <c:ext xmlns:c16="http://schemas.microsoft.com/office/drawing/2014/chart" uri="{C3380CC4-5D6E-409C-BE32-E72D297353CC}">
                  <c16:uniqueId val="{00000017-7F6A-45DB-A8EF-F32F3A4A763F}"/>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'F21'!$D$40:$D$41</c:f>
              <c:numCache>
                <c:formatCode>0.00%</c:formatCode>
                <c:ptCount val="2"/>
                <c:pt idx="0">
                  <c:v>8.5599999999999996E-2</c:v>
                </c:pt>
                <c:pt idx="1">
                  <c:v>8.5599999999999996E-2</c:v>
                </c:pt>
              </c:numCache>
            </c:numRef>
          </c:xVal>
          <c:yVal>
            <c:numRef>
              <c:f>'F21'!$C$40:$C$41</c:f>
              <c:numCache>
                <c:formatCode>General</c:formatCode>
                <c:ptCount val="2"/>
                <c:pt idx="0">
                  <c:v>1</c:v>
                </c:pt>
                <c:pt idx="1">
                  <c:v>0</c:v>
                </c:pt>
              </c:numCache>
            </c:numRef>
          </c:yVal>
          <c:smooth val="0"/>
          <c:extLst>
            <c:ext xmlns:c16="http://schemas.microsoft.com/office/drawing/2014/chart" uri="{C3380CC4-5D6E-409C-BE32-E72D297353CC}">
              <c16:uniqueId val="{00000018-7F6A-45DB-A8EF-F32F3A4A763F}"/>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'F2'!$C$6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A65D-4C3C-AD8F-17A7B5D65CF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'F2'!$A$8:$B$12</c:f>
              <c:multiLvlStrCache>
                <c:ptCount val="5"/>
                <c:lvl>
                  <c:pt idx="0">
                    <c:v>1er trimestre</c:v>
                  </c:pt>
                  <c:pt idx="1">
                    <c:v>1er trimestre</c:v>
                  </c:pt>
                  <c:pt idx="2">
                    <c:v>1er trimestre</c:v>
                  </c:pt>
                  <c:pt idx="3">
                    <c:v>1er trimestre</c:v>
                  </c:pt>
                  <c:pt idx="4">
                    <c:v>1er trimestre</c:v>
                  </c:pt>
                </c:lvl>
                <c:lvl>
                  <c:pt idx="0">
                    <c:v>2019</c:v>
                  </c:pt>
                  <c:pt idx="1">
                    <c:v>2020</c:v>
                  </c:pt>
                  <c:pt idx="2">
                    <c:v>2021</c:v>
                  </c:pt>
                  <c:pt idx="3">
                    <c:v>2022</c:v>
                  </c:pt>
                  <c:pt idx="4">
                    <c:v>2023</c:v>
                  </c:pt>
                </c:lvl>
              </c:multiLvlStrCache>
            </c:multiLvlStrRef>
          </c:cat>
          <c:val>
            <c:numRef>
              <c:f>'F2'!$C$8:$C$12</c:f>
              <c:numCache>
                <c:formatCode>#,##0.0</c:formatCode>
                <c:ptCount val="5"/>
                <c:pt idx="0">
                  <c:v>87.715945789999964</c:v>
                </c:pt>
                <c:pt idx="1">
                  <c:v>106.36507498</c:v>
                </c:pt>
                <c:pt idx="2">
                  <c:v>59.639889459999985</c:v>
                </c:pt>
                <c:pt idx="3">
                  <c:v>500.43586421000015</c:v>
                </c:pt>
                <c:pt idx="4">
                  <c:v>368.89366869031107</c:v>
                </c:pt>
              </c:numCache>
            </c:numRef>
          </c:val>
          <c:extLst>
            <c:ext xmlns:c16="http://schemas.microsoft.com/office/drawing/2014/chart" uri="{C3380CC4-5D6E-409C-BE32-E72D297353CC}">
              <c16:uniqueId val="{00000001-A65D-4C3C-AD8F-17A7B5D65CF0}"/>
            </c:ext>
          </c:extLst>
        </c:ser>
        <c:ser>
          <c:idx val="1"/>
          <c:order val="1"/>
          <c:tx>
            <c:strRef>
              <c:f>'F2'!$D$6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'F2'!$A$8:$B$12</c:f>
              <c:multiLvlStrCache>
                <c:ptCount val="5"/>
                <c:lvl>
                  <c:pt idx="0">
                    <c:v>1er trimestre</c:v>
                  </c:pt>
                  <c:pt idx="1">
                    <c:v>1er trimestre</c:v>
                  </c:pt>
                  <c:pt idx="2">
                    <c:v>1er trimestre</c:v>
                  </c:pt>
                  <c:pt idx="3">
                    <c:v>1er trimestre</c:v>
                  </c:pt>
                  <c:pt idx="4">
                    <c:v>1er trimestre</c:v>
                  </c:pt>
                </c:lvl>
                <c:lvl>
                  <c:pt idx="0">
                    <c:v>2019</c:v>
                  </c:pt>
                  <c:pt idx="1">
                    <c:v>2020</c:v>
                  </c:pt>
                  <c:pt idx="2">
                    <c:v>2021</c:v>
                  </c:pt>
                  <c:pt idx="3">
                    <c:v>2022</c:v>
                  </c:pt>
                  <c:pt idx="4">
                    <c:v>2023</c:v>
                  </c:pt>
                </c:lvl>
              </c:multiLvlStrCache>
            </c:multiLvlStrRef>
          </c:cat>
          <c:val>
            <c:numRef>
              <c:f>'F2'!$D$8:$D$12</c:f>
              <c:numCache>
                <c:formatCode>#,##0.0</c:formatCode>
                <c:ptCount val="5"/>
                <c:pt idx="0">
                  <c:v>331.78315154999996</c:v>
                </c:pt>
                <c:pt idx="1">
                  <c:v>630.26888359000043</c:v>
                </c:pt>
                <c:pt idx="2">
                  <c:v>507.34076504999996</c:v>
                </c:pt>
                <c:pt idx="3">
                  <c:v>665.65480563999995</c:v>
                </c:pt>
                <c:pt idx="4">
                  <c:v>954.21408549844114</c:v>
                </c:pt>
              </c:numCache>
            </c:numRef>
          </c:val>
          <c:extLst>
            <c:ext xmlns:c16="http://schemas.microsoft.com/office/drawing/2014/chart" uri="{C3380CC4-5D6E-409C-BE32-E72D297353CC}">
              <c16:uniqueId val="{00000002-A65D-4C3C-AD8F-17A7B5D65CF0}"/>
            </c:ext>
          </c:extLst>
        </c:ser>
        <c:ser>
          <c:idx val="2"/>
          <c:order val="2"/>
          <c:tx>
            <c:strRef>
              <c:f>'F2'!$E$6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'F2'!$A$8:$B$12</c:f>
              <c:multiLvlStrCache>
                <c:ptCount val="5"/>
                <c:lvl>
                  <c:pt idx="0">
                    <c:v>1er trimestre</c:v>
                  </c:pt>
                  <c:pt idx="1">
                    <c:v>1er trimestre</c:v>
                  </c:pt>
                  <c:pt idx="2">
                    <c:v>1er trimestre</c:v>
                  </c:pt>
                  <c:pt idx="3">
                    <c:v>1er trimestre</c:v>
                  </c:pt>
                  <c:pt idx="4">
                    <c:v>1er trimestre</c:v>
                  </c:pt>
                </c:lvl>
                <c:lvl>
                  <c:pt idx="0">
                    <c:v>2019</c:v>
                  </c:pt>
                  <c:pt idx="1">
                    <c:v>2020</c:v>
                  </c:pt>
                  <c:pt idx="2">
                    <c:v>2021</c:v>
                  </c:pt>
                  <c:pt idx="3">
                    <c:v>2022</c:v>
                  </c:pt>
                  <c:pt idx="4">
                    <c:v>2023</c:v>
                  </c:pt>
                </c:lvl>
              </c:multiLvlStrCache>
            </c:multiLvlStrRef>
          </c:cat>
          <c:val>
            <c:numRef>
              <c:f>'F2'!$E$8:$E$12</c:f>
              <c:numCache>
                <c:formatCode>#,##0.0</c:formatCode>
                <c:ptCount val="5"/>
                <c:pt idx="0">
                  <c:v>99.032506980000008</c:v>
                </c:pt>
                <c:pt idx="1">
                  <c:v>144.05296764999989</c:v>
                </c:pt>
                <c:pt idx="2">
                  <c:v>70.77677216000005</c:v>
                </c:pt>
                <c:pt idx="3">
                  <c:v>152.85290923999995</c:v>
                </c:pt>
                <c:pt idx="4">
                  <c:v>-144.08045036870146</c:v>
                </c:pt>
              </c:numCache>
            </c:numRef>
          </c:val>
          <c:extLst>
            <c:ext xmlns:c16="http://schemas.microsoft.com/office/drawing/2014/chart" uri="{C3380CC4-5D6E-409C-BE32-E72D297353CC}">
              <c16:uniqueId val="{00000003-A65D-4C3C-AD8F-17A7B5D65CF0}"/>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min val="-250"/>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C8B1-4D7E-B936-C17A95B67819}"/>
              </c:ext>
            </c:extLst>
          </c:dPt>
          <c:dPt>
            <c:idx val="1"/>
            <c:invertIfNegative val="0"/>
            <c:bubble3D val="0"/>
            <c:extLst>
              <c:ext xmlns:c16="http://schemas.microsoft.com/office/drawing/2014/chart" uri="{C3380CC4-5D6E-409C-BE32-E72D297353CC}">
                <c16:uniqueId val="{00000001-C8B1-4D7E-B936-C17A95B67819}"/>
              </c:ext>
            </c:extLst>
          </c:dPt>
          <c:dPt>
            <c:idx val="2"/>
            <c:invertIfNegative val="0"/>
            <c:bubble3D val="0"/>
            <c:extLst>
              <c:ext xmlns:c16="http://schemas.microsoft.com/office/drawing/2014/chart" uri="{C3380CC4-5D6E-409C-BE32-E72D297353CC}">
                <c16:uniqueId val="{00000002-C8B1-4D7E-B936-C17A95B67819}"/>
              </c:ext>
            </c:extLst>
          </c:dPt>
          <c:dPt>
            <c:idx val="3"/>
            <c:invertIfNegative val="0"/>
            <c:bubble3D val="0"/>
            <c:extLst>
              <c:ext xmlns:c16="http://schemas.microsoft.com/office/drawing/2014/chart" uri="{C3380CC4-5D6E-409C-BE32-E72D297353CC}">
                <c16:uniqueId val="{00000003-C8B1-4D7E-B936-C17A95B67819}"/>
              </c:ext>
            </c:extLst>
          </c:dPt>
          <c:dPt>
            <c:idx val="5"/>
            <c:invertIfNegative val="0"/>
            <c:bubble3D val="0"/>
            <c:extLst>
              <c:ext xmlns:c16="http://schemas.microsoft.com/office/drawing/2014/chart" uri="{C3380CC4-5D6E-409C-BE32-E72D297353CC}">
                <c16:uniqueId val="{00000004-C8B1-4D7E-B936-C17A95B67819}"/>
              </c:ext>
            </c:extLst>
          </c:dPt>
          <c:dPt>
            <c:idx val="7"/>
            <c:invertIfNegative val="0"/>
            <c:bubble3D val="0"/>
            <c:spPr>
              <a:solidFill>
                <a:srgbClr val="FBBB27"/>
              </a:solidFill>
              <a:ln>
                <a:noFill/>
              </a:ln>
              <a:effectLst/>
            </c:spPr>
            <c:extLst>
              <c:ext xmlns:c16="http://schemas.microsoft.com/office/drawing/2014/chart" uri="{C3380CC4-5D6E-409C-BE32-E72D297353CC}">
                <c16:uniqueId val="{00000006-C8B1-4D7E-B936-C17A95B67819}"/>
              </c:ext>
            </c:extLst>
          </c:dPt>
          <c:dPt>
            <c:idx val="8"/>
            <c:invertIfNegative val="0"/>
            <c:bubble3D val="0"/>
            <c:extLst>
              <c:ext xmlns:c16="http://schemas.microsoft.com/office/drawing/2014/chart" uri="{C3380CC4-5D6E-409C-BE32-E72D297353CC}">
                <c16:uniqueId val="{00000007-C8B1-4D7E-B936-C17A95B67819}"/>
              </c:ext>
            </c:extLst>
          </c:dPt>
          <c:dPt>
            <c:idx val="9"/>
            <c:invertIfNegative val="0"/>
            <c:bubble3D val="0"/>
            <c:extLst>
              <c:ext xmlns:c16="http://schemas.microsoft.com/office/drawing/2014/chart" uri="{C3380CC4-5D6E-409C-BE32-E72D297353CC}">
                <c16:uniqueId val="{00000008-C8B1-4D7E-B936-C17A95B67819}"/>
              </c:ext>
            </c:extLst>
          </c:dPt>
          <c:dPt>
            <c:idx val="10"/>
            <c:invertIfNegative val="0"/>
            <c:bubble3D val="0"/>
            <c:extLst>
              <c:ext xmlns:c16="http://schemas.microsoft.com/office/drawing/2014/chart" uri="{C3380CC4-5D6E-409C-BE32-E72D297353CC}">
                <c16:uniqueId val="{00000009-C8B1-4D7E-B936-C17A95B67819}"/>
              </c:ext>
            </c:extLst>
          </c:dPt>
          <c:dPt>
            <c:idx val="11"/>
            <c:invertIfNegative val="0"/>
            <c:bubble3D val="0"/>
            <c:extLst>
              <c:ext xmlns:c16="http://schemas.microsoft.com/office/drawing/2014/chart" uri="{C3380CC4-5D6E-409C-BE32-E72D297353CC}">
                <c16:uniqueId val="{0000000A-C8B1-4D7E-B936-C17A95B67819}"/>
              </c:ext>
            </c:extLst>
          </c:dPt>
          <c:dPt>
            <c:idx val="12"/>
            <c:invertIfNegative val="0"/>
            <c:bubble3D val="0"/>
            <c:extLst>
              <c:ext xmlns:c16="http://schemas.microsoft.com/office/drawing/2014/chart" uri="{C3380CC4-5D6E-409C-BE32-E72D297353CC}">
                <c16:uniqueId val="{0000000B-C8B1-4D7E-B936-C17A95B67819}"/>
              </c:ext>
            </c:extLst>
          </c:dPt>
          <c:dPt>
            <c:idx val="14"/>
            <c:invertIfNegative val="0"/>
            <c:bubble3D val="0"/>
            <c:extLst>
              <c:ext xmlns:c16="http://schemas.microsoft.com/office/drawing/2014/chart" uri="{C3380CC4-5D6E-409C-BE32-E72D297353CC}">
                <c16:uniqueId val="{0000000C-C8B1-4D7E-B936-C17A95B67819}"/>
              </c:ext>
            </c:extLst>
          </c:dPt>
          <c:dPt>
            <c:idx val="16"/>
            <c:invertIfNegative val="0"/>
            <c:bubble3D val="0"/>
            <c:extLst>
              <c:ext xmlns:c16="http://schemas.microsoft.com/office/drawing/2014/chart" uri="{C3380CC4-5D6E-409C-BE32-E72D297353CC}">
                <c16:uniqueId val="{0000000D-C8B1-4D7E-B936-C17A95B67819}"/>
              </c:ext>
            </c:extLst>
          </c:dPt>
          <c:dPt>
            <c:idx val="17"/>
            <c:invertIfNegative val="0"/>
            <c:bubble3D val="0"/>
            <c:extLst>
              <c:ext xmlns:c16="http://schemas.microsoft.com/office/drawing/2014/chart" uri="{C3380CC4-5D6E-409C-BE32-E72D297353CC}">
                <c16:uniqueId val="{0000000E-C8B1-4D7E-B936-C17A95B67819}"/>
              </c:ext>
            </c:extLst>
          </c:dPt>
          <c:dPt>
            <c:idx val="18"/>
            <c:invertIfNegative val="0"/>
            <c:bubble3D val="0"/>
            <c:extLst>
              <c:ext xmlns:c16="http://schemas.microsoft.com/office/drawing/2014/chart" uri="{C3380CC4-5D6E-409C-BE32-E72D297353CC}">
                <c16:uniqueId val="{0000000F-C8B1-4D7E-B936-C17A95B67819}"/>
              </c:ext>
            </c:extLst>
          </c:dPt>
          <c:dPt>
            <c:idx val="19"/>
            <c:invertIfNegative val="0"/>
            <c:bubble3D val="0"/>
            <c:extLst>
              <c:ext xmlns:c16="http://schemas.microsoft.com/office/drawing/2014/chart" uri="{C3380CC4-5D6E-409C-BE32-E72D297353CC}">
                <c16:uniqueId val="{00000010-C8B1-4D7E-B936-C17A95B67819}"/>
              </c:ext>
            </c:extLst>
          </c:dPt>
          <c:dPt>
            <c:idx val="20"/>
            <c:invertIfNegative val="0"/>
            <c:bubble3D val="0"/>
            <c:extLst>
              <c:ext xmlns:c16="http://schemas.microsoft.com/office/drawing/2014/chart" uri="{C3380CC4-5D6E-409C-BE32-E72D297353CC}">
                <c16:uniqueId val="{00000011-C8B1-4D7E-B936-C17A95B67819}"/>
              </c:ext>
            </c:extLst>
          </c:dPt>
          <c:dPt>
            <c:idx val="21"/>
            <c:invertIfNegative val="0"/>
            <c:bubble3D val="0"/>
            <c:extLst>
              <c:ext xmlns:c16="http://schemas.microsoft.com/office/drawing/2014/chart" uri="{C3380CC4-5D6E-409C-BE32-E72D297353CC}">
                <c16:uniqueId val="{00000012-C8B1-4D7E-B936-C17A95B67819}"/>
              </c:ext>
            </c:extLst>
          </c:dPt>
          <c:dPt>
            <c:idx val="22"/>
            <c:invertIfNegative val="0"/>
            <c:bubble3D val="0"/>
            <c:extLst>
              <c:ext xmlns:c16="http://schemas.microsoft.com/office/drawing/2014/chart" uri="{C3380CC4-5D6E-409C-BE32-E72D297353CC}">
                <c16:uniqueId val="{00000013-C8B1-4D7E-B936-C17A95B67819}"/>
              </c:ext>
            </c:extLst>
          </c:dPt>
          <c:dPt>
            <c:idx val="23"/>
            <c:invertIfNegative val="0"/>
            <c:bubble3D val="0"/>
            <c:extLst>
              <c:ext xmlns:c16="http://schemas.microsoft.com/office/drawing/2014/chart" uri="{C3380CC4-5D6E-409C-BE32-E72D297353CC}">
                <c16:uniqueId val="{00000014-C8B1-4D7E-B936-C17A95B67819}"/>
              </c:ext>
            </c:extLst>
          </c:dPt>
          <c:dPt>
            <c:idx val="25"/>
            <c:invertIfNegative val="0"/>
            <c:bubble3D val="0"/>
            <c:extLst>
              <c:ext xmlns:c16="http://schemas.microsoft.com/office/drawing/2014/chart" uri="{C3380CC4-5D6E-409C-BE32-E72D297353CC}">
                <c16:uniqueId val="{00000015-C8B1-4D7E-B936-C17A95B67819}"/>
              </c:ext>
            </c:extLst>
          </c:dPt>
          <c:dPt>
            <c:idx val="27"/>
            <c:invertIfNegative val="0"/>
            <c:bubble3D val="0"/>
            <c:extLst>
              <c:ext xmlns:c16="http://schemas.microsoft.com/office/drawing/2014/chart" uri="{C3380CC4-5D6E-409C-BE32-E72D297353CC}">
                <c16:uniqueId val="{00000016-C8B1-4D7E-B936-C17A95B67819}"/>
              </c:ext>
            </c:extLst>
          </c:dPt>
          <c:dPt>
            <c:idx val="28"/>
            <c:invertIfNegative val="0"/>
            <c:bubble3D val="0"/>
            <c:extLst>
              <c:ext xmlns:c16="http://schemas.microsoft.com/office/drawing/2014/chart" uri="{C3380CC4-5D6E-409C-BE32-E72D297353CC}">
                <c16:uniqueId val="{00000017-C8B1-4D7E-B936-C17A95B67819}"/>
              </c:ext>
            </c:extLst>
          </c:dPt>
          <c:dPt>
            <c:idx val="30"/>
            <c:invertIfNegative val="0"/>
            <c:bubble3D val="0"/>
            <c:extLst>
              <c:ext xmlns:c16="http://schemas.microsoft.com/office/drawing/2014/chart" uri="{C3380CC4-5D6E-409C-BE32-E72D297353CC}">
                <c16:uniqueId val="{00000018-C8B1-4D7E-B936-C17A95B67819}"/>
              </c:ext>
            </c:extLst>
          </c:dPt>
          <c:dPt>
            <c:idx val="31"/>
            <c:invertIfNegative val="0"/>
            <c:bubble3D val="0"/>
            <c:extLst>
              <c:ext xmlns:c16="http://schemas.microsoft.com/office/drawing/2014/chart" uri="{C3380CC4-5D6E-409C-BE32-E72D297353CC}">
                <c16:uniqueId val="{00000019-C8B1-4D7E-B936-C17A95B67819}"/>
              </c:ext>
            </c:extLst>
          </c:dPt>
          <c:dLbls>
            <c:dLbl>
              <c:idx val="13"/>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B1-4D7E-B936-C17A95B6781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'F22'!$B$7:$B$38</c:f>
              <c:strCache>
                <c:ptCount val="32"/>
                <c:pt idx="0">
                  <c:v>Hidalgo</c:v>
                </c:pt>
                <c:pt idx="1">
                  <c:v>Chiapas</c:v>
                </c:pt>
                <c:pt idx="2">
                  <c:v>Baja California</c:v>
                </c:pt>
                <c:pt idx="3">
                  <c:v>Querétaro</c:v>
                </c:pt>
                <c:pt idx="4">
                  <c:v>Zacatecas</c:v>
                </c:pt>
                <c:pt idx="5">
                  <c:v>Estado de México</c:v>
                </c:pt>
                <c:pt idx="6">
                  <c:v>Puebla</c:v>
                </c:pt>
                <c:pt idx="7">
                  <c:v>Jalisco</c:v>
                </c:pt>
                <c:pt idx="8">
                  <c:v>Michoacán</c:v>
                </c:pt>
                <c:pt idx="9">
                  <c:v>Nuevo León</c:v>
                </c:pt>
                <c:pt idx="10">
                  <c:v>Campeche</c:v>
                </c:pt>
                <c:pt idx="11">
                  <c:v>Tamaulipas</c:v>
                </c:pt>
                <c:pt idx="12">
                  <c:v>Coahuila</c:v>
                </c:pt>
                <c:pt idx="13">
                  <c:v>Sonora</c:v>
                </c:pt>
                <c:pt idx="14">
                  <c:v>San Luis Potosí</c:v>
                </c:pt>
                <c:pt idx="15">
                  <c:v>Sinaloa</c:v>
                </c:pt>
                <c:pt idx="16">
                  <c:v>Yucatán</c:v>
                </c:pt>
                <c:pt idx="17">
                  <c:v>Colima</c:v>
                </c:pt>
                <c:pt idx="18">
                  <c:v>Durango</c:v>
                </c:pt>
                <c:pt idx="19">
                  <c:v>Morelos</c:v>
                </c:pt>
                <c:pt idx="20">
                  <c:v>Veracruz</c:v>
                </c:pt>
                <c:pt idx="21">
                  <c:v>Quintana Roo</c:v>
                </c:pt>
                <c:pt idx="22">
                  <c:v>Ciudad de México</c:v>
                </c:pt>
                <c:pt idx="23">
                  <c:v>Aguascalientes</c:v>
                </c:pt>
                <c:pt idx="24">
                  <c:v>Guanajuato</c:v>
                </c:pt>
                <c:pt idx="25">
                  <c:v>Tabasco</c:v>
                </c:pt>
                <c:pt idx="26">
                  <c:v>Baja California Sur</c:v>
                </c:pt>
                <c:pt idx="27">
                  <c:v>Tlaxcala</c:v>
                </c:pt>
                <c:pt idx="28">
                  <c:v>Chihuahua</c:v>
                </c:pt>
                <c:pt idx="29">
                  <c:v>Oaxaca</c:v>
                </c:pt>
                <c:pt idx="30">
                  <c:v>Nayarit</c:v>
                </c:pt>
                <c:pt idx="31">
                  <c:v>Guerrero</c:v>
                </c:pt>
              </c:strCache>
            </c:strRef>
          </c:cat>
          <c:val>
            <c:numRef>
              <c:f>'F22'!$C$7:$C$38</c:f>
              <c:numCache>
                <c:formatCode>0.00%</c:formatCode>
                <c:ptCount val="32"/>
                <c:pt idx="0">
                  <c:v>2.4464617433668658E-2</c:v>
                </c:pt>
                <c:pt idx="1">
                  <c:v>2.6077803974402104E-2</c:v>
                </c:pt>
                <c:pt idx="2">
                  <c:v>2.7878507316822222E-2</c:v>
                </c:pt>
                <c:pt idx="3">
                  <c:v>3.0498205032406845E-2</c:v>
                </c:pt>
                <c:pt idx="4">
                  <c:v>3.4665211604123884E-2</c:v>
                </c:pt>
                <c:pt idx="5">
                  <c:v>3.5195998087823449E-2</c:v>
                </c:pt>
                <c:pt idx="6">
                  <c:v>3.5198355601233348E-2</c:v>
                </c:pt>
                <c:pt idx="7">
                  <c:v>3.7197366587139499E-2</c:v>
                </c:pt>
                <c:pt idx="8">
                  <c:v>3.7534364261168379E-2</c:v>
                </c:pt>
                <c:pt idx="9">
                  <c:v>3.783738262663687E-2</c:v>
                </c:pt>
                <c:pt idx="10">
                  <c:v>4.1247045108642848E-2</c:v>
                </c:pt>
                <c:pt idx="11">
                  <c:v>4.1252535496957406E-2</c:v>
                </c:pt>
                <c:pt idx="12">
                  <c:v>4.2062755524342271E-2</c:v>
                </c:pt>
                <c:pt idx="13">
                  <c:v>4.2592126248635932E-2</c:v>
                </c:pt>
                <c:pt idx="14">
                  <c:v>4.2611550439281221E-2</c:v>
                </c:pt>
                <c:pt idx="15">
                  <c:v>4.4724914231337405E-2</c:v>
                </c:pt>
                <c:pt idx="16">
                  <c:v>4.4984206513451697E-2</c:v>
                </c:pt>
                <c:pt idx="17">
                  <c:v>4.7140017382773923E-2</c:v>
                </c:pt>
                <c:pt idx="18">
                  <c:v>4.8455416384003171E-2</c:v>
                </c:pt>
                <c:pt idx="19">
                  <c:v>4.8564974200378516E-2</c:v>
                </c:pt>
                <c:pt idx="20">
                  <c:v>4.8669045357702105E-2</c:v>
                </c:pt>
                <c:pt idx="21">
                  <c:v>4.8760504883351263E-2</c:v>
                </c:pt>
                <c:pt idx="22">
                  <c:v>4.9309630800690833E-2</c:v>
                </c:pt>
                <c:pt idx="23">
                  <c:v>5.2291201581431815E-2</c:v>
                </c:pt>
                <c:pt idx="24">
                  <c:v>5.3418528156373837E-2</c:v>
                </c:pt>
                <c:pt idx="25">
                  <c:v>6.2619721652455509E-2</c:v>
                </c:pt>
                <c:pt idx="26">
                  <c:v>6.5532857331746602E-2</c:v>
                </c:pt>
                <c:pt idx="27">
                  <c:v>6.8742389362439621E-2</c:v>
                </c:pt>
                <c:pt idx="28">
                  <c:v>6.9340276319657335E-2</c:v>
                </c:pt>
                <c:pt idx="29">
                  <c:v>7.566133643096655E-2</c:v>
                </c:pt>
                <c:pt idx="30">
                  <c:v>7.7400690846286771E-2</c:v>
                </c:pt>
                <c:pt idx="31">
                  <c:v>7.8387158087536574E-2</c:v>
                </c:pt>
              </c:numCache>
            </c:numRef>
          </c:val>
          <c:extLst>
            <c:ext xmlns:c16="http://schemas.microsoft.com/office/drawing/2014/chart" uri="{C3380CC4-5D6E-409C-BE32-E72D297353CC}">
              <c16:uniqueId val="{0000001B-C8B1-4D7E-B936-C17A95B6781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'F22'!$B$40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C8B1-4D7E-B936-C17A95B67819}"/>
                </c:ext>
              </c:extLst>
            </c:dLbl>
            <c:dLbl>
              <c:idx val="1"/>
              <c:delete val="1"/>
              <c:extLst>
                <c:ext xmlns:c15="http://schemas.microsoft.com/office/drawing/2012/chart" uri="{CE6537A1-D6FC-4f65-9D91-7224C49458BB}"/>
                <c:ext xmlns:c16="http://schemas.microsoft.com/office/drawing/2014/chart" uri="{C3380CC4-5D6E-409C-BE32-E72D297353CC}">
                  <c16:uniqueId val="{0000001D-C8B1-4D7E-B936-C17A95B6781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'F22'!$D$40:$D$41</c:f>
              <c:numCache>
                <c:formatCode>0.00%</c:formatCode>
                <c:ptCount val="2"/>
                <c:pt idx="0">
                  <c:v>4.5499999999999999E-2</c:v>
                </c:pt>
                <c:pt idx="1">
                  <c:v>4.5499999999999999E-2</c:v>
                </c:pt>
              </c:numCache>
            </c:numRef>
          </c:xVal>
          <c:yVal>
            <c:numRef>
              <c:f>'F22'!$C$40:$C$41</c:f>
              <c:numCache>
                <c:formatCode>General</c:formatCode>
                <c:ptCount val="2"/>
                <c:pt idx="0">
                  <c:v>1</c:v>
                </c:pt>
                <c:pt idx="1">
                  <c:v>0</c:v>
                </c:pt>
              </c:numCache>
            </c:numRef>
          </c:yVal>
          <c:smooth val="0"/>
          <c:extLst>
            <c:ext xmlns:c16="http://schemas.microsoft.com/office/drawing/2014/chart" uri="{C3380CC4-5D6E-409C-BE32-E72D297353CC}">
              <c16:uniqueId val="{0000001E-C8B1-4D7E-B936-C17A95B67819}"/>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6C99-463B-BA25-074081FB1FCE}"/>
              </c:ext>
            </c:extLst>
          </c:dPt>
          <c:dPt>
            <c:idx val="1"/>
            <c:invertIfNegative val="0"/>
            <c:bubble3D val="0"/>
            <c:extLst>
              <c:ext xmlns:c16="http://schemas.microsoft.com/office/drawing/2014/chart" uri="{C3380CC4-5D6E-409C-BE32-E72D297353CC}">
                <c16:uniqueId val="{00000001-6C99-463B-BA25-074081FB1FCE}"/>
              </c:ext>
            </c:extLst>
          </c:dPt>
          <c:dPt>
            <c:idx val="2"/>
            <c:invertIfNegative val="0"/>
            <c:bubble3D val="0"/>
            <c:spPr>
              <a:solidFill>
                <a:srgbClr val="FBBB27"/>
              </a:solidFill>
              <a:ln>
                <a:noFill/>
              </a:ln>
              <a:effectLst/>
            </c:spPr>
            <c:extLst>
              <c:ext xmlns:c16="http://schemas.microsoft.com/office/drawing/2014/chart" uri="{C3380CC4-5D6E-409C-BE32-E72D297353CC}">
                <c16:uniqueId val="{00000003-6C99-463B-BA25-074081FB1FCE}"/>
              </c:ext>
            </c:extLst>
          </c:dPt>
          <c:dPt>
            <c:idx val="3"/>
            <c:invertIfNegative val="0"/>
            <c:bubble3D val="0"/>
            <c:extLst>
              <c:ext xmlns:c16="http://schemas.microsoft.com/office/drawing/2014/chart" uri="{C3380CC4-5D6E-409C-BE32-E72D297353CC}">
                <c16:uniqueId val="{00000004-6C99-463B-BA25-074081FB1FCE}"/>
              </c:ext>
            </c:extLst>
          </c:dPt>
          <c:dPt>
            <c:idx val="6"/>
            <c:invertIfNegative val="0"/>
            <c:bubble3D val="0"/>
            <c:extLst>
              <c:ext xmlns:c16="http://schemas.microsoft.com/office/drawing/2014/chart" uri="{C3380CC4-5D6E-409C-BE32-E72D297353CC}">
                <c16:uniqueId val="{00000005-6C99-463B-BA25-074081FB1FCE}"/>
              </c:ext>
            </c:extLst>
          </c:dPt>
          <c:dPt>
            <c:idx val="7"/>
            <c:invertIfNegative val="0"/>
            <c:bubble3D val="0"/>
            <c:extLst>
              <c:ext xmlns:c16="http://schemas.microsoft.com/office/drawing/2014/chart" uri="{C3380CC4-5D6E-409C-BE32-E72D297353CC}">
                <c16:uniqueId val="{00000006-6C99-463B-BA25-074081FB1FCE}"/>
              </c:ext>
            </c:extLst>
          </c:dPt>
          <c:dPt>
            <c:idx val="8"/>
            <c:invertIfNegative val="0"/>
            <c:bubble3D val="0"/>
            <c:extLst>
              <c:ext xmlns:c16="http://schemas.microsoft.com/office/drawing/2014/chart" uri="{C3380CC4-5D6E-409C-BE32-E72D297353CC}">
                <c16:uniqueId val="{00000007-6C99-463B-BA25-074081FB1FCE}"/>
              </c:ext>
            </c:extLst>
          </c:dPt>
          <c:dPt>
            <c:idx val="9"/>
            <c:invertIfNegative val="0"/>
            <c:bubble3D val="0"/>
            <c:extLst>
              <c:ext xmlns:c16="http://schemas.microsoft.com/office/drawing/2014/chart" uri="{C3380CC4-5D6E-409C-BE32-E72D297353CC}">
                <c16:uniqueId val="{00000008-6C99-463B-BA25-074081FB1FCE}"/>
              </c:ext>
            </c:extLst>
          </c:dPt>
          <c:dPt>
            <c:idx val="12"/>
            <c:invertIfNegative val="0"/>
            <c:bubble3D val="0"/>
            <c:extLst>
              <c:ext xmlns:c16="http://schemas.microsoft.com/office/drawing/2014/chart" uri="{C3380CC4-5D6E-409C-BE32-E72D297353CC}">
                <c16:uniqueId val="{00000009-6C99-463B-BA25-074081FB1FCE}"/>
              </c:ext>
            </c:extLst>
          </c:dPt>
          <c:dPt>
            <c:idx val="13"/>
            <c:invertIfNegative val="0"/>
            <c:bubble3D val="0"/>
            <c:extLst>
              <c:ext xmlns:c16="http://schemas.microsoft.com/office/drawing/2014/chart" uri="{C3380CC4-5D6E-409C-BE32-E72D297353CC}">
                <c16:uniqueId val="{0000000A-6C99-463B-BA25-074081FB1FCE}"/>
              </c:ext>
            </c:extLst>
          </c:dPt>
          <c:dPt>
            <c:idx val="15"/>
            <c:invertIfNegative val="0"/>
            <c:bubble3D val="0"/>
            <c:extLst>
              <c:ext xmlns:c16="http://schemas.microsoft.com/office/drawing/2014/chart" uri="{C3380CC4-5D6E-409C-BE32-E72D297353CC}">
                <c16:uniqueId val="{0000000B-6C99-463B-BA25-074081FB1FCE}"/>
              </c:ext>
            </c:extLst>
          </c:dPt>
          <c:dPt>
            <c:idx val="16"/>
            <c:invertIfNegative val="0"/>
            <c:bubble3D val="0"/>
            <c:extLst>
              <c:ext xmlns:c16="http://schemas.microsoft.com/office/drawing/2014/chart" uri="{C3380CC4-5D6E-409C-BE32-E72D297353CC}">
                <c16:uniqueId val="{0000000C-6C99-463B-BA25-074081FB1FCE}"/>
              </c:ext>
            </c:extLst>
          </c:dPt>
          <c:dPt>
            <c:idx val="17"/>
            <c:invertIfNegative val="0"/>
            <c:bubble3D val="0"/>
            <c:extLst>
              <c:ext xmlns:c16="http://schemas.microsoft.com/office/drawing/2014/chart" uri="{C3380CC4-5D6E-409C-BE32-E72D297353CC}">
                <c16:uniqueId val="{0000000D-6C99-463B-BA25-074081FB1FCE}"/>
              </c:ext>
            </c:extLst>
          </c:dPt>
          <c:dPt>
            <c:idx val="18"/>
            <c:invertIfNegative val="0"/>
            <c:bubble3D val="0"/>
            <c:extLst>
              <c:ext xmlns:c16="http://schemas.microsoft.com/office/drawing/2014/chart" uri="{C3380CC4-5D6E-409C-BE32-E72D297353CC}">
                <c16:uniqueId val="{0000000E-6C99-463B-BA25-074081FB1FCE}"/>
              </c:ext>
            </c:extLst>
          </c:dPt>
          <c:dPt>
            <c:idx val="19"/>
            <c:invertIfNegative val="0"/>
            <c:bubble3D val="0"/>
            <c:extLst>
              <c:ext xmlns:c16="http://schemas.microsoft.com/office/drawing/2014/chart" uri="{C3380CC4-5D6E-409C-BE32-E72D297353CC}">
                <c16:uniqueId val="{0000000F-6C99-463B-BA25-074081FB1FCE}"/>
              </c:ext>
            </c:extLst>
          </c:dPt>
          <c:dPt>
            <c:idx val="20"/>
            <c:invertIfNegative val="0"/>
            <c:bubble3D val="0"/>
            <c:extLst>
              <c:ext xmlns:c16="http://schemas.microsoft.com/office/drawing/2014/chart" uri="{C3380CC4-5D6E-409C-BE32-E72D297353CC}">
                <c16:uniqueId val="{00000010-6C99-463B-BA25-074081FB1FCE}"/>
              </c:ext>
            </c:extLst>
          </c:dPt>
          <c:dPt>
            <c:idx val="21"/>
            <c:invertIfNegative val="0"/>
            <c:bubble3D val="0"/>
            <c:extLst>
              <c:ext xmlns:c16="http://schemas.microsoft.com/office/drawing/2014/chart" uri="{C3380CC4-5D6E-409C-BE32-E72D297353CC}">
                <c16:uniqueId val="{00000011-6C99-463B-BA25-074081FB1FCE}"/>
              </c:ext>
            </c:extLst>
          </c:dPt>
          <c:dPt>
            <c:idx val="23"/>
            <c:invertIfNegative val="0"/>
            <c:bubble3D val="0"/>
            <c:extLst>
              <c:ext xmlns:c16="http://schemas.microsoft.com/office/drawing/2014/chart" uri="{C3380CC4-5D6E-409C-BE32-E72D297353CC}">
                <c16:uniqueId val="{00000012-6C99-463B-BA25-074081FB1FCE}"/>
              </c:ext>
            </c:extLst>
          </c:dPt>
          <c:dPt>
            <c:idx val="24"/>
            <c:invertIfNegative val="0"/>
            <c:bubble3D val="0"/>
            <c:extLst>
              <c:ext xmlns:c16="http://schemas.microsoft.com/office/drawing/2014/chart" uri="{C3380CC4-5D6E-409C-BE32-E72D297353CC}">
                <c16:uniqueId val="{00000013-6C99-463B-BA25-074081FB1FCE}"/>
              </c:ext>
            </c:extLst>
          </c:dPt>
          <c:dPt>
            <c:idx val="26"/>
            <c:invertIfNegative val="0"/>
            <c:bubble3D val="0"/>
            <c:extLst>
              <c:ext xmlns:c16="http://schemas.microsoft.com/office/drawing/2014/chart" uri="{C3380CC4-5D6E-409C-BE32-E72D297353CC}">
                <c16:uniqueId val="{00000014-6C99-463B-BA25-074081FB1FCE}"/>
              </c:ext>
            </c:extLst>
          </c:dPt>
          <c:dPt>
            <c:idx val="27"/>
            <c:invertIfNegative val="0"/>
            <c:bubble3D val="0"/>
            <c:extLst>
              <c:ext xmlns:c16="http://schemas.microsoft.com/office/drawing/2014/chart" uri="{C3380CC4-5D6E-409C-BE32-E72D297353CC}">
                <c16:uniqueId val="{00000015-6C99-463B-BA25-074081FB1FCE}"/>
              </c:ext>
            </c:extLst>
          </c:dPt>
          <c:dPt>
            <c:idx val="28"/>
            <c:invertIfNegative val="0"/>
            <c:bubble3D val="0"/>
            <c:extLst>
              <c:ext xmlns:c16="http://schemas.microsoft.com/office/drawing/2014/chart" uri="{C3380CC4-5D6E-409C-BE32-E72D297353CC}">
                <c16:uniqueId val="{00000016-6C99-463B-BA25-074081FB1FCE}"/>
              </c:ext>
            </c:extLst>
          </c:dPt>
          <c:dPt>
            <c:idx val="29"/>
            <c:invertIfNegative val="0"/>
            <c:bubble3D val="0"/>
            <c:extLst>
              <c:ext xmlns:c16="http://schemas.microsoft.com/office/drawing/2014/chart" uri="{C3380CC4-5D6E-409C-BE32-E72D297353CC}">
                <c16:uniqueId val="{00000017-6C99-463B-BA25-074081FB1FC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'F23'!$B$7:$B$38</c:f>
              <c:strCache>
                <c:ptCount val="32"/>
                <c:pt idx="0">
                  <c:v>Guanajuato</c:v>
                </c:pt>
                <c:pt idx="1">
                  <c:v>Aguascalientes</c:v>
                </c:pt>
                <c:pt idx="2">
                  <c:v>Jalisco</c:v>
                </c:pt>
                <c:pt idx="3">
                  <c:v>Oaxaca</c:v>
                </c:pt>
                <c:pt idx="4">
                  <c:v>Quintana Roo</c:v>
                </c:pt>
                <c:pt idx="5">
                  <c:v>Baja California Sur</c:v>
                </c:pt>
                <c:pt idx="6">
                  <c:v>Querétaro</c:v>
                </c:pt>
                <c:pt idx="7">
                  <c:v>Nayarit</c:v>
                </c:pt>
                <c:pt idx="8">
                  <c:v>Baja California</c:v>
                </c:pt>
                <c:pt idx="9">
                  <c:v>Tamaulipas</c:v>
                </c:pt>
                <c:pt idx="10">
                  <c:v>Tlaxcala</c:v>
                </c:pt>
                <c:pt idx="11">
                  <c:v>Tabasco</c:v>
                </c:pt>
                <c:pt idx="12">
                  <c:v>San Luis Potosí</c:v>
                </c:pt>
                <c:pt idx="13">
                  <c:v>Chihuahua</c:v>
                </c:pt>
                <c:pt idx="14">
                  <c:v>Ciudad de México</c:v>
                </c:pt>
                <c:pt idx="15">
                  <c:v>Michoacán</c:v>
                </c:pt>
                <c:pt idx="16">
                  <c:v>Colima</c:v>
                </c:pt>
                <c:pt idx="17">
                  <c:v>Veracruz</c:v>
                </c:pt>
                <c:pt idx="18">
                  <c:v>Campeche</c:v>
                </c:pt>
                <c:pt idx="19">
                  <c:v>Estado de México</c:v>
                </c:pt>
                <c:pt idx="20">
                  <c:v>Puebla</c:v>
                </c:pt>
                <c:pt idx="21">
                  <c:v>Coahuila</c:v>
                </c:pt>
                <c:pt idx="22">
                  <c:v>Nuevo León</c:v>
                </c:pt>
                <c:pt idx="23">
                  <c:v>Yucatán</c:v>
                </c:pt>
                <c:pt idx="24">
                  <c:v>Durango</c:v>
                </c:pt>
                <c:pt idx="25">
                  <c:v>Chiapas</c:v>
                </c:pt>
                <c:pt idx="26">
                  <c:v>Sonora</c:v>
                </c:pt>
                <c:pt idx="27">
                  <c:v>Zacatecas</c:v>
                </c:pt>
                <c:pt idx="28">
                  <c:v>Sinaloa</c:v>
                </c:pt>
                <c:pt idx="29">
                  <c:v>Morelos</c:v>
                </c:pt>
                <c:pt idx="30">
                  <c:v>Hidalgo</c:v>
                </c:pt>
                <c:pt idx="31">
                  <c:v>Guerrero</c:v>
                </c:pt>
              </c:strCache>
            </c:strRef>
          </c:cat>
          <c:val>
            <c:numRef>
              <c:f>'F23'!$C$7:$C$38</c:f>
              <c:numCache>
                <c:formatCode>0.00%</c:formatCode>
                <c:ptCount val="32"/>
                <c:pt idx="0">
                  <c:v>2.6194786386676241E-2</c:v>
                </c:pt>
                <c:pt idx="1">
                  <c:v>2.9776763109504258E-2</c:v>
                </c:pt>
                <c:pt idx="2">
                  <c:v>3.5105289279637096E-2</c:v>
                </c:pt>
                <c:pt idx="3">
                  <c:v>3.5751378841057183E-2</c:v>
                </c:pt>
                <c:pt idx="4">
                  <c:v>3.585041817778107E-2</c:v>
                </c:pt>
                <c:pt idx="5">
                  <c:v>3.7243528542863884E-2</c:v>
                </c:pt>
                <c:pt idx="6">
                  <c:v>3.9296611813676108E-2</c:v>
                </c:pt>
                <c:pt idx="7">
                  <c:v>4.0863091257634508E-2</c:v>
                </c:pt>
                <c:pt idx="8">
                  <c:v>4.2604381613030595E-2</c:v>
                </c:pt>
                <c:pt idx="9">
                  <c:v>4.3234825503416223E-2</c:v>
                </c:pt>
                <c:pt idx="10">
                  <c:v>4.4421250022113251E-2</c:v>
                </c:pt>
                <c:pt idx="11">
                  <c:v>4.6700534711780518E-2</c:v>
                </c:pt>
                <c:pt idx="12">
                  <c:v>4.6978239011778264E-2</c:v>
                </c:pt>
                <c:pt idx="13">
                  <c:v>4.8137202221028123E-2</c:v>
                </c:pt>
                <c:pt idx="14">
                  <c:v>4.8272103495104052E-2</c:v>
                </c:pt>
                <c:pt idx="15">
                  <c:v>4.8382071482618978E-2</c:v>
                </c:pt>
                <c:pt idx="16">
                  <c:v>4.8825234199820974E-2</c:v>
                </c:pt>
                <c:pt idx="17">
                  <c:v>4.9483883447342045E-2</c:v>
                </c:pt>
                <c:pt idx="18">
                  <c:v>4.971588313752711E-2</c:v>
                </c:pt>
                <c:pt idx="19">
                  <c:v>5.0234558248631711E-2</c:v>
                </c:pt>
                <c:pt idx="20">
                  <c:v>5.0260011320220677E-2</c:v>
                </c:pt>
                <c:pt idx="21">
                  <c:v>5.0692792657370395E-2</c:v>
                </c:pt>
                <c:pt idx="22">
                  <c:v>5.0838574423480075E-2</c:v>
                </c:pt>
                <c:pt idx="23">
                  <c:v>5.0862031528205967E-2</c:v>
                </c:pt>
                <c:pt idx="24">
                  <c:v>5.1052780830172721E-2</c:v>
                </c:pt>
                <c:pt idx="25">
                  <c:v>5.2904536584061787E-2</c:v>
                </c:pt>
                <c:pt idx="26">
                  <c:v>5.3224625212871995E-2</c:v>
                </c:pt>
                <c:pt idx="27">
                  <c:v>5.3546801513490595E-2</c:v>
                </c:pt>
                <c:pt idx="28">
                  <c:v>6.6830374346886962E-2</c:v>
                </c:pt>
                <c:pt idx="29">
                  <c:v>7.1208108848506993E-2</c:v>
                </c:pt>
                <c:pt idx="30">
                  <c:v>7.2569317073607073E-2</c:v>
                </c:pt>
                <c:pt idx="31">
                  <c:v>8.610801338218893E-2</c:v>
                </c:pt>
              </c:numCache>
            </c:numRef>
          </c:val>
          <c:extLst>
            <c:ext xmlns:c16="http://schemas.microsoft.com/office/drawing/2014/chart" uri="{C3380CC4-5D6E-409C-BE32-E72D297353CC}">
              <c16:uniqueId val="{00000018-6C99-463B-BA25-074081FB1FCE}"/>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'F23'!$B$40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9-6C99-463B-BA25-074081FB1FCE}"/>
                </c:ext>
              </c:extLst>
            </c:dLbl>
            <c:dLbl>
              <c:idx val="1"/>
              <c:delete val="1"/>
              <c:extLst>
                <c:ext xmlns:c15="http://schemas.microsoft.com/office/drawing/2012/chart" uri="{CE6537A1-D6FC-4f65-9D91-7224C49458BB}"/>
                <c:ext xmlns:c16="http://schemas.microsoft.com/office/drawing/2014/chart" uri="{C3380CC4-5D6E-409C-BE32-E72D297353CC}">
                  <c16:uniqueId val="{0000001A-6C99-463B-BA25-074081FB1FCE}"/>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'F23'!$D$40:$D$41</c:f>
              <c:numCache>
                <c:formatCode>0.00%</c:formatCode>
                <c:ptCount val="2"/>
                <c:pt idx="0">
                  <c:v>4.7199999999999999E-2</c:v>
                </c:pt>
                <c:pt idx="1">
                  <c:v>4.7199999999999999E-2</c:v>
                </c:pt>
              </c:numCache>
            </c:numRef>
          </c:xVal>
          <c:yVal>
            <c:numRef>
              <c:f>'F23'!$C$40:$C$41</c:f>
              <c:numCache>
                <c:formatCode>General</c:formatCode>
                <c:ptCount val="2"/>
                <c:pt idx="0">
                  <c:v>1</c:v>
                </c:pt>
                <c:pt idx="1">
                  <c:v>0</c:v>
                </c:pt>
              </c:numCache>
            </c:numRef>
          </c:yVal>
          <c:smooth val="0"/>
          <c:extLst>
            <c:ext xmlns:c16="http://schemas.microsoft.com/office/drawing/2014/chart" uri="{C3380CC4-5D6E-409C-BE32-E72D297353CC}">
              <c16:uniqueId val="{0000001B-6C99-463B-BA25-074081FB1FCE}"/>
            </c:ext>
          </c:extLst>
        </c:ser>
        <c:dLbls>
          <c:showLegendKey val="0"/>
          <c:showVal val="0"/>
          <c:showCatName val="0"/>
          <c:showSerName val="0"/>
          <c:showPercent val="0"/>
          <c:showBubbleSize val="0"/>
        </c:dLbls>
        <c:axId val="454604320"/>
        <c:axId val="454608912"/>
      </c:scatterChart>
      <c:valAx>
        <c:axId val="403253368"/>
        <c:scaling>
          <c:orientation val="minMax"/>
          <c:max val="9.5000000000000029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37D6-4CB6-897C-A78F112EE89E}"/>
              </c:ext>
            </c:extLst>
          </c:dPt>
          <c:dPt>
            <c:idx val="2"/>
            <c:invertIfNegative val="0"/>
            <c:bubble3D val="0"/>
            <c:extLst>
              <c:ext xmlns:c16="http://schemas.microsoft.com/office/drawing/2014/chart" uri="{C3380CC4-5D6E-409C-BE32-E72D297353CC}">
                <c16:uniqueId val="{00000001-37D6-4CB6-897C-A78F112EE89E}"/>
              </c:ext>
            </c:extLst>
          </c:dPt>
          <c:dPt>
            <c:idx val="3"/>
            <c:invertIfNegative val="0"/>
            <c:bubble3D val="0"/>
            <c:extLst>
              <c:ext xmlns:c16="http://schemas.microsoft.com/office/drawing/2014/chart" uri="{C3380CC4-5D6E-409C-BE32-E72D297353CC}">
                <c16:uniqueId val="{00000002-37D6-4CB6-897C-A78F112EE89E}"/>
              </c:ext>
            </c:extLst>
          </c:dPt>
          <c:dPt>
            <c:idx val="4"/>
            <c:invertIfNegative val="0"/>
            <c:bubble3D val="0"/>
            <c:extLst>
              <c:ext xmlns:c16="http://schemas.microsoft.com/office/drawing/2014/chart" uri="{C3380CC4-5D6E-409C-BE32-E72D297353CC}">
                <c16:uniqueId val="{00000003-37D6-4CB6-897C-A78F112EE89E}"/>
              </c:ext>
            </c:extLst>
          </c:dPt>
          <c:dPt>
            <c:idx val="7"/>
            <c:invertIfNegative val="0"/>
            <c:bubble3D val="0"/>
            <c:extLst>
              <c:ext xmlns:c16="http://schemas.microsoft.com/office/drawing/2014/chart" uri="{C3380CC4-5D6E-409C-BE32-E72D297353CC}">
                <c16:uniqueId val="{00000004-37D6-4CB6-897C-A78F112EE89E}"/>
              </c:ext>
            </c:extLst>
          </c:dPt>
          <c:dPt>
            <c:idx val="8"/>
            <c:invertIfNegative val="0"/>
            <c:bubble3D val="0"/>
            <c:extLst>
              <c:ext xmlns:c16="http://schemas.microsoft.com/office/drawing/2014/chart" uri="{C3380CC4-5D6E-409C-BE32-E72D297353CC}">
                <c16:uniqueId val="{00000005-37D6-4CB6-897C-A78F112EE89E}"/>
              </c:ext>
            </c:extLst>
          </c:dPt>
          <c:dPt>
            <c:idx val="9"/>
            <c:invertIfNegative val="0"/>
            <c:bubble3D val="0"/>
            <c:extLst>
              <c:ext xmlns:c16="http://schemas.microsoft.com/office/drawing/2014/chart" uri="{C3380CC4-5D6E-409C-BE32-E72D297353CC}">
                <c16:uniqueId val="{00000006-37D6-4CB6-897C-A78F112EE89E}"/>
              </c:ext>
            </c:extLst>
          </c:dPt>
          <c:dPt>
            <c:idx val="10"/>
            <c:invertIfNegative val="0"/>
            <c:bubble3D val="0"/>
            <c:extLst>
              <c:ext xmlns:c16="http://schemas.microsoft.com/office/drawing/2014/chart" uri="{C3380CC4-5D6E-409C-BE32-E72D297353CC}">
                <c16:uniqueId val="{00000007-37D6-4CB6-897C-A78F112EE89E}"/>
              </c:ext>
            </c:extLst>
          </c:dPt>
          <c:dPt>
            <c:idx val="12"/>
            <c:invertIfNegative val="0"/>
            <c:bubble3D val="0"/>
            <c:extLst>
              <c:ext xmlns:c16="http://schemas.microsoft.com/office/drawing/2014/chart" uri="{C3380CC4-5D6E-409C-BE32-E72D297353CC}">
                <c16:uniqueId val="{00000008-37D6-4CB6-897C-A78F112EE89E}"/>
              </c:ext>
            </c:extLst>
          </c:dPt>
          <c:dPt>
            <c:idx val="13"/>
            <c:invertIfNegative val="0"/>
            <c:bubble3D val="0"/>
            <c:extLst>
              <c:ext xmlns:c16="http://schemas.microsoft.com/office/drawing/2014/chart" uri="{C3380CC4-5D6E-409C-BE32-E72D297353CC}">
                <c16:uniqueId val="{00000009-37D6-4CB6-897C-A78F112EE89E}"/>
              </c:ext>
            </c:extLst>
          </c:dPt>
          <c:dPt>
            <c:idx val="14"/>
            <c:invertIfNegative val="0"/>
            <c:bubble3D val="0"/>
            <c:extLst>
              <c:ext xmlns:c16="http://schemas.microsoft.com/office/drawing/2014/chart" uri="{C3380CC4-5D6E-409C-BE32-E72D297353CC}">
                <c16:uniqueId val="{0000000A-37D6-4CB6-897C-A78F112EE89E}"/>
              </c:ext>
            </c:extLst>
          </c:dPt>
          <c:dPt>
            <c:idx val="15"/>
            <c:invertIfNegative val="0"/>
            <c:bubble3D val="0"/>
            <c:spPr>
              <a:solidFill>
                <a:srgbClr val="FBBB27"/>
              </a:solidFill>
              <a:ln>
                <a:noFill/>
              </a:ln>
              <a:effectLst/>
            </c:spPr>
            <c:extLst>
              <c:ext xmlns:c16="http://schemas.microsoft.com/office/drawing/2014/chart" uri="{C3380CC4-5D6E-409C-BE32-E72D297353CC}">
                <c16:uniqueId val="{0000000C-37D6-4CB6-897C-A78F112EE89E}"/>
              </c:ext>
            </c:extLst>
          </c:dPt>
          <c:dPt>
            <c:idx val="16"/>
            <c:invertIfNegative val="0"/>
            <c:bubble3D val="0"/>
            <c:extLst>
              <c:ext xmlns:c16="http://schemas.microsoft.com/office/drawing/2014/chart" uri="{C3380CC4-5D6E-409C-BE32-E72D297353CC}">
                <c16:uniqueId val="{0000000D-37D6-4CB6-897C-A78F112EE89E}"/>
              </c:ext>
            </c:extLst>
          </c:dPt>
          <c:dPt>
            <c:idx val="18"/>
            <c:invertIfNegative val="0"/>
            <c:bubble3D val="0"/>
            <c:extLst>
              <c:ext xmlns:c16="http://schemas.microsoft.com/office/drawing/2014/chart" uri="{C3380CC4-5D6E-409C-BE32-E72D297353CC}">
                <c16:uniqueId val="{0000000E-37D6-4CB6-897C-A78F112EE89E}"/>
              </c:ext>
            </c:extLst>
          </c:dPt>
          <c:dPt>
            <c:idx val="19"/>
            <c:invertIfNegative val="0"/>
            <c:bubble3D val="0"/>
            <c:extLst>
              <c:ext xmlns:c16="http://schemas.microsoft.com/office/drawing/2014/chart" uri="{C3380CC4-5D6E-409C-BE32-E72D297353CC}">
                <c16:uniqueId val="{0000000F-37D6-4CB6-897C-A78F112EE89E}"/>
              </c:ext>
            </c:extLst>
          </c:dPt>
          <c:dPt>
            <c:idx val="20"/>
            <c:invertIfNegative val="0"/>
            <c:bubble3D val="0"/>
            <c:extLst>
              <c:ext xmlns:c16="http://schemas.microsoft.com/office/drawing/2014/chart" uri="{C3380CC4-5D6E-409C-BE32-E72D297353CC}">
                <c16:uniqueId val="{00000010-37D6-4CB6-897C-A78F112EE89E}"/>
              </c:ext>
            </c:extLst>
          </c:dPt>
          <c:dPt>
            <c:idx val="21"/>
            <c:invertIfNegative val="0"/>
            <c:bubble3D val="0"/>
            <c:extLst>
              <c:ext xmlns:c16="http://schemas.microsoft.com/office/drawing/2014/chart" uri="{C3380CC4-5D6E-409C-BE32-E72D297353CC}">
                <c16:uniqueId val="{00000011-37D6-4CB6-897C-A78F112EE89E}"/>
              </c:ext>
            </c:extLst>
          </c:dPt>
          <c:dPt>
            <c:idx val="22"/>
            <c:invertIfNegative val="0"/>
            <c:bubble3D val="0"/>
            <c:extLst>
              <c:ext xmlns:c16="http://schemas.microsoft.com/office/drawing/2014/chart" uri="{C3380CC4-5D6E-409C-BE32-E72D297353CC}">
                <c16:uniqueId val="{00000012-37D6-4CB6-897C-A78F112EE89E}"/>
              </c:ext>
            </c:extLst>
          </c:dPt>
          <c:dPt>
            <c:idx val="23"/>
            <c:invertIfNegative val="0"/>
            <c:bubble3D val="0"/>
            <c:extLst>
              <c:ext xmlns:c16="http://schemas.microsoft.com/office/drawing/2014/chart" uri="{C3380CC4-5D6E-409C-BE32-E72D297353CC}">
                <c16:uniqueId val="{00000013-37D6-4CB6-897C-A78F112EE89E}"/>
              </c:ext>
            </c:extLst>
          </c:dPt>
          <c:dPt>
            <c:idx val="24"/>
            <c:invertIfNegative val="0"/>
            <c:bubble3D val="0"/>
            <c:extLst>
              <c:ext xmlns:c16="http://schemas.microsoft.com/office/drawing/2014/chart" uri="{C3380CC4-5D6E-409C-BE32-E72D297353CC}">
                <c16:uniqueId val="{00000014-37D6-4CB6-897C-A78F112EE89E}"/>
              </c:ext>
            </c:extLst>
          </c:dPt>
          <c:dPt>
            <c:idx val="26"/>
            <c:invertIfNegative val="0"/>
            <c:bubble3D val="0"/>
            <c:extLst>
              <c:ext xmlns:c16="http://schemas.microsoft.com/office/drawing/2014/chart" uri="{C3380CC4-5D6E-409C-BE32-E72D297353CC}">
                <c16:uniqueId val="{00000015-37D6-4CB6-897C-A78F112EE89E}"/>
              </c:ext>
            </c:extLst>
          </c:dPt>
          <c:dPt>
            <c:idx val="27"/>
            <c:invertIfNegative val="0"/>
            <c:bubble3D val="0"/>
            <c:extLst>
              <c:ext xmlns:c16="http://schemas.microsoft.com/office/drawing/2014/chart" uri="{C3380CC4-5D6E-409C-BE32-E72D297353CC}">
                <c16:uniqueId val="{00000016-37D6-4CB6-897C-A78F112EE89E}"/>
              </c:ext>
            </c:extLst>
          </c:dPt>
          <c:dPt>
            <c:idx val="28"/>
            <c:invertIfNegative val="0"/>
            <c:bubble3D val="0"/>
            <c:extLst>
              <c:ext xmlns:c16="http://schemas.microsoft.com/office/drawing/2014/chart" uri="{C3380CC4-5D6E-409C-BE32-E72D297353CC}">
                <c16:uniqueId val="{00000017-37D6-4CB6-897C-A78F112EE89E}"/>
              </c:ext>
            </c:extLst>
          </c:dPt>
          <c:dPt>
            <c:idx val="29"/>
            <c:invertIfNegative val="0"/>
            <c:bubble3D val="0"/>
            <c:extLst>
              <c:ext xmlns:c16="http://schemas.microsoft.com/office/drawing/2014/chart" uri="{C3380CC4-5D6E-409C-BE32-E72D297353CC}">
                <c16:uniqueId val="{00000018-37D6-4CB6-897C-A78F112EE89E}"/>
              </c:ext>
            </c:extLst>
          </c:dPt>
          <c:dPt>
            <c:idx val="30"/>
            <c:invertIfNegative val="0"/>
            <c:bubble3D val="0"/>
            <c:extLst>
              <c:ext xmlns:c16="http://schemas.microsoft.com/office/drawing/2014/chart" uri="{C3380CC4-5D6E-409C-BE32-E72D297353CC}">
                <c16:uniqueId val="{00000019-37D6-4CB6-897C-A78F112EE89E}"/>
              </c:ext>
            </c:extLst>
          </c:dPt>
          <c:dPt>
            <c:idx val="31"/>
            <c:invertIfNegative val="0"/>
            <c:bubble3D val="0"/>
            <c:extLst>
              <c:ext xmlns:c16="http://schemas.microsoft.com/office/drawing/2014/chart" uri="{C3380CC4-5D6E-409C-BE32-E72D297353CC}">
                <c16:uniqueId val="{0000001A-37D6-4CB6-897C-A78F112EE89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'F24'!$B$7:$B$38</c:f>
              <c:strCache>
                <c:ptCount val="32"/>
                <c:pt idx="0">
                  <c:v>Tabasco</c:v>
                </c:pt>
                <c:pt idx="1">
                  <c:v>Tlaxcala</c:v>
                </c:pt>
                <c:pt idx="2">
                  <c:v>Guanajuato</c:v>
                </c:pt>
                <c:pt idx="3">
                  <c:v>Oaxaca</c:v>
                </c:pt>
                <c:pt idx="4">
                  <c:v>Morelos</c:v>
                </c:pt>
                <c:pt idx="5">
                  <c:v>Sinaloa</c:v>
                </c:pt>
                <c:pt idx="6">
                  <c:v>Hidalgo</c:v>
                </c:pt>
                <c:pt idx="7">
                  <c:v>Puebla</c:v>
                </c:pt>
                <c:pt idx="8">
                  <c:v>Sonora</c:v>
                </c:pt>
                <c:pt idx="9">
                  <c:v>Durango</c:v>
                </c:pt>
                <c:pt idx="10">
                  <c:v>Nayarit</c:v>
                </c:pt>
                <c:pt idx="11">
                  <c:v>Quintana Roo</c:v>
                </c:pt>
                <c:pt idx="12">
                  <c:v>Baja California Sur</c:v>
                </c:pt>
                <c:pt idx="13">
                  <c:v>Ciudad de México</c:v>
                </c:pt>
                <c:pt idx="14">
                  <c:v>Estado de México</c:v>
                </c:pt>
                <c:pt idx="15">
                  <c:v>Jalisco</c:v>
                </c:pt>
                <c:pt idx="16">
                  <c:v>Zacatecas</c:v>
                </c:pt>
                <c:pt idx="17">
                  <c:v>Chihuahua</c:v>
                </c:pt>
                <c:pt idx="18">
                  <c:v>Tamaulipas</c:v>
                </c:pt>
                <c:pt idx="19">
                  <c:v>Chiapas</c:v>
                </c:pt>
                <c:pt idx="20">
                  <c:v>Coahuila</c:v>
                </c:pt>
                <c:pt idx="21">
                  <c:v>Campeche</c:v>
                </c:pt>
                <c:pt idx="22">
                  <c:v>Querétaro</c:v>
                </c:pt>
                <c:pt idx="23">
                  <c:v>Colima</c:v>
                </c:pt>
                <c:pt idx="24">
                  <c:v>Nuevo León</c:v>
                </c:pt>
                <c:pt idx="25">
                  <c:v>Veracruz</c:v>
                </c:pt>
                <c:pt idx="26">
                  <c:v>Yucatán</c:v>
                </c:pt>
                <c:pt idx="27">
                  <c:v>Baja California</c:v>
                </c:pt>
                <c:pt idx="28">
                  <c:v>Aguascalientes</c:v>
                </c:pt>
                <c:pt idx="29">
                  <c:v>San Luis Potosí</c:v>
                </c:pt>
                <c:pt idx="30">
                  <c:v>Michoacán</c:v>
                </c:pt>
                <c:pt idx="31">
                  <c:v>Guerrero</c:v>
                </c:pt>
              </c:strCache>
            </c:strRef>
          </c:cat>
          <c:val>
            <c:numRef>
              <c:f>'F24'!$C$7:$C$38</c:f>
              <c:numCache>
                <c:formatCode>0.00%</c:formatCode>
                <c:ptCount val="32"/>
                <c:pt idx="0">
                  <c:v>5.7336118726071202E-2</c:v>
                </c:pt>
                <c:pt idx="1">
                  <c:v>6.774370929142895E-2</c:v>
                </c:pt>
                <c:pt idx="2">
                  <c:v>7.9254244218505562E-2</c:v>
                </c:pt>
                <c:pt idx="3">
                  <c:v>8.31294144891737E-2</c:v>
                </c:pt>
                <c:pt idx="4">
                  <c:v>8.6059254690798573E-2</c:v>
                </c:pt>
                <c:pt idx="5">
                  <c:v>8.6142652939948203E-2</c:v>
                </c:pt>
                <c:pt idx="6">
                  <c:v>9.0793640960515357E-2</c:v>
                </c:pt>
                <c:pt idx="7">
                  <c:v>9.4207092288543487E-2</c:v>
                </c:pt>
                <c:pt idx="8">
                  <c:v>9.4393318382182262E-2</c:v>
                </c:pt>
                <c:pt idx="9">
                  <c:v>9.6450936007798665E-2</c:v>
                </c:pt>
                <c:pt idx="10">
                  <c:v>9.6846472371994327E-2</c:v>
                </c:pt>
                <c:pt idx="11">
                  <c:v>9.8092467381756213E-2</c:v>
                </c:pt>
                <c:pt idx="12">
                  <c:v>9.8715475109045742E-2</c:v>
                </c:pt>
                <c:pt idx="13">
                  <c:v>0.10068789933658105</c:v>
                </c:pt>
                <c:pt idx="14">
                  <c:v>0.10312091410380314</c:v>
                </c:pt>
                <c:pt idx="15">
                  <c:v>0.10322033106498284</c:v>
                </c:pt>
                <c:pt idx="16">
                  <c:v>0.10781005042977294</c:v>
                </c:pt>
                <c:pt idx="17">
                  <c:v>0.10902210294605448</c:v>
                </c:pt>
                <c:pt idx="18">
                  <c:v>0.10921065948353036</c:v>
                </c:pt>
                <c:pt idx="19">
                  <c:v>0.11115051500894467</c:v>
                </c:pt>
                <c:pt idx="20">
                  <c:v>0.11191167049779545</c:v>
                </c:pt>
                <c:pt idx="21">
                  <c:v>0.11191469484399928</c:v>
                </c:pt>
                <c:pt idx="22">
                  <c:v>0.11325070268267745</c:v>
                </c:pt>
                <c:pt idx="23">
                  <c:v>0.11385507332334929</c:v>
                </c:pt>
                <c:pt idx="24">
                  <c:v>0.11467279353509736</c:v>
                </c:pt>
                <c:pt idx="25">
                  <c:v>0.11547799696509878</c:v>
                </c:pt>
                <c:pt idx="26">
                  <c:v>0.11913132617031773</c:v>
                </c:pt>
                <c:pt idx="27">
                  <c:v>0.12448120070449498</c:v>
                </c:pt>
                <c:pt idx="28">
                  <c:v>0.13285335597075276</c:v>
                </c:pt>
                <c:pt idx="29">
                  <c:v>0.13655641029609802</c:v>
                </c:pt>
                <c:pt idx="30">
                  <c:v>0.14692556144716842</c:v>
                </c:pt>
                <c:pt idx="31">
                  <c:v>0.15261701767263275</c:v>
                </c:pt>
              </c:numCache>
            </c:numRef>
          </c:val>
          <c:extLst>
            <c:ext xmlns:c16="http://schemas.microsoft.com/office/drawing/2014/chart" uri="{C3380CC4-5D6E-409C-BE32-E72D297353CC}">
              <c16:uniqueId val="{0000001B-37D6-4CB6-897C-A78F112EE89E}"/>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'F24'!$B$40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C-37D6-4CB6-897C-A78F112EE89E}"/>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37D6-4CB6-897C-A78F112EE89E}"/>
                </c:ext>
              </c:extLst>
            </c:dLbl>
            <c:dLbl>
              <c:idx val="1"/>
              <c:delete val="1"/>
              <c:extLst>
                <c:ext xmlns:c15="http://schemas.microsoft.com/office/drawing/2012/chart" uri="{CE6537A1-D6FC-4f65-9D91-7224C49458BB}"/>
                <c:ext xmlns:c16="http://schemas.microsoft.com/office/drawing/2014/chart" uri="{C3380CC4-5D6E-409C-BE32-E72D297353CC}">
                  <c16:uniqueId val="{0000001D-37D6-4CB6-897C-A78F112EE89E}"/>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'F24'!$D$40:$D$41</c:f>
              <c:numCache>
                <c:formatCode>0.00%</c:formatCode>
                <c:ptCount val="2"/>
                <c:pt idx="0">
                  <c:v>0.10489999999999999</c:v>
                </c:pt>
                <c:pt idx="1">
                  <c:v>0.10489999999999999</c:v>
                </c:pt>
              </c:numCache>
            </c:numRef>
          </c:xVal>
          <c:yVal>
            <c:numRef>
              <c:f>'F24'!$C$40:$C$41</c:f>
              <c:numCache>
                <c:formatCode>General</c:formatCode>
                <c:ptCount val="2"/>
                <c:pt idx="0">
                  <c:v>1</c:v>
                </c:pt>
                <c:pt idx="1">
                  <c:v>0</c:v>
                </c:pt>
              </c:numCache>
            </c:numRef>
          </c:yVal>
          <c:smooth val="0"/>
          <c:extLst>
            <c:ext xmlns:c16="http://schemas.microsoft.com/office/drawing/2014/chart" uri="{C3380CC4-5D6E-409C-BE32-E72D297353CC}">
              <c16:uniqueId val="{0000001E-37D6-4CB6-897C-A78F112EE89E}"/>
            </c:ext>
          </c:extLst>
        </c:ser>
        <c:dLbls>
          <c:showLegendKey val="0"/>
          <c:showVal val="0"/>
          <c:showCatName val="0"/>
          <c:showSerName val="0"/>
          <c:showPercent val="0"/>
          <c:showBubbleSize val="0"/>
        </c:dLbls>
        <c:axId val="448630488"/>
        <c:axId val="448631472"/>
      </c:scatterChart>
      <c:valAx>
        <c:axId val="403253368"/>
        <c:scaling>
          <c:orientation val="minMax"/>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'F25'!$A$7:$B$7</c:f>
              <c:strCache>
                <c:ptCount val="2"/>
                <c:pt idx="0">
                  <c:v>abril</c:v>
                </c:pt>
                <c:pt idx="1">
                  <c:v>2023</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938A-409C-907D-C6B0DCAB74AD}"/>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'F25'!$C$6:$E$6</c:f>
              <c:strCache>
                <c:ptCount val="3"/>
                <c:pt idx="0">
                  <c:v>Regular</c:v>
                </c:pt>
                <c:pt idx="1">
                  <c:v>Premium</c:v>
                </c:pt>
                <c:pt idx="2">
                  <c:v>Diésel</c:v>
                </c:pt>
              </c:strCache>
            </c:strRef>
          </c:cat>
          <c:val>
            <c:numRef>
              <c:f>'F25'!$C$7:$E$7</c:f>
              <c:numCache>
                <c:formatCode>0.00</c:formatCode>
                <c:ptCount val="3"/>
                <c:pt idx="0">
                  <c:v>22.59</c:v>
                </c:pt>
                <c:pt idx="1">
                  <c:v>24.95</c:v>
                </c:pt>
                <c:pt idx="2">
                  <c:v>23.91</c:v>
                </c:pt>
              </c:numCache>
            </c:numRef>
          </c:val>
          <c:extLst>
            <c:ext xmlns:c16="http://schemas.microsoft.com/office/drawing/2014/chart" uri="{C3380CC4-5D6E-409C-BE32-E72D297353CC}">
              <c16:uniqueId val="{00000002-938A-409C-907D-C6B0DCAB74AD}"/>
            </c:ext>
          </c:extLst>
        </c:ser>
        <c:ser>
          <c:idx val="1"/>
          <c:order val="1"/>
          <c:tx>
            <c:strRef>
              <c:f>'F25'!$A$8:$B$8</c:f>
              <c:strCache>
                <c:ptCount val="2"/>
                <c:pt idx="0">
                  <c:v>mayo</c:v>
                </c:pt>
                <c:pt idx="1">
                  <c:v>2023</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938A-409C-907D-C6B0DCAB74AD}"/>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'F25'!$C$6:$E$6</c:f>
              <c:strCache>
                <c:ptCount val="3"/>
                <c:pt idx="0">
                  <c:v>Regular</c:v>
                </c:pt>
                <c:pt idx="1">
                  <c:v>Premium</c:v>
                </c:pt>
                <c:pt idx="2">
                  <c:v>Diésel</c:v>
                </c:pt>
              </c:strCache>
            </c:strRef>
          </c:cat>
          <c:val>
            <c:numRef>
              <c:f>'F25'!$C$8:$E$8</c:f>
              <c:numCache>
                <c:formatCode>0.00</c:formatCode>
                <c:ptCount val="3"/>
                <c:pt idx="0">
                  <c:v>22.4</c:v>
                </c:pt>
                <c:pt idx="1">
                  <c:v>24.91</c:v>
                </c:pt>
                <c:pt idx="2">
                  <c:v>23.9</c:v>
                </c:pt>
              </c:numCache>
            </c:numRef>
          </c:val>
          <c:extLst>
            <c:ext xmlns:c16="http://schemas.microsoft.com/office/drawing/2014/chart" uri="{C3380CC4-5D6E-409C-BE32-E72D297353CC}">
              <c16:uniqueId val="{00000004-938A-409C-907D-C6B0DCAB74AD}"/>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45"/>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3C40-4A6A-B345-ED6438C9FF46}"/>
              </c:ext>
            </c:extLst>
          </c:dPt>
          <c:dPt>
            <c:idx val="1"/>
            <c:bubble3D val="0"/>
            <c:extLst>
              <c:ext xmlns:c16="http://schemas.microsoft.com/office/drawing/2014/chart" uri="{C3380CC4-5D6E-409C-BE32-E72D297353CC}">
                <c16:uniqueId val="{00000001-3C40-4A6A-B345-ED6438C9FF46}"/>
              </c:ext>
            </c:extLst>
          </c:dPt>
          <c:dPt>
            <c:idx val="2"/>
            <c:bubble3D val="0"/>
            <c:extLst>
              <c:ext xmlns:c16="http://schemas.microsoft.com/office/drawing/2014/chart" uri="{C3380CC4-5D6E-409C-BE32-E72D297353CC}">
                <c16:uniqueId val="{00000002-3C40-4A6A-B345-ED6438C9FF46}"/>
              </c:ext>
            </c:extLst>
          </c:dPt>
          <c:dPt>
            <c:idx val="3"/>
            <c:bubble3D val="0"/>
            <c:extLst>
              <c:ext xmlns:c16="http://schemas.microsoft.com/office/drawing/2014/chart" uri="{C3380CC4-5D6E-409C-BE32-E72D297353CC}">
                <c16:uniqueId val="{00000003-3C40-4A6A-B345-ED6438C9FF46}"/>
              </c:ext>
            </c:extLst>
          </c:dPt>
          <c:dPt>
            <c:idx val="4"/>
            <c:bubble3D val="0"/>
            <c:extLst>
              <c:ext xmlns:c16="http://schemas.microsoft.com/office/drawing/2014/chart" uri="{C3380CC4-5D6E-409C-BE32-E72D297353CC}">
                <c16:uniqueId val="{00000004-3C40-4A6A-B345-ED6438C9FF46}"/>
              </c:ext>
            </c:extLst>
          </c:dPt>
          <c:dPt>
            <c:idx val="5"/>
            <c:bubble3D val="0"/>
            <c:extLst>
              <c:ext xmlns:c16="http://schemas.microsoft.com/office/drawing/2014/chart" uri="{C3380CC4-5D6E-409C-BE32-E72D297353CC}">
                <c16:uniqueId val="{00000005-3C40-4A6A-B345-ED6438C9FF46}"/>
              </c:ext>
            </c:extLst>
          </c:dPt>
          <c:dPt>
            <c:idx val="6"/>
            <c:bubble3D val="0"/>
            <c:extLst>
              <c:ext xmlns:c16="http://schemas.microsoft.com/office/drawing/2014/chart" uri="{C3380CC4-5D6E-409C-BE32-E72D297353CC}">
                <c16:uniqueId val="{00000006-3C40-4A6A-B345-ED6438C9FF46}"/>
              </c:ext>
            </c:extLst>
          </c:dPt>
          <c:dPt>
            <c:idx val="7"/>
            <c:bubble3D val="0"/>
            <c:extLst>
              <c:ext xmlns:c16="http://schemas.microsoft.com/office/drawing/2014/chart" uri="{C3380CC4-5D6E-409C-BE32-E72D297353CC}">
                <c16:uniqueId val="{00000007-3C40-4A6A-B345-ED6438C9FF46}"/>
              </c:ext>
            </c:extLst>
          </c:dPt>
          <c:dPt>
            <c:idx val="8"/>
            <c:bubble3D val="0"/>
            <c:extLst>
              <c:ext xmlns:c16="http://schemas.microsoft.com/office/drawing/2014/chart" uri="{C3380CC4-5D6E-409C-BE32-E72D297353CC}">
                <c16:uniqueId val="{00000008-3C40-4A6A-B345-ED6438C9FF46}"/>
              </c:ext>
            </c:extLst>
          </c:dPt>
          <c:dPt>
            <c:idx val="9"/>
            <c:bubble3D val="0"/>
            <c:extLst>
              <c:ext xmlns:c16="http://schemas.microsoft.com/office/drawing/2014/chart" uri="{C3380CC4-5D6E-409C-BE32-E72D297353CC}">
                <c16:uniqueId val="{00000009-3C40-4A6A-B345-ED6438C9FF46}"/>
              </c:ext>
            </c:extLst>
          </c:dPt>
          <c:dPt>
            <c:idx val="10"/>
            <c:bubble3D val="0"/>
            <c:extLst>
              <c:ext xmlns:c16="http://schemas.microsoft.com/office/drawing/2014/chart" uri="{C3380CC4-5D6E-409C-BE32-E72D297353CC}">
                <c16:uniqueId val="{0000000A-3C40-4A6A-B345-ED6438C9FF46}"/>
              </c:ext>
            </c:extLst>
          </c:dPt>
          <c:dPt>
            <c:idx val="11"/>
            <c:bubble3D val="0"/>
            <c:extLst>
              <c:ext xmlns:c16="http://schemas.microsoft.com/office/drawing/2014/chart" uri="{C3380CC4-5D6E-409C-BE32-E72D297353CC}">
                <c16:uniqueId val="{0000000B-3C40-4A6A-B345-ED6438C9FF46}"/>
              </c:ext>
            </c:extLst>
          </c:dPt>
          <c:dPt>
            <c:idx val="12"/>
            <c:bubble3D val="0"/>
            <c:extLst>
              <c:ext xmlns:c16="http://schemas.microsoft.com/office/drawing/2014/chart" uri="{C3380CC4-5D6E-409C-BE32-E72D297353CC}">
                <c16:uniqueId val="{0000000C-3C40-4A6A-B345-ED6438C9FF46}"/>
              </c:ext>
            </c:extLst>
          </c:dPt>
          <c:dPt>
            <c:idx val="13"/>
            <c:bubble3D val="0"/>
            <c:extLst>
              <c:ext xmlns:c16="http://schemas.microsoft.com/office/drawing/2014/chart" uri="{C3380CC4-5D6E-409C-BE32-E72D297353CC}">
                <c16:uniqueId val="{0000000D-3C40-4A6A-B345-ED6438C9FF46}"/>
              </c:ext>
            </c:extLst>
          </c:dPt>
          <c:dPt>
            <c:idx val="14"/>
            <c:bubble3D val="0"/>
            <c:extLst>
              <c:ext xmlns:c16="http://schemas.microsoft.com/office/drawing/2014/chart" uri="{C3380CC4-5D6E-409C-BE32-E72D297353CC}">
                <c16:uniqueId val="{0000000E-3C40-4A6A-B345-ED6438C9FF46}"/>
              </c:ext>
            </c:extLst>
          </c:dPt>
          <c:dPt>
            <c:idx val="15"/>
            <c:bubble3D val="0"/>
            <c:extLst>
              <c:ext xmlns:c16="http://schemas.microsoft.com/office/drawing/2014/chart" uri="{C3380CC4-5D6E-409C-BE32-E72D297353CC}">
                <c16:uniqueId val="{0000000F-3C40-4A6A-B345-ED6438C9FF46}"/>
              </c:ext>
            </c:extLst>
          </c:dPt>
          <c:dPt>
            <c:idx val="16"/>
            <c:bubble3D val="0"/>
            <c:extLst>
              <c:ext xmlns:c16="http://schemas.microsoft.com/office/drawing/2014/chart" uri="{C3380CC4-5D6E-409C-BE32-E72D297353CC}">
                <c16:uniqueId val="{00000010-3C40-4A6A-B345-ED6438C9FF46}"/>
              </c:ext>
            </c:extLst>
          </c:dPt>
          <c:dPt>
            <c:idx val="17"/>
            <c:bubble3D val="0"/>
            <c:extLst>
              <c:ext xmlns:c16="http://schemas.microsoft.com/office/drawing/2014/chart" uri="{C3380CC4-5D6E-409C-BE32-E72D297353CC}">
                <c16:uniqueId val="{00000011-3C40-4A6A-B345-ED6438C9FF46}"/>
              </c:ext>
            </c:extLst>
          </c:dPt>
          <c:dPt>
            <c:idx val="18"/>
            <c:bubble3D val="0"/>
            <c:extLst>
              <c:ext xmlns:c16="http://schemas.microsoft.com/office/drawing/2014/chart" uri="{C3380CC4-5D6E-409C-BE32-E72D297353CC}">
                <c16:uniqueId val="{00000012-3C40-4A6A-B345-ED6438C9FF46}"/>
              </c:ext>
            </c:extLst>
          </c:dPt>
          <c:dPt>
            <c:idx val="19"/>
            <c:bubble3D val="0"/>
            <c:extLst>
              <c:ext xmlns:c16="http://schemas.microsoft.com/office/drawing/2014/chart" uri="{C3380CC4-5D6E-409C-BE32-E72D297353CC}">
                <c16:uniqueId val="{00000013-3C40-4A6A-B345-ED6438C9FF46}"/>
              </c:ext>
            </c:extLst>
          </c:dPt>
          <c:dPt>
            <c:idx val="20"/>
            <c:bubble3D val="0"/>
            <c:extLst>
              <c:ext xmlns:c16="http://schemas.microsoft.com/office/drawing/2014/chart" uri="{C3380CC4-5D6E-409C-BE32-E72D297353CC}">
                <c16:uniqueId val="{00000014-3C40-4A6A-B345-ED6438C9FF46}"/>
              </c:ext>
            </c:extLst>
          </c:dPt>
          <c:dPt>
            <c:idx val="21"/>
            <c:bubble3D val="0"/>
            <c:extLst>
              <c:ext xmlns:c16="http://schemas.microsoft.com/office/drawing/2014/chart" uri="{C3380CC4-5D6E-409C-BE32-E72D297353CC}">
                <c16:uniqueId val="{00000015-3C40-4A6A-B345-ED6438C9FF46}"/>
              </c:ext>
            </c:extLst>
          </c:dPt>
          <c:dPt>
            <c:idx val="22"/>
            <c:bubble3D val="0"/>
            <c:extLst>
              <c:ext xmlns:c16="http://schemas.microsoft.com/office/drawing/2014/chart" uri="{C3380CC4-5D6E-409C-BE32-E72D297353CC}">
                <c16:uniqueId val="{00000016-3C40-4A6A-B345-ED6438C9FF46}"/>
              </c:ext>
            </c:extLst>
          </c:dPt>
          <c:dPt>
            <c:idx val="23"/>
            <c:bubble3D val="0"/>
            <c:extLst>
              <c:ext xmlns:c16="http://schemas.microsoft.com/office/drawing/2014/chart" uri="{C3380CC4-5D6E-409C-BE32-E72D297353CC}">
                <c16:uniqueId val="{00000017-3C40-4A6A-B345-ED6438C9FF46}"/>
              </c:ext>
            </c:extLst>
          </c:dPt>
          <c:dPt>
            <c:idx val="24"/>
            <c:bubble3D val="0"/>
            <c:extLst>
              <c:ext xmlns:c16="http://schemas.microsoft.com/office/drawing/2014/chart" uri="{C3380CC4-5D6E-409C-BE32-E72D297353CC}">
                <c16:uniqueId val="{00000018-3C40-4A6A-B345-ED6438C9FF46}"/>
              </c:ext>
            </c:extLst>
          </c:dPt>
          <c:dPt>
            <c:idx val="25"/>
            <c:bubble3D val="0"/>
            <c:extLst>
              <c:ext xmlns:c16="http://schemas.microsoft.com/office/drawing/2014/chart" uri="{C3380CC4-5D6E-409C-BE32-E72D297353CC}">
                <c16:uniqueId val="{00000019-3C40-4A6A-B345-ED6438C9FF46}"/>
              </c:ext>
            </c:extLst>
          </c:dPt>
          <c:dPt>
            <c:idx val="26"/>
            <c:bubble3D val="0"/>
            <c:extLst>
              <c:ext xmlns:c16="http://schemas.microsoft.com/office/drawing/2014/chart" uri="{C3380CC4-5D6E-409C-BE32-E72D297353CC}">
                <c16:uniqueId val="{0000001A-3C40-4A6A-B345-ED6438C9FF46}"/>
              </c:ext>
            </c:extLst>
          </c:dPt>
          <c:dPt>
            <c:idx val="27"/>
            <c:bubble3D val="0"/>
            <c:extLst>
              <c:ext xmlns:c16="http://schemas.microsoft.com/office/drawing/2014/chart" uri="{C3380CC4-5D6E-409C-BE32-E72D297353CC}">
                <c16:uniqueId val="{0000001B-3C40-4A6A-B345-ED6438C9FF46}"/>
              </c:ext>
            </c:extLst>
          </c:dPt>
          <c:dPt>
            <c:idx val="28"/>
            <c:bubble3D val="0"/>
            <c:extLst>
              <c:ext xmlns:c16="http://schemas.microsoft.com/office/drawing/2014/chart" uri="{C3380CC4-5D6E-409C-BE32-E72D297353CC}">
                <c16:uniqueId val="{0000001C-3C40-4A6A-B345-ED6438C9FF46}"/>
              </c:ext>
            </c:extLst>
          </c:dPt>
          <c:dPt>
            <c:idx val="29"/>
            <c:bubble3D val="0"/>
            <c:extLst>
              <c:ext xmlns:c16="http://schemas.microsoft.com/office/drawing/2014/chart" uri="{C3380CC4-5D6E-409C-BE32-E72D297353CC}">
                <c16:uniqueId val="{0000001D-3C40-4A6A-B345-ED6438C9FF46}"/>
              </c:ext>
            </c:extLst>
          </c:dPt>
          <c:dPt>
            <c:idx val="30"/>
            <c:bubble3D val="0"/>
            <c:extLst>
              <c:ext xmlns:c16="http://schemas.microsoft.com/office/drawing/2014/chart" uri="{C3380CC4-5D6E-409C-BE32-E72D297353CC}">
                <c16:uniqueId val="{0000001E-3C40-4A6A-B345-ED6438C9FF46}"/>
              </c:ext>
            </c:extLst>
          </c:dPt>
          <c:dPt>
            <c:idx val="31"/>
            <c:bubble3D val="0"/>
            <c:extLst>
              <c:ext xmlns:c16="http://schemas.microsoft.com/office/drawing/2014/chart" uri="{C3380CC4-5D6E-409C-BE32-E72D297353CC}">
                <c16:uniqueId val="{0000001F-3C40-4A6A-B345-ED6438C9FF46}"/>
              </c:ext>
            </c:extLst>
          </c:dPt>
          <c:dPt>
            <c:idx val="32"/>
            <c:bubble3D val="0"/>
            <c:extLst>
              <c:ext xmlns:c16="http://schemas.microsoft.com/office/drawing/2014/chart" uri="{C3380CC4-5D6E-409C-BE32-E72D297353CC}">
                <c16:uniqueId val="{00000020-3C40-4A6A-B345-ED6438C9FF46}"/>
              </c:ext>
            </c:extLst>
          </c:dPt>
          <c:dPt>
            <c:idx val="33"/>
            <c:bubble3D val="0"/>
            <c:extLst>
              <c:ext xmlns:c16="http://schemas.microsoft.com/office/drawing/2014/chart" uri="{C3380CC4-5D6E-409C-BE32-E72D297353CC}">
                <c16:uniqueId val="{00000021-3C40-4A6A-B345-ED6438C9FF46}"/>
              </c:ext>
            </c:extLst>
          </c:dPt>
          <c:dPt>
            <c:idx val="34"/>
            <c:bubble3D val="0"/>
            <c:extLst>
              <c:ext xmlns:c16="http://schemas.microsoft.com/office/drawing/2014/chart" uri="{C3380CC4-5D6E-409C-BE32-E72D297353CC}">
                <c16:uniqueId val="{00000022-3C40-4A6A-B345-ED6438C9FF46}"/>
              </c:ext>
            </c:extLst>
          </c:dPt>
          <c:dPt>
            <c:idx val="35"/>
            <c:bubble3D val="0"/>
            <c:extLst>
              <c:ext xmlns:c16="http://schemas.microsoft.com/office/drawing/2014/chart" uri="{C3380CC4-5D6E-409C-BE32-E72D297353CC}">
                <c16:uniqueId val="{00000023-3C40-4A6A-B345-ED6438C9FF46}"/>
              </c:ext>
            </c:extLst>
          </c:dPt>
          <c:dPt>
            <c:idx val="36"/>
            <c:bubble3D val="0"/>
            <c:extLst>
              <c:ext xmlns:c16="http://schemas.microsoft.com/office/drawing/2014/chart" uri="{C3380CC4-5D6E-409C-BE32-E72D297353CC}">
                <c16:uniqueId val="{00000024-3C40-4A6A-B345-ED6438C9FF46}"/>
              </c:ext>
            </c:extLst>
          </c:dPt>
          <c:dPt>
            <c:idx val="37"/>
            <c:bubble3D val="0"/>
            <c:extLst>
              <c:ext xmlns:c16="http://schemas.microsoft.com/office/drawing/2014/chart" uri="{C3380CC4-5D6E-409C-BE32-E72D297353CC}">
                <c16:uniqueId val="{00000025-3C40-4A6A-B345-ED6438C9FF46}"/>
              </c:ext>
            </c:extLst>
          </c:dPt>
          <c:dPt>
            <c:idx val="38"/>
            <c:bubble3D val="0"/>
            <c:extLst>
              <c:ext xmlns:c16="http://schemas.microsoft.com/office/drawing/2014/chart" uri="{C3380CC4-5D6E-409C-BE32-E72D297353CC}">
                <c16:uniqueId val="{00000026-3C40-4A6A-B345-ED6438C9FF46}"/>
              </c:ext>
            </c:extLst>
          </c:dPt>
          <c:dPt>
            <c:idx val="39"/>
            <c:bubble3D val="0"/>
            <c:extLst>
              <c:ext xmlns:c16="http://schemas.microsoft.com/office/drawing/2014/chart" uri="{C3380CC4-5D6E-409C-BE32-E72D297353CC}">
                <c16:uniqueId val="{00000027-3C40-4A6A-B345-ED6438C9FF46}"/>
              </c:ext>
            </c:extLst>
          </c:dPt>
          <c:dPt>
            <c:idx val="40"/>
            <c:bubble3D val="0"/>
            <c:extLst>
              <c:ext xmlns:c16="http://schemas.microsoft.com/office/drawing/2014/chart" uri="{C3380CC4-5D6E-409C-BE32-E72D297353CC}">
                <c16:uniqueId val="{00000028-3C40-4A6A-B345-ED6438C9FF46}"/>
              </c:ext>
            </c:extLst>
          </c:dPt>
          <c:dPt>
            <c:idx val="41"/>
            <c:bubble3D val="0"/>
            <c:extLst>
              <c:ext xmlns:c16="http://schemas.microsoft.com/office/drawing/2014/chart" uri="{C3380CC4-5D6E-409C-BE32-E72D297353CC}">
                <c16:uniqueId val="{00000029-3C40-4A6A-B345-ED6438C9FF46}"/>
              </c:ext>
            </c:extLst>
          </c:dPt>
          <c:dPt>
            <c:idx val="42"/>
            <c:bubble3D val="0"/>
            <c:extLst>
              <c:ext xmlns:c16="http://schemas.microsoft.com/office/drawing/2014/chart" uri="{C3380CC4-5D6E-409C-BE32-E72D297353CC}">
                <c16:uniqueId val="{0000002A-3C40-4A6A-B345-ED6438C9FF46}"/>
              </c:ext>
            </c:extLst>
          </c:dPt>
          <c:dPt>
            <c:idx val="43"/>
            <c:bubble3D val="0"/>
            <c:extLst>
              <c:ext xmlns:c16="http://schemas.microsoft.com/office/drawing/2014/chart" uri="{C3380CC4-5D6E-409C-BE32-E72D297353CC}">
                <c16:uniqueId val="{0000002B-3C40-4A6A-B345-ED6438C9FF46}"/>
              </c:ext>
            </c:extLst>
          </c:dPt>
          <c:dPt>
            <c:idx val="44"/>
            <c:bubble3D val="0"/>
            <c:extLst>
              <c:ext xmlns:c16="http://schemas.microsoft.com/office/drawing/2014/chart" uri="{C3380CC4-5D6E-409C-BE32-E72D297353CC}">
                <c16:uniqueId val="{0000002C-3C40-4A6A-B345-ED6438C9FF46}"/>
              </c:ext>
            </c:extLst>
          </c:dPt>
          <c:dPt>
            <c:idx val="45"/>
            <c:bubble3D val="0"/>
            <c:extLst>
              <c:ext xmlns:c16="http://schemas.microsoft.com/office/drawing/2014/chart" uri="{C3380CC4-5D6E-409C-BE32-E72D297353CC}">
                <c16:uniqueId val="{0000002D-3C40-4A6A-B345-ED6438C9FF46}"/>
              </c:ext>
            </c:extLst>
          </c:dPt>
          <c:dPt>
            <c:idx val="46"/>
            <c:bubble3D val="0"/>
            <c:extLst>
              <c:ext xmlns:c16="http://schemas.microsoft.com/office/drawing/2014/chart" uri="{C3380CC4-5D6E-409C-BE32-E72D297353CC}">
                <c16:uniqueId val="{0000002E-3C40-4A6A-B345-ED6438C9FF46}"/>
              </c:ext>
            </c:extLst>
          </c:dPt>
          <c:dPt>
            <c:idx val="47"/>
            <c:bubble3D val="0"/>
            <c:extLst>
              <c:ext xmlns:c16="http://schemas.microsoft.com/office/drawing/2014/chart" uri="{C3380CC4-5D6E-409C-BE32-E72D297353CC}">
                <c16:uniqueId val="{0000002F-3C40-4A6A-B345-ED6438C9FF46}"/>
              </c:ext>
            </c:extLst>
          </c:dPt>
          <c:dPt>
            <c:idx val="48"/>
            <c:bubble3D val="0"/>
            <c:extLst>
              <c:ext xmlns:c16="http://schemas.microsoft.com/office/drawing/2014/chart" uri="{C3380CC4-5D6E-409C-BE32-E72D297353CC}">
                <c16:uniqueId val="{00000030-3C40-4A6A-B345-ED6438C9FF46}"/>
              </c:ext>
            </c:extLst>
          </c:dPt>
          <c:dPt>
            <c:idx val="49"/>
            <c:bubble3D val="0"/>
            <c:extLst>
              <c:ext xmlns:c16="http://schemas.microsoft.com/office/drawing/2014/chart" uri="{C3380CC4-5D6E-409C-BE32-E72D297353CC}">
                <c16:uniqueId val="{00000031-3C40-4A6A-B345-ED6438C9FF46}"/>
              </c:ext>
            </c:extLst>
          </c:dPt>
          <c:dPt>
            <c:idx val="50"/>
            <c:bubble3D val="0"/>
            <c:extLst>
              <c:ext xmlns:c16="http://schemas.microsoft.com/office/drawing/2014/chart" uri="{C3380CC4-5D6E-409C-BE32-E72D297353CC}">
                <c16:uniqueId val="{00000032-3C40-4A6A-B345-ED6438C9FF46}"/>
              </c:ext>
            </c:extLst>
          </c:dPt>
          <c:dPt>
            <c:idx val="51"/>
            <c:bubble3D val="0"/>
            <c:extLst>
              <c:ext xmlns:c16="http://schemas.microsoft.com/office/drawing/2014/chart" uri="{C3380CC4-5D6E-409C-BE32-E72D297353CC}">
                <c16:uniqueId val="{00000033-3C40-4A6A-B345-ED6438C9FF46}"/>
              </c:ext>
            </c:extLst>
          </c:dPt>
          <c:dPt>
            <c:idx val="52"/>
            <c:bubble3D val="0"/>
            <c:extLst>
              <c:ext xmlns:c16="http://schemas.microsoft.com/office/drawing/2014/chart" uri="{C3380CC4-5D6E-409C-BE32-E72D297353CC}">
                <c16:uniqueId val="{00000034-3C40-4A6A-B345-ED6438C9FF46}"/>
              </c:ext>
            </c:extLst>
          </c:dPt>
          <c:dPt>
            <c:idx val="53"/>
            <c:bubble3D val="0"/>
            <c:extLst>
              <c:ext xmlns:c16="http://schemas.microsoft.com/office/drawing/2014/chart" uri="{C3380CC4-5D6E-409C-BE32-E72D297353CC}">
                <c16:uniqueId val="{00000035-3C40-4A6A-B345-ED6438C9FF46}"/>
              </c:ext>
            </c:extLst>
          </c:dPt>
          <c:dPt>
            <c:idx val="54"/>
            <c:bubble3D val="0"/>
            <c:extLst>
              <c:ext xmlns:c16="http://schemas.microsoft.com/office/drawing/2014/chart" uri="{C3380CC4-5D6E-409C-BE32-E72D297353CC}">
                <c16:uniqueId val="{00000036-3C40-4A6A-B345-ED6438C9FF46}"/>
              </c:ext>
            </c:extLst>
          </c:dPt>
          <c:dPt>
            <c:idx val="55"/>
            <c:bubble3D val="0"/>
            <c:extLst>
              <c:ext xmlns:c16="http://schemas.microsoft.com/office/drawing/2014/chart" uri="{C3380CC4-5D6E-409C-BE32-E72D297353CC}">
                <c16:uniqueId val="{00000037-3C40-4A6A-B345-ED6438C9FF46}"/>
              </c:ext>
            </c:extLst>
          </c:dPt>
          <c:dPt>
            <c:idx val="56"/>
            <c:bubble3D val="0"/>
            <c:extLst>
              <c:ext xmlns:c16="http://schemas.microsoft.com/office/drawing/2014/chart" uri="{C3380CC4-5D6E-409C-BE32-E72D297353CC}">
                <c16:uniqueId val="{00000038-3C40-4A6A-B345-ED6438C9FF46}"/>
              </c:ext>
            </c:extLst>
          </c:dPt>
          <c:dPt>
            <c:idx val="59"/>
            <c:bubble3D val="0"/>
            <c:extLst>
              <c:ext xmlns:c16="http://schemas.microsoft.com/office/drawing/2014/chart" uri="{C3380CC4-5D6E-409C-BE32-E72D297353CC}">
                <c16:uniqueId val="{00000039-3C40-4A6A-B345-ED6438C9FF46}"/>
              </c:ext>
            </c:extLst>
          </c:dPt>
          <c:dPt>
            <c:idx val="60"/>
            <c:bubble3D val="0"/>
            <c:extLst>
              <c:ext xmlns:c16="http://schemas.microsoft.com/office/drawing/2014/chart" uri="{C3380CC4-5D6E-409C-BE32-E72D297353CC}">
                <c16:uniqueId val="{0000003A-3C40-4A6A-B345-ED6438C9FF46}"/>
              </c:ext>
            </c:extLst>
          </c:dPt>
          <c:dPt>
            <c:idx val="64"/>
            <c:bubble3D val="0"/>
            <c:extLst>
              <c:ext xmlns:c16="http://schemas.microsoft.com/office/drawing/2014/chart" uri="{C3380CC4-5D6E-409C-BE32-E72D297353CC}">
                <c16:uniqueId val="{0000003B-3C40-4A6A-B345-ED6438C9FF46}"/>
              </c:ext>
            </c:extLst>
          </c:dPt>
          <c:dPt>
            <c:idx val="71"/>
            <c:bubble3D val="0"/>
            <c:extLst>
              <c:ext xmlns:c16="http://schemas.microsoft.com/office/drawing/2014/chart" uri="{C3380CC4-5D6E-409C-BE32-E72D297353CC}">
                <c16:uniqueId val="{0000003C-3C40-4A6A-B345-ED6438C9FF46}"/>
              </c:ext>
            </c:extLst>
          </c:dPt>
          <c:dPt>
            <c:idx val="72"/>
            <c:bubble3D val="0"/>
            <c:extLst>
              <c:ext xmlns:c16="http://schemas.microsoft.com/office/drawing/2014/chart" uri="{C3380CC4-5D6E-409C-BE32-E72D297353CC}">
                <c16:uniqueId val="{0000003D-3C40-4A6A-B345-ED6438C9FF46}"/>
              </c:ext>
            </c:extLst>
          </c:dPt>
          <c:dPt>
            <c:idx val="76"/>
            <c:bubble3D val="0"/>
            <c:extLst>
              <c:ext xmlns:c16="http://schemas.microsoft.com/office/drawing/2014/chart" uri="{C3380CC4-5D6E-409C-BE32-E72D297353CC}">
                <c16:uniqueId val="{0000003E-3C40-4A6A-B345-ED6438C9FF46}"/>
              </c:ext>
            </c:extLst>
          </c:dPt>
          <c:dLbls>
            <c:dLbl>
              <c:idx val="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40-4A6A-B345-ED6438C9FF46}"/>
                </c:ext>
              </c:extLst>
            </c:dLbl>
            <c:dLbl>
              <c:idx val="1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C40-4A6A-B345-ED6438C9FF46}"/>
                </c:ext>
              </c:extLst>
            </c:dLbl>
            <c:dLbl>
              <c:idx val="2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C40-4A6A-B345-ED6438C9FF46}"/>
                </c:ext>
              </c:extLst>
            </c:dLbl>
            <c:dLbl>
              <c:idx val="4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C40-4A6A-B345-ED6438C9FF46}"/>
                </c:ext>
              </c:extLst>
            </c:dLbl>
            <c:dLbl>
              <c:idx val="5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3C40-4A6A-B345-ED6438C9FF46}"/>
                </c:ext>
              </c:extLst>
            </c:dLbl>
            <c:dLbl>
              <c:idx val="6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C40-4A6A-B345-ED6438C9FF46}"/>
                </c:ext>
              </c:extLst>
            </c:dLbl>
            <c:dLbl>
              <c:idx val="7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C40-4A6A-B345-ED6438C9FF4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'F26-27'!$A$7:$B$83</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2017</c:v>
                  </c:pt>
                  <c:pt idx="12">
                    <c:v>2018</c:v>
                  </c:pt>
                  <c:pt idx="24">
                    <c:v>2019</c:v>
                  </c:pt>
                  <c:pt idx="36">
                    <c:v>2020</c:v>
                  </c:pt>
                  <c:pt idx="48">
                    <c:v>2021</c:v>
                  </c:pt>
                  <c:pt idx="60">
                    <c:v>2022</c:v>
                  </c:pt>
                  <c:pt idx="72">
                    <c:v>2023</c:v>
                  </c:pt>
                </c:lvl>
              </c:multiLvlStrCache>
            </c:multiLvlStrRef>
          </c:cat>
          <c:val>
            <c:numRef>
              <c:f>'F26-27'!$G$7:$G$83</c:f>
              <c:numCache>
                <c:formatCode>0.00</c:formatCode>
                <c:ptCount val="77"/>
                <c:pt idx="0">
                  <c:v>22.518303075082301</c:v>
                </c:pt>
                <c:pt idx="1">
                  <c:v>22.3726632165307</c:v>
                </c:pt>
                <c:pt idx="2">
                  <c:v>22.115133666623802</c:v>
                </c:pt>
                <c:pt idx="3">
                  <c:v>22.089602842822199</c:v>
                </c:pt>
                <c:pt idx="4">
                  <c:v>21.958334861071201</c:v>
                </c:pt>
                <c:pt idx="5">
                  <c:v>21.739547851704401</c:v>
                </c:pt>
                <c:pt idx="6">
                  <c:v>21.535850331610899</c:v>
                </c:pt>
                <c:pt idx="7">
                  <c:v>21.5150866578464</c:v>
                </c:pt>
                <c:pt idx="8">
                  <c:v>21.745608146070499</c:v>
                </c:pt>
                <c:pt idx="9">
                  <c:v>21.779856969611501</c:v>
                </c:pt>
                <c:pt idx="10">
                  <c:v>21.661693327038702</c:v>
                </c:pt>
                <c:pt idx="11">
                  <c:v>21.7274751373822</c:v>
                </c:pt>
                <c:pt idx="12">
                  <c:v>22.409512828489198</c:v>
                </c:pt>
                <c:pt idx="13">
                  <c:v>23.356183920296001</c:v>
                </c:pt>
                <c:pt idx="14">
                  <c:v>23.596057207377498</c:v>
                </c:pt>
                <c:pt idx="15">
                  <c:v>23.789986187315101</c:v>
                </c:pt>
                <c:pt idx="16">
                  <c:v>24.132792832595701</c:v>
                </c:pt>
                <c:pt idx="17">
                  <c:v>24.4137698378339</c:v>
                </c:pt>
                <c:pt idx="18">
                  <c:v>24.6396399030452</c:v>
                </c:pt>
                <c:pt idx="19">
                  <c:v>25.0251767849768</c:v>
                </c:pt>
                <c:pt idx="20">
                  <c:v>25.249593865850301</c:v>
                </c:pt>
                <c:pt idx="21">
                  <c:v>25.431509955854501</c:v>
                </c:pt>
                <c:pt idx="22">
                  <c:v>25.270493824643001</c:v>
                </c:pt>
                <c:pt idx="23">
                  <c:v>24.805915241743399</c:v>
                </c:pt>
                <c:pt idx="24">
                  <c:v>24.711892927598001</c:v>
                </c:pt>
                <c:pt idx="25">
                  <c:v>25.226122278395799</c:v>
                </c:pt>
                <c:pt idx="26">
                  <c:v>25.714870081409799</c:v>
                </c:pt>
                <c:pt idx="27">
                  <c:v>25.558270984613799</c:v>
                </c:pt>
                <c:pt idx="28">
                  <c:v>25.635174322341701</c:v>
                </c:pt>
                <c:pt idx="29">
                  <c:v>25.442502730394601</c:v>
                </c:pt>
                <c:pt idx="30">
                  <c:v>25.359430935667099</c:v>
                </c:pt>
                <c:pt idx="31">
                  <c:v>25.1895688061378</c:v>
                </c:pt>
                <c:pt idx="32">
                  <c:v>25.100219888704299</c:v>
                </c:pt>
                <c:pt idx="33">
                  <c:v>24.9405216154559</c:v>
                </c:pt>
                <c:pt idx="34">
                  <c:v>24.728866796819599</c:v>
                </c:pt>
                <c:pt idx="35">
                  <c:v>24.755009644531299</c:v>
                </c:pt>
                <c:pt idx="36">
                  <c:v>24.761879820036501</c:v>
                </c:pt>
                <c:pt idx="37">
                  <c:v>24.478406926187098</c:v>
                </c:pt>
                <c:pt idx="38">
                  <c:v>22.791999282228499</c:v>
                </c:pt>
                <c:pt idx="39">
                  <c:v>19.397343480002998</c:v>
                </c:pt>
                <c:pt idx="40">
                  <c:v>20.550812054072299</c:v>
                </c:pt>
                <c:pt idx="41">
                  <c:v>22.045531828683799</c:v>
                </c:pt>
                <c:pt idx="42">
                  <c:v>23.112361700261498</c:v>
                </c:pt>
                <c:pt idx="43">
                  <c:v>22.9794186265968</c:v>
                </c:pt>
                <c:pt idx="44">
                  <c:v>22.764697379974201</c:v>
                </c:pt>
                <c:pt idx="45">
                  <c:v>22.424772788332799</c:v>
                </c:pt>
                <c:pt idx="46">
                  <c:v>21.531014680056401</c:v>
                </c:pt>
                <c:pt idx="47">
                  <c:v>21.6165779894223</c:v>
                </c:pt>
                <c:pt idx="48">
                  <c:v>22.555537442054799</c:v>
                </c:pt>
                <c:pt idx="49">
                  <c:v>23.337072274663601</c:v>
                </c:pt>
                <c:pt idx="50">
                  <c:v>23.705825161878401</c:v>
                </c:pt>
                <c:pt idx="51">
                  <c:v>23.667774274804099</c:v>
                </c:pt>
                <c:pt idx="52">
                  <c:v>23.680616637900702</c:v>
                </c:pt>
                <c:pt idx="53">
                  <c:v>23.557550999283801</c:v>
                </c:pt>
                <c:pt idx="54">
                  <c:v>23.326296164300899</c:v>
                </c:pt>
                <c:pt idx="55">
                  <c:v>23.191710146321601</c:v>
                </c:pt>
                <c:pt idx="56">
                  <c:v>22.9637987819115</c:v>
                </c:pt>
                <c:pt idx="57">
                  <c:v>22.676320422768001</c:v>
                </c:pt>
                <c:pt idx="58">
                  <c:v>22.394896500175498</c:v>
                </c:pt>
                <c:pt idx="59">
                  <c:v>22.685909233284701</c:v>
                </c:pt>
                <c:pt idx="60">
                  <c:v>22.980000232269202</c:v>
                </c:pt>
                <c:pt idx="61">
                  <c:v>22.981389971934199</c:v>
                </c:pt>
                <c:pt idx="62">
                  <c:v>23.3552063554976</c:v>
                </c:pt>
                <c:pt idx="63">
                  <c:v>23.464224721349201</c:v>
                </c:pt>
                <c:pt idx="64">
                  <c:v>23.642064258432001</c:v>
                </c:pt>
                <c:pt idx="65">
                  <c:v>23.702107372046001</c:v>
                </c:pt>
                <c:pt idx="66">
                  <c:v>23.4821098755171</c:v>
                </c:pt>
                <c:pt idx="67">
                  <c:v>23.293268479224</c:v>
                </c:pt>
                <c:pt idx="68">
                  <c:v>22.802527554312601</c:v>
                </c:pt>
                <c:pt idx="69">
                  <c:v>22.9145104537237</c:v>
                </c:pt>
                <c:pt idx="70">
                  <c:v>22.739894261904102</c:v>
                </c:pt>
                <c:pt idx="71">
                  <c:v>22.369051878563699</c:v>
                </c:pt>
                <c:pt idx="72">
                  <c:v>22.457327804813399</c:v>
                </c:pt>
                <c:pt idx="73">
                  <c:v>22.3995234166191</c:v>
                </c:pt>
                <c:pt idx="74">
                  <c:v>22.470243414882301</c:v>
                </c:pt>
                <c:pt idx="75">
                  <c:v>22.585020379450299</c:v>
                </c:pt>
                <c:pt idx="76">
                  <c:v>22.398861832003199</c:v>
                </c:pt>
              </c:numCache>
            </c:numRef>
          </c:val>
          <c:smooth val="0"/>
          <c:extLst>
            <c:ext xmlns:c16="http://schemas.microsoft.com/office/drawing/2014/chart" uri="{C3380CC4-5D6E-409C-BE32-E72D297353CC}">
              <c16:uniqueId val="{0000003F-3C40-4A6A-B345-ED6438C9FF46}"/>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3C40-4A6A-B345-ED6438C9FF46}"/>
              </c:ext>
            </c:extLst>
          </c:dPt>
          <c:dPt>
            <c:idx val="1"/>
            <c:bubble3D val="0"/>
            <c:extLst>
              <c:ext xmlns:c16="http://schemas.microsoft.com/office/drawing/2014/chart" uri="{C3380CC4-5D6E-409C-BE32-E72D297353CC}">
                <c16:uniqueId val="{00000041-3C40-4A6A-B345-ED6438C9FF46}"/>
              </c:ext>
            </c:extLst>
          </c:dPt>
          <c:dPt>
            <c:idx val="2"/>
            <c:bubble3D val="0"/>
            <c:extLst>
              <c:ext xmlns:c16="http://schemas.microsoft.com/office/drawing/2014/chart" uri="{C3380CC4-5D6E-409C-BE32-E72D297353CC}">
                <c16:uniqueId val="{00000042-3C40-4A6A-B345-ED6438C9FF46}"/>
              </c:ext>
            </c:extLst>
          </c:dPt>
          <c:dPt>
            <c:idx val="3"/>
            <c:bubble3D val="0"/>
            <c:extLst>
              <c:ext xmlns:c16="http://schemas.microsoft.com/office/drawing/2014/chart" uri="{C3380CC4-5D6E-409C-BE32-E72D297353CC}">
                <c16:uniqueId val="{00000043-3C40-4A6A-B345-ED6438C9FF46}"/>
              </c:ext>
            </c:extLst>
          </c:dPt>
          <c:dPt>
            <c:idx val="4"/>
            <c:bubble3D val="0"/>
            <c:extLst>
              <c:ext xmlns:c16="http://schemas.microsoft.com/office/drawing/2014/chart" uri="{C3380CC4-5D6E-409C-BE32-E72D297353CC}">
                <c16:uniqueId val="{00000044-3C40-4A6A-B345-ED6438C9FF46}"/>
              </c:ext>
            </c:extLst>
          </c:dPt>
          <c:dPt>
            <c:idx val="5"/>
            <c:bubble3D val="0"/>
            <c:extLst>
              <c:ext xmlns:c16="http://schemas.microsoft.com/office/drawing/2014/chart" uri="{C3380CC4-5D6E-409C-BE32-E72D297353CC}">
                <c16:uniqueId val="{00000045-3C40-4A6A-B345-ED6438C9FF46}"/>
              </c:ext>
            </c:extLst>
          </c:dPt>
          <c:dPt>
            <c:idx val="6"/>
            <c:bubble3D val="0"/>
            <c:extLst>
              <c:ext xmlns:c16="http://schemas.microsoft.com/office/drawing/2014/chart" uri="{C3380CC4-5D6E-409C-BE32-E72D297353CC}">
                <c16:uniqueId val="{00000046-3C40-4A6A-B345-ED6438C9FF46}"/>
              </c:ext>
            </c:extLst>
          </c:dPt>
          <c:dPt>
            <c:idx val="7"/>
            <c:bubble3D val="0"/>
            <c:extLst>
              <c:ext xmlns:c16="http://schemas.microsoft.com/office/drawing/2014/chart" uri="{C3380CC4-5D6E-409C-BE32-E72D297353CC}">
                <c16:uniqueId val="{00000047-3C40-4A6A-B345-ED6438C9FF46}"/>
              </c:ext>
            </c:extLst>
          </c:dPt>
          <c:dPt>
            <c:idx val="8"/>
            <c:bubble3D val="0"/>
            <c:extLst>
              <c:ext xmlns:c16="http://schemas.microsoft.com/office/drawing/2014/chart" uri="{C3380CC4-5D6E-409C-BE32-E72D297353CC}">
                <c16:uniqueId val="{00000048-3C40-4A6A-B345-ED6438C9FF46}"/>
              </c:ext>
            </c:extLst>
          </c:dPt>
          <c:dPt>
            <c:idx val="9"/>
            <c:bubble3D val="0"/>
            <c:extLst>
              <c:ext xmlns:c16="http://schemas.microsoft.com/office/drawing/2014/chart" uri="{C3380CC4-5D6E-409C-BE32-E72D297353CC}">
                <c16:uniqueId val="{00000049-3C40-4A6A-B345-ED6438C9FF46}"/>
              </c:ext>
            </c:extLst>
          </c:dPt>
          <c:dPt>
            <c:idx val="10"/>
            <c:bubble3D val="0"/>
            <c:extLst>
              <c:ext xmlns:c16="http://schemas.microsoft.com/office/drawing/2014/chart" uri="{C3380CC4-5D6E-409C-BE32-E72D297353CC}">
                <c16:uniqueId val="{0000004A-3C40-4A6A-B345-ED6438C9FF46}"/>
              </c:ext>
            </c:extLst>
          </c:dPt>
          <c:dPt>
            <c:idx val="11"/>
            <c:bubble3D val="0"/>
            <c:extLst>
              <c:ext xmlns:c16="http://schemas.microsoft.com/office/drawing/2014/chart" uri="{C3380CC4-5D6E-409C-BE32-E72D297353CC}">
                <c16:uniqueId val="{0000004B-3C40-4A6A-B345-ED6438C9FF46}"/>
              </c:ext>
            </c:extLst>
          </c:dPt>
          <c:dPt>
            <c:idx val="12"/>
            <c:bubble3D val="0"/>
            <c:extLst>
              <c:ext xmlns:c16="http://schemas.microsoft.com/office/drawing/2014/chart" uri="{C3380CC4-5D6E-409C-BE32-E72D297353CC}">
                <c16:uniqueId val="{0000004C-3C40-4A6A-B345-ED6438C9FF46}"/>
              </c:ext>
            </c:extLst>
          </c:dPt>
          <c:dPt>
            <c:idx val="13"/>
            <c:bubble3D val="0"/>
            <c:extLst>
              <c:ext xmlns:c16="http://schemas.microsoft.com/office/drawing/2014/chart" uri="{C3380CC4-5D6E-409C-BE32-E72D297353CC}">
                <c16:uniqueId val="{0000004D-3C40-4A6A-B345-ED6438C9FF46}"/>
              </c:ext>
            </c:extLst>
          </c:dPt>
          <c:dPt>
            <c:idx val="14"/>
            <c:bubble3D val="0"/>
            <c:extLst>
              <c:ext xmlns:c16="http://schemas.microsoft.com/office/drawing/2014/chart" uri="{C3380CC4-5D6E-409C-BE32-E72D297353CC}">
                <c16:uniqueId val="{0000004E-3C40-4A6A-B345-ED6438C9FF46}"/>
              </c:ext>
            </c:extLst>
          </c:dPt>
          <c:dPt>
            <c:idx val="15"/>
            <c:bubble3D val="0"/>
            <c:extLst>
              <c:ext xmlns:c16="http://schemas.microsoft.com/office/drawing/2014/chart" uri="{C3380CC4-5D6E-409C-BE32-E72D297353CC}">
                <c16:uniqueId val="{0000004F-3C40-4A6A-B345-ED6438C9FF46}"/>
              </c:ext>
            </c:extLst>
          </c:dPt>
          <c:dPt>
            <c:idx val="16"/>
            <c:bubble3D val="0"/>
            <c:extLst>
              <c:ext xmlns:c16="http://schemas.microsoft.com/office/drawing/2014/chart" uri="{C3380CC4-5D6E-409C-BE32-E72D297353CC}">
                <c16:uniqueId val="{00000050-3C40-4A6A-B345-ED6438C9FF46}"/>
              </c:ext>
            </c:extLst>
          </c:dPt>
          <c:dPt>
            <c:idx val="17"/>
            <c:bubble3D val="0"/>
            <c:extLst>
              <c:ext xmlns:c16="http://schemas.microsoft.com/office/drawing/2014/chart" uri="{C3380CC4-5D6E-409C-BE32-E72D297353CC}">
                <c16:uniqueId val="{00000051-3C40-4A6A-B345-ED6438C9FF46}"/>
              </c:ext>
            </c:extLst>
          </c:dPt>
          <c:dPt>
            <c:idx val="18"/>
            <c:bubble3D val="0"/>
            <c:extLst>
              <c:ext xmlns:c16="http://schemas.microsoft.com/office/drawing/2014/chart" uri="{C3380CC4-5D6E-409C-BE32-E72D297353CC}">
                <c16:uniqueId val="{00000052-3C40-4A6A-B345-ED6438C9FF46}"/>
              </c:ext>
            </c:extLst>
          </c:dPt>
          <c:dPt>
            <c:idx val="19"/>
            <c:bubble3D val="0"/>
            <c:extLst>
              <c:ext xmlns:c16="http://schemas.microsoft.com/office/drawing/2014/chart" uri="{C3380CC4-5D6E-409C-BE32-E72D297353CC}">
                <c16:uniqueId val="{00000053-3C40-4A6A-B345-ED6438C9FF46}"/>
              </c:ext>
            </c:extLst>
          </c:dPt>
          <c:dPt>
            <c:idx val="20"/>
            <c:bubble3D val="0"/>
            <c:extLst>
              <c:ext xmlns:c16="http://schemas.microsoft.com/office/drawing/2014/chart" uri="{C3380CC4-5D6E-409C-BE32-E72D297353CC}">
                <c16:uniqueId val="{00000054-3C40-4A6A-B345-ED6438C9FF46}"/>
              </c:ext>
            </c:extLst>
          </c:dPt>
          <c:dPt>
            <c:idx val="21"/>
            <c:bubble3D val="0"/>
            <c:extLst>
              <c:ext xmlns:c16="http://schemas.microsoft.com/office/drawing/2014/chart" uri="{C3380CC4-5D6E-409C-BE32-E72D297353CC}">
                <c16:uniqueId val="{00000055-3C40-4A6A-B345-ED6438C9FF46}"/>
              </c:ext>
            </c:extLst>
          </c:dPt>
          <c:dPt>
            <c:idx val="22"/>
            <c:bubble3D val="0"/>
            <c:extLst>
              <c:ext xmlns:c16="http://schemas.microsoft.com/office/drawing/2014/chart" uri="{C3380CC4-5D6E-409C-BE32-E72D297353CC}">
                <c16:uniqueId val="{00000056-3C40-4A6A-B345-ED6438C9FF46}"/>
              </c:ext>
            </c:extLst>
          </c:dPt>
          <c:dPt>
            <c:idx val="23"/>
            <c:bubble3D val="0"/>
            <c:extLst>
              <c:ext xmlns:c16="http://schemas.microsoft.com/office/drawing/2014/chart" uri="{C3380CC4-5D6E-409C-BE32-E72D297353CC}">
                <c16:uniqueId val="{00000057-3C40-4A6A-B345-ED6438C9FF46}"/>
              </c:ext>
            </c:extLst>
          </c:dPt>
          <c:dPt>
            <c:idx val="24"/>
            <c:bubble3D val="0"/>
            <c:extLst>
              <c:ext xmlns:c16="http://schemas.microsoft.com/office/drawing/2014/chart" uri="{C3380CC4-5D6E-409C-BE32-E72D297353CC}">
                <c16:uniqueId val="{00000058-3C40-4A6A-B345-ED6438C9FF46}"/>
              </c:ext>
            </c:extLst>
          </c:dPt>
          <c:dPt>
            <c:idx val="25"/>
            <c:bubble3D val="0"/>
            <c:extLst>
              <c:ext xmlns:c16="http://schemas.microsoft.com/office/drawing/2014/chart" uri="{C3380CC4-5D6E-409C-BE32-E72D297353CC}">
                <c16:uniqueId val="{00000059-3C40-4A6A-B345-ED6438C9FF46}"/>
              </c:ext>
            </c:extLst>
          </c:dPt>
          <c:dPt>
            <c:idx val="26"/>
            <c:bubble3D val="0"/>
            <c:extLst>
              <c:ext xmlns:c16="http://schemas.microsoft.com/office/drawing/2014/chart" uri="{C3380CC4-5D6E-409C-BE32-E72D297353CC}">
                <c16:uniqueId val="{0000005A-3C40-4A6A-B345-ED6438C9FF46}"/>
              </c:ext>
            </c:extLst>
          </c:dPt>
          <c:dPt>
            <c:idx val="27"/>
            <c:bubble3D val="0"/>
            <c:extLst>
              <c:ext xmlns:c16="http://schemas.microsoft.com/office/drawing/2014/chart" uri="{C3380CC4-5D6E-409C-BE32-E72D297353CC}">
                <c16:uniqueId val="{0000005B-3C40-4A6A-B345-ED6438C9FF46}"/>
              </c:ext>
            </c:extLst>
          </c:dPt>
          <c:dPt>
            <c:idx val="28"/>
            <c:bubble3D val="0"/>
            <c:extLst>
              <c:ext xmlns:c16="http://schemas.microsoft.com/office/drawing/2014/chart" uri="{C3380CC4-5D6E-409C-BE32-E72D297353CC}">
                <c16:uniqueId val="{0000005C-3C40-4A6A-B345-ED6438C9FF46}"/>
              </c:ext>
            </c:extLst>
          </c:dPt>
          <c:dPt>
            <c:idx val="29"/>
            <c:bubble3D val="0"/>
            <c:extLst>
              <c:ext xmlns:c16="http://schemas.microsoft.com/office/drawing/2014/chart" uri="{C3380CC4-5D6E-409C-BE32-E72D297353CC}">
                <c16:uniqueId val="{0000005D-3C40-4A6A-B345-ED6438C9FF46}"/>
              </c:ext>
            </c:extLst>
          </c:dPt>
          <c:dPt>
            <c:idx val="30"/>
            <c:bubble3D val="0"/>
            <c:extLst>
              <c:ext xmlns:c16="http://schemas.microsoft.com/office/drawing/2014/chart" uri="{C3380CC4-5D6E-409C-BE32-E72D297353CC}">
                <c16:uniqueId val="{0000005E-3C40-4A6A-B345-ED6438C9FF46}"/>
              </c:ext>
            </c:extLst>
          </c:dPt>
          <c:dPt>
            <c:idx val="31"/>
            <c:bubble3D val="0"/>
            <c:extLst>
              <c:ext xmlns:c16="http://schemas.microsoft.com/office/drawing/2014/chart" uri="{C3380CC4-5D6E-409C-BE32-E72D297353CC}">
                <c16:uniqueId val="{0000005F-3C40-4A6A-B345-ED6438C9FF46}"/>
              </c:ext>
            </c:extLst>
          </c:dPt>
          <c:dPt>
            <c:idx val="32"/>
            <c:bubble3D val="0"/>
            <c:extLst>
              <c:ext xmlns:c16="http://schemas.microsoft.com/office/drawing/2014/chart" uri="{C3380CC4-5D6E-409C-BE32-E72D297353CC}">
                <c16:uniqueId val="{00000060-3C40-4A6A-B345-ED6438C9FF46}"/>
              </c:ext>
            </c:extLst>
          </c:dPt>
          <c:dPt>
            <c:idx val="33"/>
            <c:bubble3D val="0"/>
            <c:extLst>
              <c:ext xmlns:c16="http://schemas.microsoft.com/office/drawing/2014/chart" uri="{C3380CC4-5D6E-409C-BE32-E72D297353CC}">
                <c16:uniqueId val="{00000061-3C40-4A6A-B345-ED6438C9FF46}"/>
              </c:ext>
            </c:extLst>
          </c:dPt>
          <c:dPt>
            <c:idx val="34"/>
            <c:bubble3D val="0"/>
            <c:extLst>
              <c:ext xmlns:c16="http://schemas.microsoft.com/office/drawing/2014/chart" uri="{C3380CC4-5D6E-409C-BE32-E72D297353CC}">
                <c16:uniqueId val="{00000062-3C40-4A6A-B345-ED6438C9FF46}"/>
              </c:ext>
            </c:extLst>
          </c:dPt>
          <c:dPt>
            <c:idx val="35"/>
            <c:bubble3D val="0"/>
            <c:extLst>
              <c:ext xmlns:c16="http://schemas.microsoft.com/office/drawing/2014/chart" uri="{C3380CC4-5D6E-409C-BE32-E72D297353CC}">
                <c16:uniqueId val="{00000063-3C40-4A6A-B345-ED6438C9FF46}"/>
              </c:ext>
            </c:extLst>
          </c:dPt>
          <c:dPt>
            <c:idx val="36"/>
            <c:bubble3D val="0"/>
            <c:extLst>
              <c:ext xmlns:c16="http://schemas.microsoft.com/office/drawing/2014/chart" uri="{C3380CC4-5D6E-409C-BE32-E72D297353CC}">
                <c16:uniqueId val="{00000064-3C40-4A6A-B345-ED6438C9FF46}"/>
              </c:ext>
            </c:extLst>
          </c:dPt>
          <c:dPt>
            <c:idx val="37"/>
            <c:bubble3D val="0"/>
            <c:extLst>
              <c:ext xmlns:c16="http://schemas.microsoft.com/office/drawing/2014/chart" uri="{C3380CC4-5D6E-409C-BE32-E72D297353CC}">
                <c16:uniqueId val="{00000065-3C40-4A6A-B345-ED6438C9FF46}"/>
              </c:ext>
            </c:extLst>
          </c:dPt>
          <c:dPt>
            <c:idx val="38"/>
            <c:bubble3D val="0"/>
            <c:extLst>
              <c:ext xmlns:c16="http://schemas.microsoft.com/office/drawing/2014/chart" uri="{C3380CC4-5D6E-409C-BE32-E72D297353CC}">
                <c16:uniqueId val="{00000066-3C40-4A6A-B345-ED6438C9FF46}"/>
              </c:ext>
            </c:extLst>
          </c:dPt>
          <c:dPt>
            <c:idx val="39"/>
            <c:bubble3D val="0"/>
            <c:extLst>
              <c:ext xmlns:c16="http://schemas.microsoft.com/office/drawing/2014/chart" uri="{C3380CC4-5D6E-409C-BE32-E72D297353CC}">
                <c16:uniqueId val="{00000067-3C40-4A6A-B345-ED6438C9FF46}"/>
              </c:ext>
            </c:extLst>
          </c:dPt>
          <c:dPt>
            <c:idx val="40"/>
            <c:bubble3D val="0"/>
            <c:extLst>
              <c:ext xmlns:c16="http://schemas.microsoft.com/office/drawing/2014/chart" uri="{C3380CC4-5D6E-409C-BE32-E72D297353CC}">
                <c16:uniqueId val="{00000068-3C40-4A6A-B345-ED6438C9FF46}"/>
              </c:ext>
            </c:extLst>
          </c:dPt>
          <c:dPt>
            <c:idx val="41"/>
            <c:bubble3D val="0"/>
            <c:extLst>
              <c:ext xmlns:c16="http://schemas.microsoft.com/office/drawing/2014/chart" uri="{C3380CC4-5D6E-409C-BE32-E72D297353CC}">
                <c16:uniqueId val="{00000069-3C40-4A6A-B345-ED6438C9FF46}"/>
              </c:ext>
            </c:extLst>
          </c:dPt>
          <c:dPt>
            <c:idx val="42"/>
            <c:bubble3D val="0"/>
            <c:extLst>
              <c:ext xmlns:c16="http://schemas.microsoft.com/office/drawing/2014/chart" uri="{C3380CC4-5D6E-409C-BE32-E72D297353CC}">
                <c16:uniqueId val="{0000006A-3C40-4A6A-B345-ED6438C9FF46}"/>
              </c:ext>
            </c:extLst>
          </c:dPt>
          <c:dPt>
            <c:idx val="43"/>
            <c:bubble3D val="0"/>
            <c:extLst>
              <c:ext xmlns:c16="http://schemas.microsoft.com/office/drawing/2014/chart" uri="{C3380CC4-5D6E-409C-BE32-E72D297353CC}">
                <c16:uniqueId val="{0000006B-3C40-4A6A-B345-ED6438C9FF46}"/>
              </c:ext>
            </c:extLst>
          </c:dPt>
          <c:dPt>
            <c:idx val="44"/>
            <c:bubble3D val="0"/>
            <c:extLst>
              <c:ext xmlns:c16="http://schemas.microsoft.com/office/drawing/2014/chart" uri="{C3380CC4-5D6E-409C-BE32-E72D297353CC}">
                <c16:uniqueId val="{0000006C-3C40-4A6A-B345-ED6438C9FF46}"/>
              </c:ext>
            </c:extLst>
          </c:dPt>
          <c:dPt>
            <c:idx val="45"/>
            <c:bubble3D val="0"/>
            <c:extLst>
              <c:ext xmlns:c16="http://schemas.microsoft.com/office/drawing/2014/chart" uri="{C3380CC4-5D6E-409C-BE32-E72D297353CC}">
                <c16:uniqueId val="{0000006D-3C40-4A6A-B345-ED6438C9FF46}"/>
              </c:ext>
            </c:extLst>
          </c:dPt>
          <c:dPt>
            <c:idx val="46"/>
            <c:bubble3D val="0"/>
            <c:extLst>
              <c:ext xmlns:c16="http://schemas.microsoft.com/office/drawing/2014/chart" uri="{C3380CC4-5D6E-409C-BE32-E72D297353CC}">
                <c16:uniqueId val="{0000006E-3C40-4A6A-B345-ED6438C9FF46}"/>
              </c:ext>
            </c:extLst>
          </c:dPt>
          <c:dPt>
            <c:idx val="47"/>
            <c:bubble3D val="0"/>
            <c:extLst>
              <c:ext xmlns:c16="http://schemas.microsoft.com/office/drawing/2014/chart" uri="{C3380CC4-5D6E-409C-BE32-E72D297353CC}">
                <c16:uniqueId val="{0000006F-3C40-4A6A-B345-ED6438C9FF46}"/>
              </c:ext>
            </c:extLst>
          </c:dPt>
          <c:dPt>
            <c:idx val="48"/>
            <c:bubble3D val="0"/>
            <c:extLst>
              <c:ext xmlns:c16="http://schemas.microsoft.com/office/drawing/2014/chart" uri="{C3380CC4-5D6E-409C-BE32-E72D297353CC}">
                <c16:uniqueId val="{00000070-3C40-4A6A-B345-ED6438C9FF46}"/>
              </c:ext>
            </c:extLst>
          </c:dPt>
          <c:dPt>
            <c:idx val="49"/>
            <c:bubble3D val="0"/>
            <c:extLst>
              <c:ext xmlns:c16="http://schemas.microsoft.com/office/drawing/2014/chart" uri="{C3380CC4-5D6E-409C-BE32-E72D297353CC}">
                <c16:uniqueId val="{00000071-3C40-4A6A-B345-ED6438C9FF46}"/>
              </c:ext>
            </c:extLst>
          </c:dPt>
          <c:dPt>
            <c:idx val="50"/>
            <c:bubble3D val="0"/>
            <c:extLst>
              <c:ext xmlns:c16="http://schemas.microsoft.com/office/drawing/2014/chart" uri="{C3380CC4-5D6E-409C-BE32-E72D297353CC}">
                <c16:uniqueId val="{00000072-3C40-4A6A-B345-ED6438C9FF46}"/>
              </c:ext>
            </c:extLst>
          </c:dPt>
          <c:dPt>
            <c:idx val="51"/>
            <c:bubble3D val="0"/>
            <c:extLst>
              <c:ext xmlns:c16="http://schemas.microsoft.com/office/drawing/2014/chart" uri="{C3380CC4-5D6E-409C-BE32-E72D297353CC}">
                <c16:uniqueId val="{00000073-3C40-4A6A-B345-ED6438C9FF46}"/>
              </c:ext>
            </c:extLst>
          </c:dPt>
          <c:dPt>
            <c:idx val="52"/>
            <c:bubble3D val="0"/>
            <c:extLst>
              <c:ext xmlns:c16="http://schemas.microsoft.com/office/drawing/2014/chart" uri="{C3380CC4-5D6E-409C-BE32-E72D297353CC}">
                <c16:uniqueId val="{00000074-3C40-4A6A-B345-ED6438C9FF46}"/>
              </c:ext>
            </c:extLst>
          </c:dPt>
          <c:dPt>
            <c:idx val="53"/>
            <c:bubble3D val="0"/>
            <c:extLst>
              <c:ext xmlns:c16="http://schemas.microsoft.com/office/drawing/2014/chart" uri="{C3380CC4-5D6E-409C-BE32-E72D297353CC}">
                <c16:uniqueId val="{00000075-3C40-4A6A-B345-ED6438C9FF46}"/>
              </c:ext>
            </c:extLst>
          </c:dPt>
          <c:dPt>
            <c:idx val="54"/>
            <c:bubble3D val="0"/>
            <c:extLst>
              <c:ext xmlns:c16="http://schemas.microsoft.com/office/drawing/2014/chart" uri="{C3380CC4-5D6E-409C-BE32-E72D297353CC}">
                <c16:uniqueId val="{00000076-3C40-4A6A-B345-ED6438C9FF46}"/>
              </c:ext>
            </c:extLst>
          </c:dPt>
          <c:dPt>
            <c:idx val="55"/>
            <c:bubble3D val="0"/>
            <c:extLst>
              <c:ext xmlns:c16="http://schemas.microsoft.com/office/drawing/2014/chart" uri="{C3380CC4-5D6E-409C-BE32-E72D297353CC}">
                <c16:uniqueId val="{00000077-3C40-4A6A-B345-ED6438C9FF46}"/>
              </c:ext>
            </c:extLst>
          </c:dPt>
          <c:dPt>
            <c:idx val="56"/>
            <c:bubble3D val="0"/>
            <c:extLst>
              <c:ext xmlns:c16="http://schemas.microsoft.com/office/drawing/2014/chart" uri="{C3380CC4-5D6E-409C-BE32-E72D297353CC}">
                <c16:uniqueId val="{00000078-3C40-4A6A-B345-ED6438C9FF46}"/>
              </c:ext>
            </c:extLst>
          </c:dPt>
          <c:dPt>
            <c:idx val="59"/>
            <c:bubble3D val="0"/>
            <c:extLst>
              <c:ext xmlns:c16="http://schemas.microsoft.com/office/drawing/2014/chart" uri="{C3380CC4-5D6E-409C-BE32-E72D297353CC}">
                <c16:uniqueId val="{00000079-3C40-4A6A-B345-ED6438C9FF46}"/>
              </c:ext>
            </c:extLst>
          </c:dPt>
          <c:dPt>
            <c:idx val="60"/>
            <c:bubble3D val="0"/>
            <c:extLst>
              <c:ext xmlns:c16="http://schemas.microsoft.com/office/drawing/2014/chart" uri="{C3380CC4-5D6E-409C-BE32-E72D297353CC}">
                <c16:uniqueId val="{0000007A-3C40-4A6A-B345-ED6438C9FF46}"/>
              </c:ext>
            </c:extLst>
          </c:dPt>
          <c:dPt>
            <c:idx val="64"/>
            <c:bubble3D val="0"/>
            <c:extLst>
              <c:ext xmlns:c16="http://schemas.microsoft.com/office/drawing/2014/chart" uri="{C3380CC4-5D6E-409C-BE32-E72D297353CC}">
                <c16:uniqueId val="{0000007B-3C40-4A6A-B345-ED6438C9FF46}"/>
              </c:ext>
            </c:extLst>
          </c:dPt>
          <c:dPt>
            <c:idx val="71"/>
            <c:bubble3D val="0"/>
            <c:extLst>
              <c:ext xmlns:c16="http://schemas.microsoft.com/office/drawing/2014/chart" uri="{C3380CC4-5D6E-409C-BE32-E72D297353CC}">
                <c16:uniqueId val="{0000007C-3C40-4A6A-B345-ED6438C9FF46}"/>
              </c:ext>
            </c:extLst>
          </c:dPt>
          <c:dPt>
            <c:idx val="72"/>
            <c:bubble3D val="0"/>
            <c:extLst>
              <c:ext xmlns:c16="http://schemas.microsoft.com/office/drawing/2014/chart" uri="{C3380CC4-5D6E-409C-BE32-E72D297353CC}">
                <c16:uniqueId val="{0000007D-3C40-4A6A-B345-ED6438C9FF46}"/>
              </c:ext>
            </c:extLst>
          </c:dPt>
          <c:dPt>
            <c:idx val="76"/>
            <c:bubble3D val="0"/>
            <c:extLst>
              <c:ext xmlns:c16="http://schemas.microsoft.com/office/drawing/2014/chart" uri="{C3380CC4-5D6E-409C-BE32-E72D297353CC}">
                <c16:uniqueId val="{0000007E-3C40-4A6A-B345-ED6438C9FF46}"/>
              </c:ext>
            </c:extLst>
          </c:dPt>
          <c:dLbls>
            <c:dLbl>
              <c:idx val="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3C40-4A6A-B345-ED6438C9FF46}"/>
                </c:ext>
              </c:extLst>
            </c:dLbl>
            <c:dLbl>
              <c:idx val="1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C40-4A6A-B345-ED6438C9FF46}"/>
                </c:ext>
              </c:extLst>
            </c:dLbl>
            <c:dLbl>
              <c:idx val="2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3C40-4A6A-B345-ED6438C9FF46}"/>
                </c:ext>
              </c:extLst>
            </c:dLbl>
            <c:dLbl>
              <c:idx val="4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3C40-4A6A-B345-ED6438C9FF46}"/>
                </c:ext>
              </c:extLst>
            </c:dLbl>
            <c:dLbl>
              <c:idx val="5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3C40-4A6A-B345-ED6438C9FF46}"/>
                </c:ext>
              </c:extLst>
            </c:dLbl>
            <c:dLbl>
              <c:idx val="6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3C40-4A6A-B345-ED6438C9FF46}"/>
                </c:ext>
              </c:extLst>
            </c:dLbl>
            <c:dLbl>
              <c:idx val="7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C40-4A6A-B345-ED6438C9FF4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'F26-27'!$H$7:$H$83</c:f>
              <c:numCache>
                <c:formatCode>0.00</c:formatCode>
                <c:ptCount val="77"/>
                <c:pt idx="0">
                  <c:v>21.900607834378398</c:v>
                </c:pt>
                <c:pt idx="1">
                  <c:v>21.565144346513598</c:v>
                </c:pt>
                <c:pt idx="2">
                  <c:v>21.342774612863501</c:v>
                </c:pt>
                <c:pt idx="3">
                  <c:v>21.308553617049899</c:v>
                </c:pt>
                <c:pt idx="4">
                  <c:v>21.197835405916301</c:v>
                </c:pt>
                <c:pt idx="5">
                  <c:v>21.0049547474242</c:v>
                </c:pt>
                <c:pt idx="6">
                  <c:v>20.804344296802899</c:v>
                </c:pt>
                <c:pt idx="7">
                  <c:v>20.803967107864999</c:v>
                </c:pt>
                <c:pt idx="8">
                  <c:v>21.040095817117901</c:v>
                </c:pt>
                <c:pt idx="9">
                  <c:v>21.084148222741199</c:v>
                </c:pt>
                <c:pt idx="10">
                  <c:v>21.000385985064899</c:v>
                </c:pt>
                <c:pt idx="11">
                  <c:v>21.0603611466308</c:v>
                </c:pt>
                <c:pt idx="12">
                  <c:v>21.6584835261995</c:v>
                </c:pt>
                <c:pt idx="13">
                  <c:v>22.4096080925693</c:v>
                </c:pt>
                <c:pt idx="14">
                  <c:v>22.6314221891434</c:v>
                </c:pt>
                <c:pt idx="15">
                  <c:v>22.840478435692798</c:v>
                </c:pt>
                <c:pt idx="16">
                  <c:v>23.1462487354638</c:v>
                </c:pt>
                <c:pt idx="17">
                  <c:v>23.323309042280901</c:v>
                </c:pt>
                <c:pt idx="18">
                  <c:v>23.6547846457578</c:v>
                </c:pt>
                <c:pt idx="19">
                  <c:v>24.179960637967799</c:v>
                </c:pt>
                <c:pt idx="20">
                  <c:v>24.404957754313301</c:v>
                </c:pt>
                <c:pt idx="21">
                  <c:v>24.533549238226101</c:v>
                </c:pt>
                <c:pt idx="22">
                  <c:v>24.2951206068098</c:v>
                </c:pt>
                <c:pt idx="23">
                  <c:v>23.752715939157898</c:v>
                </c:pt>
                <c:pt idx="24">
                  <c:v>23.374162685134699</c:v>
                </c:pt>
                <c:pt idx="25">
                  <c:v>23.905231585996699</c:v>
                </c:pt>
                <c:pt idx="26">
                  <c:v>24.4353760740842</c:v>
                </c:pt>
                <c:pt idx="27">
                  <c:v>24.151187511063</c:v>
                </c:pt>
                <c:pt idx="28">
                  <c:v>24.122254049203899</c:v>
                </c:pt>
                <c:pt idx="29">
                  <c:v>23.9676931106845</c:v>
                </c:pt>
                <c:pt idx="30">
                  <c:v>23.963437143974499</c:v>
                </c:pt>
                <c:pt idx="31">
                  <c:v>23.826342250626901</c:v>
                </c:pt>
                <c:pt idx="32">
                  <c:v>23.867292143096599</c:v>
                </c:pt>
                <c:pt idx="33">
                  <c:v>23.689079830390298</c:v>
                </c:pt>
                <c:pt idx="34">
                  <c:v>23.490028334691502</c:v>
                </c:pt>
                <c:pt idx="35">
                  <c:v>23.506959172442802</c:v>
                </c:pt>
                <c:pt idx="36">
                  <c:v>23.485987503009799</c:v>
                </c:pt>
                <c:pt idx="37">
                  <c:v>23.252683185348602</c:v>
                </c:pt>
                <c:pt idx="38">
                  <c:v>21.442185587080701</c:v>
                </c:pt>
                <c:pt idx="39">
                  <c:v>18.290451033103299</c:v>
                </c:pt>
                <c:pt idx="40">
                  <c:v>19.610883697323601</c:v>
                </c:pt>
                <c:pt idx="41">
                  <c:v>21.182795019200601</c:v>
                </c:pt>
                <c:pt idx="42">
                  <c:v>22.173762589789298</c:v>
                </c:pt>
                <c:pt idx="43">
                  <c:v>22.086854804785201</c:v>
                </c:pt>
                <c:pt idx="44">
                  <c:v>21.9586687814949</c:v>
                </c:pt>
                <c:pt idx="45">
                  <c:v>21.6576600408209</c:v>
                </c:pt>
                <c:pt idx="46">
                  <c:v>20.851837531725302</c:v>
                </c:pt>
                <c:pt idx="47">
                  <c:v>20.997678861701601</c:v>
                </c:pt>
                <c:pt idx="48">
                  <c:v>21.993579042930602</c:v>
                </c:pt>
                <c:pt idx="49">
                  <c:v>22.809409260376501</c:v>
                </c:pt>
                <c:pt idx="50">
                  <c:v>23.0293936500995</c:v>
                </c:pt>
                <c:pt idx="51">
                  <c:v>23.047187978982301</c:v>
                </c:pt>
                <c:pt idx="52">
                  <c:v>23.041943288465301</c:v>
                </c:pt>
                <c:pt idx="53">
                  <c:v>22.971033447211099</c:v>
                </c:pt>
                <c:pt idx="54">
                  <c:v>22.853124220937801</c:v>
                </c:pt>
                <c:pt idx="55">
                  <c:v>22.831202135962801</c:v>
                </c:pt>
                <c:pt idx="56">
                  <c:v>22.564332942190902</c:v>
                </c:pt>
                <c:pt idx="57">
                  <c:v>22.308698344746201</c:v>
                </c:pt>
                <c:pt idx="58">
                  <c:v>21.987553686824199</c:v>
                </c:pt>
                <c:pt idx="59">
                  <c:v>22.1389590369782</c:v>
                </c:pt>
                <c:pt idx="60">
                  <c:v>22.4153249965937</c:v>
                </c:pt>
                <c:pt idx="61">
                  <c:v>22.447934586860601</c:v>
                </c:pt>
                <c:pt idx="62">
                  <c:v>22.6793574748833</c:v>
                </c:pt>
                <c:pt idx="63">
                  <c:v>22.767225419046401</c:v>
                </c:pt>
                <c:pt idx="64">
                  <c:v>22.924855505069399</c:v>
                </c:pt>
                <c:pt idx="65">
                  <c:v>22.936875582568401</c:v>
                </c:pt>
                <c:pt idx="66">
                  <c:v>22.744825018927902</c:v>
                </c:pt>
                <c:pt idx="67">
                  <c:v>22.689747001359301</c:v>
                </c:pt>
                <c:pt idx="68">
                  <c:v>22.306048203532399</c:v>
                </c:pt>
                <c:pt idx="69">
                  <c:v>22.383856454964999</c:v>
                </c:pt>
                <c:pt idx="70">
                  <c:v>22.150340801058999</c:v>
                </c:pt>
                <c:pt idx="71">
                  <c:v>21.7746229139332</c:v>
                </c:pt>
                <c:pt idx="72">
                  <c:v>21.888484331440001</c:v>
                </c:pt>
                <c:pt idx="73">
                  <c:v>21.796353014276299</c:v>
                </c:pt>
                <c:pt idx="74">
                  <c:v>21.810113202123699</c:v>
                </c:pt>
                <c:pt idx="75">
                  <c:v>21.915850117459499</c:v>
                </c:pt>
                <c:pt idx="76">
                  <c:v>21.943020734659001</c:v>
                </c:pt>
              </c:numCache>
            </c:numRef>
          </c:val>
          <c:smooth val="0"/>
          <c:extLst>
            <c:ext xmlns:c16="http://schemas.microsoft.com/office/drawing/2014/chart" uri="{C3380CC4-5D6E-409C-BE32-E72D297353CC}">
              <c16:uniqueId val="{0000007F-3C40-4A6A-B345-ED6438C9FF46}"/>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6.714870081409799"/>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0A26-47C2-8A42-176CE817C2DA}"/>
              </c:ext>
            </c:extLst>
          </c:dPt>
          <c:dPt>
            <c:idx val="1"/>
            <c:bubble3D val="0"/>
            <c:extLst>
              <c:ext xmlns:c16="http://schemas.microsoft.com/office/drawing/2014/chart" uri="{C3380CC4-5D6E-409C-BE32-E72D297353CC}">
                <c16:uniqueId val="{00000001-0A26-47C2-8A42-176CE817C2DA}"/>
              </c:ext>
            </c:extLst>
          </c:dPt>
          <c:dPt>
            <c:idx val="2"/>
            <c:bubble3D val="0"/>
            <c:extLst>
              <c:ext xmlns:c16="http://schemas.microsoft.com/office/drawing/2014/chart" uri="{C3380CC4-5D6E-409C-BE32-E72D297353CC}">
                <c16:uniqueId val="{00000002-0A26-47C2-8A42-176CE817C2DA}"/>
              </c:ext>
            </c:extLst>
          </c:dPt>
          <c:dPt>
            <c:idx val="3"/>
            <c:bubble3D val="0"/>
            <c:extLst>
              <c:ext xmlns:c16="http://schemas.microsoft.com/office/drawing/2014/chart" uri="{C3380CC4-5D6E-409C-BE32-E72D297353CC}">
                <c16:uniqueId val="{00000003-0A26-47C2-8A42-176CE817C2DA}"/>
              </c:ext>
            </c:extLst>
          </c:dPt>
          <c:dPt>
            <c:idx val="4"/>
            <c:bubble3D val="0"/>
            <c:extLst>
              <c:ext xmlns:c16="http://schemas.microsoft.com/office/drawing/2014/chart" uri="{C3380CC4-5D6E-409C-BE32-E72D297353CC}">
                <c16:uniqueId val="{00000004-0A26-47C2-8A42-176CE817C2DA}"/>
              </c:ext>
            </c:extLst>
          </c:dPt>
          <c:dPt>
            <c:idx val="5"/>
            <c:bubble3D val="0"/>
            <c:extLst>
              <c:ext xmlns:c16="http://schemas.microsoft.com/office/drawing/2014/chart" uri="{C3380CC4-5D6E-409C-BE32-E72D297353CC}">
                <c16:uniqueId val="{00000005-0A26-47C2-8A42-176CE817C2DA}"/>
              </c:ext>
            </c:extLst>
          </c:dPt>
          <c:dPt>
            <c:idx val="6"/>
            <c:bubble3D val="0"/>
            <c:extLst>
              <c:ext xmlns:c16="http://schemas.microsoft.com/office/drawing/2014/chart" uri="{C3380CC4-5D6E-409C-BE32-E72D297353CC}">
                <c16:uniqueId val="{00000006-0A26-47C2-8A42-176CE817C2DA}"/>
              </c:ext>
            </c:extLst>
          </c:dPt>
          <c:dPt>
            <c:idx val="7"/>
            <c:bubble3D val="0"/>
            <c:extLst>
              <c:ext xmlns:c16="http://schemas.microsoft.com/office/drawing/2014/chart" uri="{C3380CC4-5D6E-409C-BE32-E72D297353CC}">
                <c16:uniqueId val="{00000007-0A26-47C2-8A42-176CE817C2DA}"/>
              </c:ext>
            </c:extLst>
          </c:dPt>
          <c:dPt>
            <c:idx val="8"/>
            <c:bubble3D val="0"/>
            <c:extLst>
              <c:ext xmlns:c16="http://schemas.microsoft.com/office/drawing/2014/chart" uri="{C3380CC4-5D6E-409C-BE32-E72D297353CC}">
                <c16:uniqueId val="{00000008-0A26-47C2-8A42-176CE817C2DA}"/>
              </c:ext>
            </c:extLst>
          </c:dPt>
          <c:dPt>
            <c:idx val="9"/>
            <c:bubble3D val="0"/>
            <c:extLst>
              <c:ext xmlns:c16="http://schemas.microsoft.com/office/drawing/2014/chart" uri="{C3380CC4-5D6E-409C-BE32-E72D297353CC}">
                <c16:uniqueId val="{00000009-0A26-47C2-8A42-176CE817C2DA}"/>
              </c:ext>
            </c:extLst>
          </c:dPt>
          <c:dPt>
            <c:idx val="10"/>
            <c:bubble3D val="0"/>
            <c:extLst>
              <c:ext xmlns:c16="http://schemas.microsoft.com/office/drawing/2014/chart" uri="{C3380CC4-5D6E-409C-BE32-E72D297353CC}">
                <c16:uniqueId val="{0000000A-0A26-47C2-8A42-176CE817C2DA}"/>
              </c:ext>
            </c:extLst>
          </c:dPt>
          <c:dPt>
            <c:idx val="11"/>
            <c:bubble3D val="0"/>
            <c:extLst>
              <c:ext xmlns:c16="http://schemas.microsoft.com/office/drawing/2014/chart" uri="{C3380CC4-5D6E-409C-BE32-E72D297353CC}">
                <c16:uniqueId val="{0000000B-0A26-47C2-8A42-176CE817C2DA}"/>
              </c:ext>
            </c:extLst>
          </c:dPt>
          <c:dPt>
            <c:idx val="12"/>
            <c:bubble3D val="0"/>
            <c:extLst>
              <c:ext xmlns:c16="http://schemas.microsoft.com/office/drawing/2014/chart" uri="{C3380CC4-5D6E-409C-BE32-E72D297353CC}">
                <c16:uniqueId val="{0000000C-0A26-47C2-8A42-176CE817C2DA}"/>
              </c:ext>
            </c:extLst>
          </c:dPt>
          <c:dPt>
            <c:idx val="13"/>
            <c:bubble3D val="0"/>
            <c:extLst>
              <c:ext xmlns:c16="http://schemas.microsoft.com/office/drawing/2014/chart" uri="{C3380CC4-5D6E-409C-BE32-E72D297353CC}">
                <c16:uniqueId val="{0000000D-0A26-47C2-8A42-176CE817C2DA}"/>
              </c:ext>
            </c:extLst>
          </c:dPt>
          <c:dPt>
            <c:idx val="14"/>
            <c:bubble3D val="0"/>
            <c:extLst>
              <c:ext xmlns:c16="http://schemas.microsoft.com/office/drawing/2014/chart" uri="{C3380CC4-5D6E-409C-BE32-E72D297353CC}">
                <c16:uniqueId val="{0000000E-0A26-47C2-8A42-176CE817C2DA}"/>
              </c:ext>
            </c:extLst>
          </c:dPt>
          <c:dPt>
            <c:idx val="15"/>
            <c:bubble3D val="0"/>
            <c:extLst>
              <c:ext xmlns:c16="http://schemas.microsoft.com/office/drawing/2014/chart" uri="{C3380CC4-5D6E-409C-BE32-E72D297353CC}">
                <c16:uniqueId val="{0000000F-0A26-47C2-8A42-176CE817C2DA}"/>
              </c:ext>
            </c:extLst>
          </c:dPt>
          <c:dPt>
            <c:idx val="16"/>
            <c:bubble3D val="0"/>
            <c:extLst>
              <c:ext xmlns:c16="http://schemas.microsoft.com/office/drawing/2014/chart" uri="{C3380CC4-5D6E-409C-BE32-E72D297353CC}">
                <c16:uniqueId val="{00000010-0A26-47C2-8A42-176CE817C2DA}"/>
              </c:ext>
            </c:extLst>
          </c:dPt>
          <c:dPt>
            <c:idx val="17"/>
            <c:bubble3D val="0"/>
            <c:extLst>
              <c:ext xmlns:c16="http://schemas.microsoft.com/office/drawing/2014/chart" uri="{C3380CC4-5D6E-409C-BE32-E72D297353CC}">
                <c16:uniqueId val="{00000011-0A26-47C2-8A42-176CE817C2DA}"/>
              </c:ext>
            </c:extLst>
          </c:dPt>
          <c:dPt>
            <c:idx val="18"/>
            <c:bubble3D val="0"/>
            <c:extLst>
              <c:ext xmlns:c16="http://schemas.microsoft.com/office/drawing/2014/chart" uri="{C3380CC4-5D6E-409C-BE32-E72D297353CC}">
                <c16:uniqueId val="{00000012-0A26-47C2-8A42-176CE817C2DA}"/>
              </c:ext>
            </c:extLst>
          </c:dPt>
          <c:dPt>
            <c:idx val="19"/>
            <c:bubble3D val="0"/>
            <c:extLst>
              <c:ext xmlns:c16="http://schemas.microsoft.com/office/drawing/2014/chart" uri="{C3380CC4-5D6E-409C-BE32-E72D297353CC}">
                <c16:uniqueId val="{00000013-0A26-47C2-8A42-176CE817C2DA}"/>
              </c:ext>
            </c:extLst>
          </c:dPt>
          <c:dPt>
            <c:idx val="20"/>
            <c:bubble3D val="0"/>
            <c:extLst>
              <c:ext xmlns:c16="http://schemas.microsoft.com/office/drawing/2014/chart" uri="{C3380CC4-5D6E-409C-BE32-E72D297353CC}">
                <c16:uniqueId val="{00000014-0A26-47C2-8A42-176CE817C2DA}"/>
              </c:ext>
            </c:extLst>
          </c:dPt>
          <c:dPt>
            <c:idx val="21"/>
            <c:bubble3D val="0"/>
            <c:extLst>
              <c:ext xmlns:c16="http://schemas.microsoft.com/office/drawing/2014/chart" uri="{C3380CC4-5D6E-409C-BE32-E72D297353CC}">
                <c16:uniqueId val="{00000015-0A26-47C2-8A42-176CE817C2DA}"/>
              </c:ext>
            </c:extLst>
          </c:dPt>
          <c:dPt>
            <c:idx val="22"/>
            <c:bubble3D val="0"/>
            <c:extLst>
              <c:ext xmlns:c16="http://schemas.microsoft.com/office/drawing/2014/chart" uri="{C3380CC4-5D6E-409C-BE32-E72D297353CC}">
                <c16:uniqueId val="{00000016-0A26-47C2-8A42-176CE817C2DA}"/>
              </c:ext>
            </c:extLst>
          </c:dPt>
          <c:dPt>
            <c:idx val="23"/>
            <c:bubble3D val="0"/>
            <c:extLst>
              <c:ext xmlns:c16="http://schemas.microsoft.com/office/drawing/2014/chart" uri="{C3380CC4-5D6E-409C-BE32-E72D297353CC}">
                <c16:uniqueId val="{00000017-0A26-47C2-8A42-176CE817C2DA}"/>
              </c:ext>
            </c:extLst>
          </c:dPt>
          <c:dPt>
            <c:idx val="24"/>
            <c:bubble3D val="0"/>
            <c:extLst>
              <c:ext xmlns:c16="http://schemas.microsoft.com/office/drawing/2014/chart" uri="{C3380CC4-5D6E-409C-BE32-E72D297353CC}">
                <c16:uniqueId val="{00000018-0A26-47C2-8A42-176CE817C2DA}"/>
              </c:ext>
            </c:extLst>
          </c:dPt>
          <c:dPt>
            <c:idx val="25"/>
            <c:bubble3D val="0"/>
            <c:extLst>
              <c:ext xmlns:c16="http://schemas.microsoft.com/office/drawing/2014/chart" uri="{C3380CC4-5D6E-409C-BE32-E72D297353CC}">
                <c16:uniqueId val="{00000019-0A26-47C2-8A42-176CE817C2DA}"/>
              </c:ext>
            </c:extLst>
          </c:dPt>
          <c:dPt>
            <c:idx val="26"/>
            <c:bubble3D val="0"/>
            <c:extLst>
              <c:ext xmlns:c16="http://schemas.microsoft.com/office/drawing/2014/chart" uri="{C3380CC4-5D6E-409C-BE32-E72D297353CC}">
                <c16:uniqueId val="{0000001A-0A26-47C2-8A42-176CE817C2DA}"/>
              </c:ext>
            </c:extLst>
          </c:dPt>
          <c:dPt>
            <c:idx val="27"/>
            <c:bubble3D val="0"/>
            <c:extLst>
              <c:ext xmlns:c16="http://schemas.microsoft.com/office/drawing/2014/chart" uri="{C3380CC4-5D6E-409C-BE32-E72D297353CC}">
                <c16:uniqueId val="{0000001B-0A26-47C2-8A42-176CE817C2DA}"/>
              </c:ext>
            </c:extLst>
          </c:dPt>
          <c:dPt>
            <c:idx val="28"/>
            <c:bubble3D val="0"/>
            <c:extLst>
              <c:ext xmlns:c16="http://schemas.microsoft.com/office/drawing/2014/chart" uri="{C3380CC4-5D6E-409C-BE32-E72D297353CC}">
                <c16:uniqueId val="{0000001C-0A26-47C2-8A42-176CE817C2DA}"/>
              </c:ext>
            </c:extLst>
          </c:dPt>
          <c:dPt>
            <c:idx val="29"/>
            <c:bubble3D val="0"/>
            <c:extLst>
              <c:ext xmlns:c16="http://schemas.microsoft.com/office/drawing/2014/chart" uri="{C3380CC4-5D6E-409C-BE32-E72D297353CC}">
                <c16:uniqueId val="{0000001D-0A26-47C2-8A42-176CE817C2DA}"/>
              </c:ext>
            </c:extLst>
          </c:dPt>
          <c:dPt>
            <c:idx val="30"/>
            <c:bubble3D val="0"/>
            <c:extLst>
              <c:ext xmlns:c16="http://schemas.microsoft.com/office/drawing/2014/chart" uri="{C3380CC4-5D6E-409C-BE32-E72D297353CC}">
                <c16:uniqueId val="{0000001E-0A26-47C2-8A42-176CE817C2DA}"/>
              </c:ext>
            </c:extLst>
          </c:dPt>
          <c:dPt>
            <c:idx val="31"/>
            <c:bubble3D val="0"/>
            <c:extLst>
              <c:ext xmlns:c16="http://schemas.microsoft.com/office/drawing/2014/chart" uri="{C3380CC4-5D6E-409C-BE32-E72D297353CC}">
                <c16:uniqueId val="{0000001F-0A26-47C2-8A42-176CE817C2DA}"/>
              </c:ext>
            </c:extLst>
          </c:dPt>
          <c:dPt>
            <c:idx val="32"/>
            <c:bubble3D val="0"/>
            <c:extLst>
              <c:ext xmlns:c16="http://schemas.microsoft.com/office/drawing/2014/chart" uri="{C3380CC4-5D6E-409C-BE32-E72D297353CC}">
                <c16:uniqueId val="{00000020-0A26-47C2-8A42-176CE817C2DA}"/>
              </c:ext>
            </c:extLst>
          </c:dPt>
          <c:dPt>
            <c:idx val="33"/>
            <c:bubble3D val="0"/>
            <c:extLst>
              <c:ext xmlns:c16="http://schemas.microsoft.com/office/drawing/2014/chart" uri="{C3380CC4-5D6E-409C-BE32-E72D297353CC}">
                <c16:uniqueId val="{00000021-0A26-47C2-8A42-176CE817C2DA}"/>
              </c:ext>
            </c:extLst>
          </c:dPt>
          <c:dPt>
            <c:idx val="34"/>
            <c:bubble3D val="0"/>
            <c:extLst>
              <c:ext xmlns:c16="http://schemas.microsoft.com/office/drawing/2014/chart" uri="{C3380CC4-5D6E-409C-BE32-E72D297353CC}">
                <c16:uniqueId val="{00000022-0A26-47C2-8A42-176CE817C2DA}"/>
              </c:ext>
            </c:extLst>
          </c:dPt>
          <c:dPt>
            <c:idx val="35"/>
            <c:bubble3D val="0"/>
            <c:extLst>
              <c:ext xmlns:c16="http://schemas.microsoft.com/office/drawing/2014/chart" uri="{C3380CC4-5D6E-409C-BE32-E72D297353CC}">
                <c16:uniqueId val="{00000023-0A26-47C2-8A42-176CE817C2DA}"/>
              </c:ext>
            </c:extLst>
          </c:dPt>
          <c:dPt>
            <c:idx val="36"/>
            <c:bubble3D val="0"/>
            <c:extLst>
              <c:ext xmlns:c16="http://schemas.microsoft.com/office/drawing/2014/chart" uri="{C3380CC4-5D6E-409C-BE32-E72D297353CC}">
                <c16:uniqueId val="{00000024-0A26-47C2-8A42-176CE817C2DA}"/>
              </c:ext>
            </c:extLst>
          </c:dPt>
          <c:dPt>
            <c:idx val="37"/>
            <c:bubble3D val="0"/>
            <c:extLst>
              <c:ext xmlns:c16="http://schemas.microsoft.com/office/drawing/2014/chart" uri="{C3380CC4-5D6E-409C-BE32-E72D297353CC}">
                <c16:uniqueId val="{00000025-0A26-47C2-8A42-176CE817C2DA}"/>
              </c:ext>
            </c:extLst>
          </c:dPt>
          <c:dPt>
            <c:idx val="38"/>
            <c:bubble3D val="0"/>
            <c:extLst>
              <c:ext xmlns:c16="http://schemas.microsoft.com/office/drawing/2014/chart" uri="{C3380CC4-5D6E-409C-BE32-E72D297353CC}">
                <c16:uniqueId val="{00000026-0A26-47C2-8A42-176CE817C2DA}"/>
              </c:ext>
            </c:extLst>
          </c:dPt>
          <c:dPt>
            <c:idx val="39"/>
            <c:bubble3D val="0"/>
            <c:extLst>
              <c:ext xmlns:c16="http://schemas.microsoft.com/office/drawing/2014/chart" uri="{C3380CC4-5D6E-409C-BE32-E72D297353CC}">
                <c16:uniqueId val="{00000027-0A26-47C2-8A42-176CE817C2DA}"/>
              </c:ext>
            </c:extLst>
          </c:dPt>
          <c:dPt>
            <c:idx val="40"/>
            <c:bubble3D val="0"/>
            <c:extLst>
              <c:ext xmlns:c16="http://schemas.microsoft.com/office/drawing/2014/chart" uri="{C3380CC4-5D6E-409C-BE32-E72D297353CC}">
                <c16:uniqueId val="{00000028-0A26-47C2-8A42-176CE817C2DA}"/>
              </c:ext>
            </c:extLst>
          </c:dPt>
          <c:dPt>
            <c:idx val="41"/>
            <c:bubble3D val="0"/>
            <c:extLst>
              <c:ext xmlns:c16="http://schemas.microsoft.com/office/drawing/2014/chart" uri="{C3380CC4-5D6E-409C-BE32-E72D297353CC}">
                <c16:uniqueId val="{00000029-0A26-47C2-8A42-176CE817C2DA}"/>
              </c:ext>
            </c:extLst>
          </c:dPt>
          <c:dPt>
            <c:idx val="42"/>
            <c:bubble3D val="0"/>
            <c:extLst>
              <c:ext xmlns:c16="http://schemas.microsoft.com/office/drawing/2014/chart" uri="{C3380CC4-5D6E-409C-BE32-E72D297353CC}">
                <c16:uniqueId val="{0000002A-0A26-47C2-8A42-176CE817C2DA}"/>
              </c:ext>
            </c:extLst>
          </c:dPt>
          <c:dPt>
            <c:idx val="43"/>
            <c:bubble3D val="0"/>
            <c:extLst>
              <c:ext xmlns:c16="http://schemas.microsoft.com/office/drawing/2014/chart" uri="{C3380CC4-5D6E-409C-BE32-E72D297353CC}">
                <c16:uniqueId val="{0000002B-0A26-47C2-8A42-176CE817C2DA}"/>
              </c:ext>
            </c:extLst>
          </c:dPt>
          <c:dPt>
            <c:idx val="44"/>
            <c:bubble3D val="0"/>
            <c:extLst>
              <c:ext xmlns:c16="http://schemas.microsoft.com/office/drawing/2014/chart" uri="{C3380CC4-5D6E-409C-BE32-E72D297353CC}">
                <c16:uniqueId val="{0000002C-0A26-47C2-8A42-176CE817C2DA}"/>
              </c:ext>
            </c:extLst>
          </c:dPt>
          <c:dPt>
            <c:idx val="45"/>
            <c:bubble3D val="0"/>
            <c:extLst>
              <c:ext xmlns:c16="http://schemas.microsoft.com/office/drawing/2014/chart" uri="{C3380CC4-5D6E-409C-BE32-E72D297353CC}">
                <c16:uniqueId val="{0000002D-0A26-47C2-8A42-176CE817C2DA}"/>
              </c:ext>
            </c:extLst>
          </c:dPt>
          <c:dPt>
            <c:idx val="46"/>
            <c:bubble3D val="0"/>
            <c:extLst>
              <c:ext xmlns:c16="http://schemas.microsoft.com/office/drawing/2014/chart" uri="{C3380CC4-5D6E-409C-BE32-E72D297353CC}">
                <c16:uniqueId val="{0000002E-0A26-47C2-8A42-176CE817C2DA}"/>
              </c:ext>
            </c:extLst>
          </c:dPt>
          <c:dPt>
            <c:idx val="47"/>
            <c:bubble3D val="0"/>
            <c:extLst>
              <c:ext xmlns:c16="http://schemas.microsoft.com/office/drawing/2014/chart" uri="{C3380CC4-5D6E-409C-BE32-E72D297353CC}">
                <c16:uniqueId val="{0000002F-0A26-47C2-8A42-176CE817C2DA}"/>
              </c:ext>
            </c:extLst>
          </c:dPt>
          <c:dPt>
            <c:idx val="48"/>
            <c:bubble3D val="0"/>
            <c:extLst>
              <c:ext xmlns:c16="http://schemas.microsoft.com/office/drawing/2014/chart" uri="{C3380CC4-5D6E-409C-BE32-E72D297353CC}">
                <c16:uniqueId val="{00000030-0A26-47C2-8A42-176CE817C2DA}"/>
              </c:ext>
            </c:extLst>
          </c:dPt>
          <c:dPt>
            <c:idx val="49"/>
            <c:bubble3D val="0"/>
            <c:extLst>
              <c:ext xmlns:c16="http://schemas.microsoft.com/office/drawing/2014/chart" uri="{C3380CC4-5D6E-409C-BE32-E72D297353CC}">
                <c16:uniqueId val="{00000031-0A26-47C2-8A42-176CE817C2DA}"/>
              </c:ext>
            </c:extLst>
          </c:dPt>
          <c:dPt>
            <c:idx val="50"/>
            <c:bubble3D val="0"/>
            <c:extLst>
              <c:ext xmlns:c16="http://schemas.microsoft.com/office/drawing/2014/chart" uri="{C3380CC4-5D6E-409C-BE32-E72D297353CC}">
                <c16:uniqueId val="{00000032-0A26-47C2-8A42-176CE817C2DA}"/>
              </c:ext>
            </c:extLst>
          </c:dPt>
          <c:dPt>
            <c:idx val="51"/>
            <c:bubble3D val="0"/>
            <c:extLst>
              <c:ext xmlns:c16="http://schemas.microsoft.com/office/drawing/2014/chart" uri="{C3380CC4-5D6E-409C-BE32-E72D297353CC}">
                <c16:uniqueId val="{00000033-0A26-47C2-8A42-176CE817C2DA}"/>
              </c:ext>
            </c:extLst>
          </c:dPt>
          <c:dPt>
            <c:idx val="52"/>
            <c:bubble3D val="0"/>
            <c:extLst>
              <c:ext xmlns:c16="http://schemas.microsoft.com/office/drawing/2014/chart" uri="{C3380CC4-5D6E-409C-BE32-E72D297353CC}">
                <c16:uniqueId val="{00000034-0A26-47C2-8A42-176CE817C2DA}"/>
              </c:ext>
            </c:extLst>
          </c:dPt>
          <c:dPt>
            <c:idx val="53"/>
            <c:bubble3D val="0"/>
            <c:extLst>
              <c:ext xmlns:c16="http://schemas.microsoft.com/office/drawing/2014/chart" uri="{C3380CC4-5D6E-409C-BE32-E72D297353CC}">
                <c16:uniqueId val="{00000035-0A26-47C2-8A42-176CE817C2DA}"/>
              </c:ext>
            </c:extLst>
          </c:dPt>
          <c:dPt>
            <c:idx val="54"/>
            <c:bubble3D val="0"/>
            <c:extLst>
              <c:ext xmlns:c16="http://schemas.microsoft.com/office/drawing/2014/chart" uri="{C3380CC4-5D6E-409C-BE32-E72D297353CC}">
                <c16:uniqueId val="{00000036-0A26-47C2-8A42-176CE817C2DA}"/>
              </c:ext>
            </c:extLst>
          </c:dPt>
          <c:dPt>
            <c:idx val="55"/>
            <c:bubble3D val="0"/>
            <c:extLst>
              <c:ext xmlns:c16="http://schemas.microsoft.com/office/drawing/2014/chart" uri="{C3380CC4-5D6E-409C-BE32-E72D297353CC}">
                <c16:uniqueId val="{00000037-0A26-47C2-8A42-176CE817C2DA}"/>
              </c:ext>
            </c:extLst>
          </c:dPt>
          <c:dPt>
            <c:idx val="56"/>
            <c:bubble3D val="0"/>
            <c:extLst>
              <c:ext xmlns:c16="http://schemas.microsoft.com/office/drawing/2014/chart" uri="{C3380CC4-5D6E-409C-BE32-E72D297353CC}">
                <c16:uniqueId val="{00000038-0A26-47C2-8A42-176CE817C2DA}"/>
              </c:ext>
            </c:extLst>
          </c:dPt>
          <c:dPt>
            <c:idx val="59"/>
            <c:bubble3D val="0"/>
            <c:extLst>
              <c:ext xmlns:c16="http://schemas.microsoft.com/office/drawing/2014/chart" uri="{C3380CC4-5D6E-409C-BE32-E72D297353CC}">
                <c16:uniqueId val="{00000039-0A26-47C2-8A42-176CE817C2DA}"/>
              </c:ext>
            </c:extLst>
          </c:dPt>
          <c:dPt>
            <c:idx val="60"/>
            <c:bubble3D val="0"/>
            <c:extLst>
              <c:ext xmlns:c16="http://schemas.microsoft.com/office/drawing/2014/chart" uri="{C3380CC4-5D6E-409C-BE32-E72D297353CC}">
                <c16:uniqueId val="{0000003A-0A26-47C2-8A42-176CE817C2DA}"/>
              </c:ext>
            </c:extLst>
          </c:dPt>
          <c:dPt>
            <c:idx val="64"/>
            <c:bubble3D val="0"/>
            <c:extLst>
              <c:ext xmlns:c16="http://schemas.microsoft.com/office/drawing/2014/chart" uri="{C3380CC4-5D6E-409C-BE32-E72D297353CC}">
                <c16:uniqueId val="{0000003B-0A26-47C2-8A42-176CE817C2DA}"/>
              </c:ext>
            </c:extLst>
          </c:dPt>
          <c:dPt>
            <c:idx val="71"/>
            <c:bubble3D val="0"/>
            <c:extLst>
              <c:ext xmlns:c16="http://schemas.microsoft.com/office/drawing/2014/chart" uri="{C3380CC4-5D6E-409C-BE32-E72D297353CC}">
                <c16:uniqueId val="{0000003C-0A26-47C2-8A42-176CE817C2DA}"/>
              </c:ext>
            </c:extLst>
          </c:dPt>
          <c:dPt>
            <c:idx val="72"/>
            <c:bubble3D val="0"/>
            <c:extLst>
              <c:ext xmlns:c16="http://schemas.microsoft.com/office/drawing/2014/chart" uri="{C3380CC4-5D6E-409C-BE32-E72D297353CC}">
                <c16:uniqueId val="{0000003D-0A26-47C2-8A42-176CE817C2DA}"/>
              </c:ext>
            </c:extLst>
          </c:dPt>
          <c:dPt>
            <c:idx val="76"/>
            <c:bubble3D val="0"/>
            <c:extLst>
              <c:ext xmlns:c16="http://schemas.microsoft.com/office/drawing/2014/chart" uri="{C3380CC4-5D6E-409C-BE32-E72D297353CC}">
                <c16:uniqueId val="{0000003E-0A26-47C2-8A42-176CE817C2DA}"/>
              </c:ext>
            </c:extLst>
          </c:dPt>
          <c:dLbls>
            <c:dLbl>
              <c:idx val="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26-47C2-8A42-176CE817C2DA}"/>
                </c:ext>
              </c:extLst>
            </c:dLbl>
            <c:dLbl>
              <c:idx val="1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A26-47C2-8A42-176CE817C2DA}"/>
                </c:ext>
              </c:extLst>
            </c:dLbl>
            <c:dLbl>
              <c:idx val="2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A26-47C2-8A42-176CE817C2DA}"/>
                </c:ext>
              </c:extLst>
            </c:dLbl>
            <c:dLbl>
              <c:idx val="4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A26-47C2-8A42-176CE817C2DA}"/>
                </c:ext>
              </c:extLst>
            </c:dLbl>
            <c:dLbl>
              <c:idx val="5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A26-47C2-8A42-176CE817C2DA}"/>
                </c:ext>
              </c:extLst>
            </c:dLbl>
            <c:dLbl>
              <c:idx val="6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A26-47C2-8A42-176CE817C2DA}"/>
                </c:ext>
              </c:extLst>
            </c:dLbl>
            <c:dLbl>
              <c:idx val="7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A26-47C2-8A42-176CE817C2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'F26-27'!$A$7:$B$83</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2017</c:v>
                  </c:pt>
                  <c:pt idx="12">
                    <c:v>2018</c:v>
                  </c:pt>
                  <c:pt idx="24">
                    <c:v>2019</c:v>
                  </c:pt>
                  <c:pt idx="36">
                    <c:v>2020</c:v>
                  </c:pt>
                  <c:pt idx="48">
                    <c:v>2021</c:v>
                  </c:pt>
                  <c:pt idx="60">
                    <c:v>2022</c:v>
                  </c:pt>
                  <c:pt idx="72">
                    <c:v>2023</c:v>
                  </c:pt>
                </c:lvl>
              </c:multiLvlStrCache>
            </c:multiLvlStrRef>
          </c:cat>
          <c:val>
            <c:numRef>
              <c:f>'F26-27'!$E$7:$E$83</c:f>
              <c:numCache>
                <c:formatCode>0.00</c:formatCode>
                <c:ptCount val="77"/>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pt idx="63">
                  <c:v>22.1314881199953</c:v>
                </c:pt>
                <c:pt idx="64">
                  <c:v>22.338542680459302</c:v>
                </c:pt>
                <c:pt idx="65">
                  <c:v>22.5843976774147</c:v>
                </c:pt>
                <c:pt idx="66">
                  <c:v>22.540508142899</c:v>
                </c:pt>
                <c:pt idx="67">
                  <c:v>22.514728752485599</c:v>
                </c:pt>
                <c:pt idx="68">
                  <c:v>22.177115486464199</c:v>
                </c:pt>
                <c:pt idx="69">
                  <c:v>22.4121530526896</c:v>
                </c:pt>
                <c:pt idx="70">
                  <c:v>22.369370548367701</c:v>
                </c:pt>
                <c:pt idx="71">
                  <c:v>22.0885742442224</c:v>
                </c:pt>
                <c:pt idx="72">
                  <c:v>22.326178861947799</c:v>
                </c:pt>
                <c:pt idx="73">
                  <c:v>22.392877919212498</c:v>
                </c:pt>
                <c:pt idx="74">
                  <c:v>22.523750677628101</c:v>
                </c:pt>
                <c:pt idx="75">
                  <c:v>22.634216381182501</c:v>
                </c:pt>
                <c:pt idx="76">
                  <c:v>22.398861832003199</c:v>
                </c:pt>
              </c:numCache>
            </c:numRef>
          </c:val>
          <c:smooth val="0"/>
          <c:extLst>
            <c:ext xmlns:c16="http://schemas.microsoft.com/office/drawing/2014/chart" uri="{C3380CC4-5D6E-409C-BE32-E72D297353CC}">
              <c16:uniqueId val="{0000003F-0A26-47C2-8A42-176CE817C2DA}"/>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0A26-47C2-8A42-176CE817C2DA}"/>
              </c:ext>
            </c:extLst>
          </c:dPt>
          <c:dPt>
            <c:idx val="1"/>
            <c:bubble3D val="0"/>
            <c:extLst>
              <c:ext xmlns:c16="http://schemas.microsoft.com/office/drawing/2014/chart" uri="{C3380CC4-5D6E-409C-BE32-E72D297353CC}">
                <c16:uniqueId val="{00000041-0A26-47C2-8A42-176CE817C2DA}"/>
              </c:ext>
            </c:extLst>
          </c:dPt>
          <c:dPt>
            <c:idx val="2"/>
            <c:bubble3D val="0"/>
            <c:extLst>
              <c:ext xmlns:c16="http://schemas.microsoft.com/office/drawing/2014/chart" uri="{C3380CC4-5D6E-409C-BE32-E72D297353CC}">
                <c16:uniqueId val="{00000042-0A26-47C2-8A42-176CE817C2DA}"/>
              </c:ext>
            </c:extLst>
          </c:dPt>
          <c:dPt>
            <c:idx val="3"/>
            <c:bubble3D val="0"/>
            <c:extLst>
              <c:ext xmlns:c16="http://schemas.microsoft.com/office/drawing/2014/chart" uri="{C3380CC4-5D6E-409C-BE32-E72D297353CC}">
                <c16:uniqueId val="{00000043-0A26-47C2-8A42-176CE817C2DA}"/>
              </c:ext>
            </c:extLst>
          </c:dPt>
          <c:dPt>
            <c:idx val="4"/>
            <c:bubble3D val="0"/>
            <c:extLst>
              <c:ext xmlns:c16="http://schemas.microsoft.com/office/drawing/2014/chart" uri="{C3380CC4-5D6E-409C-BE32-E72D297353CC}">
                <c16:uniqueId val="{00000044-0A26-47C2-8A42-176CE817C2DA}"/>
              </c:ext>
            </c:extLst>
          </c:dPt>
          <c:dPt>
            <c:idx val="5"/>
            <c:bubble3D val="0"/>
            <c:extLst>
              <c:ext xmlns:c16="http://schemas.microsoft.com/office/drawing/2014/chart" uri="{C3380CC4-5D6E-409C-BE32-E72D297353CC}">
                <c16:uniqueId val="{00000045-0A26-47C2-8A42-176CE817C2DA}"/>
              </c:ext>
            </c:extLst>
          </c:dPt>
          <c:dPt>
            <c:idx val="6"/>
            <c:bubble3D val="0"/>
            <c:extLst>
              <c:ext xmlns:c16="http://schemas.microsoft.com/office/drawing/2014/chart" uri="{C3380CC4-5D6E-409C-BE32-E72D297353CC}">
                <c16:uniqueId val="{00000046-0A26-47C2-8A42-176CE817C2DA}"/>
              </c:ext>
            </c:extLst>
          </c:dPt>
          <c:dPt>
            <c:idx val="7"/>
            <c:bubble3D val="0"/>
            <c:extLst>
              <c:ext xmlns:c16="http://schemas.microsoft.com/office/drawing/2014/chart" uri="{C3380CC4-5D6E-409C-BE32-E72D297353CC}">
                <c16:uniqueId val="{00000047-0A26-47C2-8A42-176CE817C2DA}"/>
              </c:ext>
            </c:extLst>
          </c:dPt>
          <c:dPt>
            <c:idx val="8"/>
            <c:bubble3D val="0"/>
            <c:extLst>
              <c:ext xmlns:c16="http://schemas.microsoft.com/office/drawing/2014/chart" uri="{C3380CC4-5D6E-409C-BE32-E72D297353CC}">
                <c16:uniqueId val="{00000048-0A26-47C2-8A42-176CE817C2DA}"/>
              </c:ext>
            </c:extLst>
          </c:dPt>
          <c:dPt>
            <c:idx val="9"/>
            <c:bubble3D val="0"/>
            <c:extLst>
              <c:ext xmlns:c16="http://schemas.microsoft.com/office/drawing/2014/chart" uri="{C3380CC4-5D6E-409C-BE32-E72D297353CC}">
                <c16:uniqueId val="{00000049-0A26-47C2-8A42-176CE817C2DA}"/>
              </c:ext>
            </c:extLst>
          </c:dPt>
          <c:dPt>
            <c:idx val="10"/>
            <c:bubble3D val="0"/>
            <c:extLst>
              <c:ext xmlns:c16="http://schemas.microsoft.com/office/drawing/2014/chart" uri="{C3380CC4-5D6E-409C-BE32-E72D297353CC}">
                <c16:uniqueId val="{0000004A-0A26-47C2-8A42-176CE817C2DA}"/>
              </c:ext>
            </c:extLst>
          </c:dPt>
          <c:dPt>
            <c:idx val="11"/>
            <c:bubble3D val="0"/>
            <c:extLst>
              <c:ext xmlns:c16="http://schemas.microsoft.com/office/drawing/2014/chart" uri="{C3380CC4-5D6E-409C-BE32-E72D297353CC}">
                <c16:uniqueId val="{0000004B-0A26-47C2-8A42-176CE817C2DA}"/>
              </c:ext>
            </c:extLst>
          </c:dPt>
          <c:dPt>
            <c:idx val="12"/>
            <c:bubble3D val="0"/>
            <c:extLst>
              <c:ext xmlns:c16="http://schemas.microsoft.com/office/drawing/2014/chart" uri="{C3380CC4-5D6E-409C-BE32-E72D297353CC}">
                <c16:uniqueId val="{0000004C-0A26-47C2-8A42-176CE817C2DA}"/>
              </c:ext>
            </c:extLst>
          </c:dPt>
          <c:dPt>
            <c:idx val="13"/>
            <c:bubble3D val="0"/>
            <c:extLst>
              <c:ext xmlns:c16="http://schemas.microsoft.com/office/drawing/2014/chart" uri="{C3380CC4-5D6E-409C-BE32-E72D297353CC}">
                <c16:uniqueId val="{0000004D-0A26-47C2-8A42-176CE817C2DA}"/>
              </c:ext>
            </c:extLst>
          </c:dPt>
          <c:dPt>
            <c:idx val="14"/>
            <c:bubble3D val="0"/>
            <c:extLst>
              <c:ext xmlns:c16="http://schemas.microsoft.com/office/drawing/2014/chart" uri="{C3380CC4-5D6E-409C-BE32-E72D297353CC}">
                <c16:uniqueId val="{0000004E-0A26-47C2-8A42-176CE817C2DA}"/>
              </c:ext>
            </c:extLst>
          </c:dPt>
          <c:dPt>
            <c:idx val="15"/>
            <c:bubble3D val="0"/>
            <c:extLst>
              <c:ext xmlns:c16="http://schemas.microsoft.com/office/drawing/2014/chart" uri="{C3380CC4-5D6E-409C-BE32-E72D297353CC}">
                <c16:uniqueId val="{0000004F-0A26-47C2-8A42-176CE817C2DA}"/>
              </c:ext>
            </c:extLst>
          </c:dPt>
          <c:dPt>
            <c:idx val="16"/>
            <c:bubble3D val="0"/>
            <c:extLst>
              <c:ext xmlns:c16="http://schemas.microsoft.com/office/drawing/2014/chart" uri="{C3380CC4-5D6E-409C-BE32-E72D297353CC}">
                <c16:uniqueId val="{00000050-0A26-47C2-8A42-176CE817C2DA}"/>
              </c:ext>
            </c:extLst>
          </c:dPt>
          <c:dPt>
            <c:idx val="17"/>
            <c:bubble3D val="0"/>
            <c:extLst>
              <c:ext xmlns:c16="http://schemas.microsoft.com/office/drawing/2014/chart" uri="{C3380CC4-5D6E-409C-BE32-E72D297353CC}">
                <c16:uniqueId val="{00000051-0A26-47C2-8A42-176CE817C2DA}"/>
              </c:ext>
            </c:extLst>
          </c:dPt>
          <c:dPt>
            <c:idx val="18"/>
            <c:bubble3D val="0"/>
            <c:extLst>
              <c:ext xmlns:c16="http://schemas.microsoft.com/office/drawing/2014/chart" uri="{C3380CC4-5D6E-409C-BE32-E72D297353CC}">
                <c16:uniqueId val="{00000052-0A26-47C2-8A42-176CE817C2DA}"/>
              </c:ext>
            </c:extLst>
          </c:dPt>
          <c:dPt>
            <c:idx val="19"/>
            <c:bubble3D val="0"/>
            <c:extLst>
              <c:ext xmlns:c16="http://schemas.microsoft.com/office/drawing/2014/chart" uri="{C3380CC4-5D6E-409C-BE32-E72D297353CC}">
                <c16:uniqueId val="{00000053-0A26-47C2-8A42-176CE817C2DA}"/>
              </c:ext>
            </c:extLst>
          </c:dPt>
          <c:dPt>
            <c:idx val="20"/>
            <c:bubble3D val="0"/>
            <c:extLst>
              <c:ext xmlns:c16="http://schemas.microsoft.com/office/drawing/2014/chart" uri="{C3380CC4-5D6E-409C-BE32-E72D297353CC}">
                <c16:uniqueId val="{00000054-0A26-47C2-8A42-176CE817C2DA}"/>
              </c:ext>
            </c:extLst>
          </c:dPt>
          <c:dPt>
            <c:idx val="21"/>
            <c:bubble3D val="0"/>
            <c:extLst>
              <c:ext xmlns:c16="http://schemas.microsoft.com/office/drawing/2014/chart" uri="{C3380CC4-5D6E-409C-BE32-E72D297353CC}">
                <c16:uniqueId val="{00000055-0A26-47C2-8A42-176CE817C2DA}"/>
              </c:ext>
            </c:extLst>
          </c:dPt>
          <c:dPt>
            <c:idx val="22"/>
            <c:bubble3D val="0"/>
            <c:extLst>
              <c:ext xmlns:c16="http://schemas.microsoft.com/office/drawing/2014/chart" uri="{C3380CC4-5D6E-409C-BE32-E72D297353CC}">
                <c16:uniqueId val="{00000056-0A26-47C2-8A42-176CE817C2DA}"/>
              </c:ext>
            </c:extLst>
          </c:dPt>
          <c:dPt>
            <c:idx val="23"/>
            <c:bubble3D val="0"/>
            <c:extLst>
              <c:ext xmlns:c16="http://schemas.microsoft.com/office/drawing/2014/chart" uri="{C3380CC4-5D6E-409C-BE32-E72D297353CC}">
                <c16:uniqueId val="{00000057-0A26-47C2-8A42-176CE817C2DA}"/>
              </c:ext>
            </c:extLst>
          </c:dPt>
          <c:dPt>
            <c:idx val="24"/>
            <c:bubble3D val="0"/>
            <c:extLst>
              <c:ext xmlns:c16="http://schemas.microsoft.com/office/drawing/2014/chart" uri="{C3380CC4-5D6E-409C-BE32-E72D297353CC}">
                <c16:uniqueId val="{00000058-0A26-47C2-8A42-176CE817C2DA}"/>
              </c:ext>
            </c:extLst>
          </c:dPt>
          <c:dPt>
            <c:idx val="25"/>
            <c:bubble3D val="0"/>
            <c:extLst>
              <c:ext xmlns:c16="http://schemas.microsoft.com/office/drawing/2014/chart" uri="{C3380CC4-5D6E-409C-BE32-E72D297353CC}">
                <c16:uniqueId val="{00000059-0A26-47C2-8A42-176CE817C2DA}"/>
              </c:ext>
            </c:extLst>
          </c:dPt>
          <c:dPt>
            <c:idx val="26"/>
            <c:bubble3D val="0"/>
            <c:extLst>
              <c:ext xmlns:c16="http://schemas.microsoft.com/office/drawing/2014/chart" uri="{C3380CC4-5D6E-409C-BE32-E72D297353CC}">
                <c16:uniqueId val="{0000005A-0A26-47C2-8A42-176CE817C2DA}"/>
              </c:ext>
            </c:extLst>
          </c:dPt>
          <c:dPt>
            <c:idx val="27"/>
            <c:bubble3D val="0"/>
            <c:extLst>
              <c:ext xmlns:c16="http://schemas.microsoft.com/office/drawing/2014/chart" uri="{C3380CC4-5D6E-409C-BE32-E72D297353CC}">
                <c16:uniqueId val="{0000005B-0A26-47C2-8A42-176CE817C2DA}"/>
              </c:ext>
            </c:extLst>
          </c:dPt>
          <c:dPt>
            <c:idx val="28"/>
            <c:bubble3D val="0"/>
            <c:extLst>
              <c:ext xmlns:c16="http://schemas.microsoft.com/office/drawing/2014/chart" uri="{C3380CC4-5D6E-409C-BE32-E72D297353CC}">
                <c16:uniqueId val="{0000005C-0A26-47C2-8A42-176CE817C2DA}"/>
              </c:ext>
            </c:extLst>
          </c:dPt>
          <c:dPt>
            <c:idx val="29"/>
            <c:bubble3D val="0"/>
            <c:extLst>
              <c:ext xmlns:c16="http://schemas.microsoft.com/office/drawing/2014/chart" uri="{C3380CC4-5D6E-409C-BE32-E72D297353CC}">
                <c16:uniqueId val="{0000005D-0A26-47C2-8A42-176CE817C2DA}"/>
              </c:ext>
            </c:extLst>
          </c:dPt>
          <c:dPt>
            <c:idx val="30"/>
            <c:bubble3D val="0"/>
            <c:extLst>
              <c:ext xmlns:c16="http://schemas.microsoft.com/office/drawing/2014/chart" uri="{C3380CC4-5D6E-409C-BE32-E72D297353CC}">
                <c16:uniqueId val="{0000005E-0A26-47C2-8A42-176CE817C2DA}"/>
              </c:ext>
            </c:extLst>
          </c:dPt>
          <c:dPt>
            <c:idx val="31"/>
            <c:bubble3D val="0"/>
            <c:extLst>
              <c:ext xmlns:c16="http://schemas.microsoft.com/office/drawing/2014/chart" uri="{C3380CC4-5D6E-409C-BE32-E72D297353CC}">
                <c16:uniqueId val="{0000005F-0A26-47C2-8A42-176CE817C2DA}"/>
              </c:ext>
            </c:extLst>
          </c:dPt>
          <c:dPt>
            <c:idx val="32"/>
            <c:bubble3D val="0"/>
            <c:extLst>
              <c:ext xmlns:c16="http://schemas.microsoft.com/office/drawing/2014/chart" uri="{C3380CC4-5D6E-409C-BE32-E72D297353CC}">
                <c16:uniqueId val="{00000060-0A26-47C2-8A42-176CE817C2DA}"/>
              </c:ext>
            </c:extLst>
          </c:dPt>
          <c:dPt>
            <c:idx val="33"/>
            <c:bubble3D val="0"/>
            <c:extLst>
              <c:ext xmlns:c16="http://schemas.microsoft.com/office/drawing/2014/chart" uri="{C3380CC4-5D6E-409C-BE32-E72D297353CC}">
                <c16:uniqueId val="{00000061-0A26-47C2-8A42-176CE817C2DA}"/>
              </c:ext>
            </c:extLst>
          </c:dPt>
          <c:dPt>
            <c:idx val="34"/>
            <c:bubble3D val="0"/>
            <c:extLst>
              <c:ext xmlns:c16="http://schemas.microsoft.com/office/drawing/2014/chart" uri="{C3380CC4-5D6E-409C-BE32-E72D297353CC}">
                <c16:uniqueId val="{00000062-0A26-47C2-8A42-176CE817C2DA}"/>
              </c:ext>
            </c:extLst>
          </c:dPt>
          <c:dPt>
            <c:idx val="35"/>
            <c:bubble3D val="0"/>
            <c:extLst>
              <c:ext xmlns:c16="http://schemas.microsoft.com/office/drawing/2014/chart" uri="{C3380CC4-5D6E-409C-BE32-E72D297353CC}">
                <c16:uniqueId val="{00000063-0A26-47C2-8A42-176CE817C2DA}"/>
              </c:ext>
            </c:extLst>
          </c:dPt>
          <c:dPt>
            <c:idx val="36"/>
            <c:bubble3D val="0"/>
            <c:extLst>
              <c:ext xmlns:c16="http://schemas.microsoft.com/office/drawing/2014/chart" uri="{C3380CC4-5D6E-409C-BE32-E72D297353CC}">
                <c16:uniqueId val="{00000064-0A26-47C2-8A42-176CE817C2DA}"/>
              </c:ext>
            </c:extLst>
          </c:dPt>
          <c:dPt>
            <c:idx val="37"/>
            <c:bubble3D val="0"/>
            <c:extLst>
              <c:ext xmlns:c16="http://schemas.microsoft.com/office/drawing/2014/chart" uri="{C3380CC4-5D6E-409C-BE32-E72D297353CC}">
                <c16:uniqueId val="{00000065-0A26-47C2-8A42-176CE817C2DA}"/>
              </c:ext>
            </c:extLst>
          </c:dPt>
          <c:dPt>
            <c:idx val="38"/>
            <c:bubble3D val="0"/>
            <c:extLst>
              <c:ext xmlns:c16="http://schemas.microsoft.com/office/drawing/2014/chart" uri="{C3380CC4-5D6E-409C-BE32-E72D297353CC}">
                <c16:uniqueId val="{00000066-0A26-47C2-8A42-176CE817C2DA}"/>
              </c:ext>
            </c:extLst>
          </c:dPt>
          <c:dPt>
            <c:idx val="39"/>
            <c:bubble3D val="0"/>
            <c:extLst>
              <c:ext xmlns:c16="http://schemas.microsoft.com/office/drawing/2014/chart" uri="{C3380CC4-5D6E-409C-BE32-E72D297353CC}">
                <c16:uniqueId val="{00000067-0A26-47C2-8A42-176CE817C2DA}"/>
              </c:ext>
            </c:extLst>
          </c:dPt>
          <c:dPt>
            <c:idx val="40"/>
            <c:bubble3D val="0"/>
            <c:extLst>
              <c:ext xmlns:c16="http://schemas.microsoft.com/office/drawing/2014/chart" uri="{C3380CC4-5D6E-409C-BE32-E72D297353CC}">
                <c16:uniqueId val="{00000068-0A26-47C2-8A42-176CE817C2DA}"/>
              </c:ext>
            </c:extLst>
          </c:dPt>
          <c:dPt>
            <c:idx val="41"/>
            <c:bubble3D val="0"/>
            <c:extLst>
              <c:ext xmlns:c16="http://schemas.microsoft.com/office/drawing/2014/chart" uri="{C3380CC4-5D6E-409C-BE32-E72D297353CC}">
                <c16:uniqueId val="{00000069-0A26-47C2-8A42-176CE817C2DA}"/>
              </c:ext>
            </c:extLst>
          </c:dPt>
          <c:dPt>
            <c:idx val="42"/>
            <c:bubble3D val="0"/>
            <c:extLst>
              <c:ext xmlns:c16="http://schemas.microsoft.com/office/drawing/2014/chart" uri="{C3380CC4-5D6E-409C-BE32-E72D297353CC}">
                <c16:uniqueId val="{0000006A-0A26-47C2-8A42-176CE817C2DA}"/>
              </c:ext>
            </c:extLst>
          </c:dPt>
          <c:dPt>
            <c:idx val="43"/>
            <c:bubble3D val="0"/>
            <c:extLst>
              <c:ext xmlns:c16="http://schemas.microsoft.com/office/drawing/2014/chart" uri="{C3380CC4-5D6E-409C-BE32-E72D297353CC}">
                <c16:uniqueId val="{0000006B-0A26-47C2-8A42-176CE817C2DA}"/>
              </c:ext>
            </c:extLst>
          </c:dPt>
          <c:dPt>
            <c:idx val="44"/>
            <c:bubble3D val="0"/>
            <c:extLst>
              <c:ext xmlns:c16="http://schemas.microsoft.com/office/drawing/2014/chart" uri="{C3380CC4-5D6E-409C-BE32-E72D297353CC}">
                <c16:uniqueId val="{0000006C-0A26-47C2-8A42-176CE817C2DA}"/>
              </c:ext>
            </c:extLst>
          </c:dPt>
          <c:dPt>
            <c:idx val="45"/>
            <c:bubble3D val="0"/>
            <c:extLst>
              <c:ext xmlns:c16="http://schemas.microsoft.com/office/drawing/2014/chart" uri="{C3380CC4-5D6E-409C-BE32-E72D297353CC}">
                <c16:uniqueId val="{0000006D-0A26-47C2-8A42-176CE817C2DA}"/>
              </c:ext>
            </c:extLst>
          </c:dPt>
          <c:dPt>
            <c:idx val="46"/>
            <c:bubble3D val="0"/>
            <c:extLst>
              <c:ext xmlns:c16="http://schemas.microsoft.com/office/drawing/2014/chart" uri="{C3380CC4-5D6E-409C-BE32-E72D297353CC}">
                <c16:uniqueId val="{0000006E-0A26-47C2-8A42-176CE817C2DA}"/>
              </c:ext>
            </c:extLst>
          </c:dPt>
          <c:dPt>
            <c:idx val="47"/>
            <c:bubble3D val="0"/>
            <c:extLst>
              <c:ext xmlns:c16="http://schemas.microsoft.com/office/drawing/2014/chart" uri="{C3380CC4-5D6E-409C-BE32-E72D297353CC}">
                <c16:uniqueId val="{0000006F-0A26-47C2-8A42-176CE817C2DA}"/>
              </c:ext>
            </c:extLst>
          </c:dPt>
          <c:dPt>
            <c:idx val="48"/>
            <c:bubble3D val="0"/>
            <c:extLst>
              <c:ext xmlns:c16="http://schemas.microsoft.com/office/drawing/2014/chart" uri="{C3380CC4-5D6E-409C-BE32-E72D297353CC}">
                <c16:uniqueId val="{00000070-0A26-47C2-8A42-176CE817C2DA}"/>
              </c:ext>
            </c:extLst>
          </c:dPt>
          <c:dPt>
            <c:idx val="49"/>
            <c:bubble3D val="0"/>
            <c:extLst>
              <c:ext xmlns:c16="http://schemas.microsoft.com/office/drawing/2014/chart" uri="{C3380CC4-5D6E-409C-BE32-E72D297353CC}">
                <c16:uniqueId val="{00000071-0A26-47C2-8A42-176CE817C2DA}"/>
              </c:ext>
            </c:extLst>
          </c:dPt>
          <c:dPt>
            <c:idx val="50"/>
            <c:bubble3D val="0"/>
            <c:extLst>
              <c:ext xmlns:c16="http://schemas.microsoft.com/office/drawing/2014/chart" uri="{C3380CC4-5D6E-409C-BE32-E72D297353CC}">
                <c16:uniqueId val="{00000072-0A26-47C2-8A42-176CE817C2DA}"/>
              </c:ext>
            </c:extLst>
          </c:dPt>
          <c:dPt>
            <c:idx val="51"/>
            <c:bubble3D val="0"/>
            <c:extLst>
              <c:ext xmlns:c16="http://schemas.microsoft.com/office/drawing/2014/chart" uri="{C3380CC4-5D6E-409C-BE32-E72D297353CC}">
                <c16:uniqueId val="{00000073-0A26-47C2-8A42-176CE817C2DA}"/>
              </c:ext>
            </c:extLst>
          </c:dPt>
          <c:dPt>
            <c:idx val="52"/>
            <c:bubble3D val="0"/>
            <c:extLst>
              <c:ext xmlns:c16="http://schemas.microsoft.com/office/drawing/2014/chart" uri="{C3380CC4-5D6E-409C-BE32-E72D297353CC}">
                <c16:uniqueId val="{00000074-0A26-47C2-8A42-176CE817C2DA}"/>
              </c:ext>
            </c:extLst>
          </c:dPt>
          <c:dPt>
            <c:idx val="53"/>
            <c:bubble3D val="0"/>
            <c:extLst>
              <c:ext xmlns:c16="http://schemas.microsoft.com/office/drawing/2014/chart" uri="{C3380CC4-5D6E-409C-BE32-E72D297353CC}">
                <c16:uniqueId val="{00000075-0A26-47C2-8A42-176CE817C2DA}"/>
              </c:ext>
            </c:extLst>
          </c:dPt>
          <c:dPt>
            <c:idx val="54"/>
            <c:bubble3D val="0"/>
            <c:extLst>
              <c:ext xmlns:c16="http://schemas.microsoft.com/office/drawing/2014/chart" uri="{C3380CC4-5D6E-409C-BE32-E72D297353CC}">
                <c16:uniqueId val="{00000076-0A26-47C2-8A42-176CE817C2DA}"/>
              </c:ext>
            </c:extLst>
          </c:dPt>
          <c:dPt>
            <c:idx val="55"/>
            <c:bubble3D val="0"/>
            <c:extLst>
              <c:ext xmlns:c16="http://schemas.microsoft.com/office/drawing/2014/chart" uri="{C3380CC4-5D6E-409C-BE32-E72D297353CC}">
                <c16:uniqueId val="{00000077-0A26-47C2-8A42-176CE817C2DA}"/>
              </c:ext>
            </c:extLst>
          </c:dPt>
          <c:dPt>
            <c:idx val="56"/>
            <c:bubble3D val="0"/>
            <c:extLst>
              <c:ext xmlns:c16="http://schemas.microsoft.com/office/drawing/2014/chart" uri="{C3380CC4-5D6E-409C-BE32-E72D297353CC}">
                <c16:uniqueId val="{00000078-0A26-47C2-8A42-176CE817C2DA}"/>
              </c:ext>
            </c:extLst>
          </c:dPt>
          <c:dPt>
            <c:idx val="59"/>
            <c:bubble3D val="0"/>
            <c:extLst>
              <c:ext xmlns:c16="http://schemas.microsoft.com/office/drawing/2014/chart" uri="{C3380CC4-5D6E-409C-BE32-E72D297353CC}">
                <c16:uniqueId val="{00000079-0A26-47C2-8A42-176CE817C2DA}"/>
              </c:ext>
            </c:extLst>
          </c:dPt>
          <c:dPt>
            <c:idx val="60"/>
            <c:bubble3D val="0"/>
            <c:extLst>
              <c:ext xmlns:c16="http://schemas.microsoft.com/office/drawing/2014/chart" uri="{C3380CC4-5D6E-409C-BE32-E72D297353CC}">
                <c16:uniqueId val="{0000007A-0A26-47C2-8A42-176CE817C2DA}"/>
              </c:ext>
            </c:extLst>
          </c:dPt>
          <c:dPt>
            <c:idx val="64"/>
            <c:bubble3D val="0"/>
            <c:extLst>
              <c:ext xmlns:c16="http://schemas.microsoft.com/office/drawing/2014/chart" uri="{C3380CC4-5D6E-409C-BE32-E72D297353CC}">
                <c16:uniqueId val="{0000007B-0A26-47C2-8A42-176CE817C2DA}"/>
              </c:ext>
            </c:extLst>
          </c:dPt>
          <c:dPt>
            <c:idx val="71"/>
            <c:bubble3D val="0"/>
            <c:extLst>
              <c:ext xmlns:c16="http://schemas.microsoft.com/office/drawing/2014/chart" uri="{C3380CC4-5D6E-409C-BE32-E72D297353CC}">
                <c16:uniqueId val="{0000007C-0A26-47C2-8A42-176CE817C2DA}"/>
              </c:ext>
            </c:extLst>
          </c:dPt>
          <c:dPt>
            <c:idx val="72"/>
            <c:bubble3D val="0"/>
            <c:extLst>
              <c:ext xmlns:c16="http://schemas.microsoft.com/office/drawing/2014/chart" uri="{C3380CC4-5D6E-409C-BE32-E72D297353CC}">
                <c16:uniqueId val="{0000007D-0A26-47C2-8A42-176CE817C2DA}"/>
              </c:ext>
            </c:extLst>
          </c:dPt>
          <c:dPt>
            <c:idx val="76"/>
            <c:bubble3D val="0"/>
            <c:extLst>
              <c:ext xmlns:c16="http://schemas.microsoft.com/office/drawing/2014/chart" uri="{C3380CC4-5D6E-409C-BE32-E72D297353CC}">
                <c16:uniqueId val="{0000007E-0A26-47C2-8A42-176CE817C2DA}"/>
              </c:ext>
            </c:extLst>
          </c:dPt>
          <c:dLbls>
            <c:dLbl>
              <c:idx val="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0A26-47C2-8A42-176CE817C2DA}"/>
                </c:ext>
              </c:extLst>
            </c:dLbl>
            <c:dLbl>
              <c:idx val="1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0A26-47C2-8A42-176CE817C2DA}"/>
                </c:ext>
              </c:extLst>
            </c:dLbl>
            <c:dLbl>
              <c:idx val="2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0A26-47C2-8A42-176CE817C2DA}"/>
                </c:ext>
              </c:extLst>
            </c:dLbl>
            <c:dLbl>
              <c:idx val="4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0A26-47C2-8A42-176CE817C2DA}"/>
                </c:ext>
              </c:extLst>
            </c:dLbl>
            <c:dLbl>
              <c:idx val="5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0A26-47C2-8A42-176CE817C2DA}"/>
                </c:ext>
              </c:extLst>
            </c:dLbl>
            <c:dLbl>
              <c:idx val="6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0A26-47C2-8A42-176CE817C2DA}"/>
                </c:ext>
              </c:extLst>
            </c:dLbl>
            <c:dLbl>
              <c:idx val="7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0A26-47C2-8A42-176CE817C2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'F26-27'!$F$7:$F$83</c:f>
              <c:numCache>
                <c:formatCode>0.00</c:formatCode>
                <c:ptCount val="77"/>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pt idx="63">
                  <c:v>21.474077446438098</c:v>
                </c:pt>
                <c:pt idx="64">
                  <c:v>21.660877728166799</c:v>
                </c:pt>
                <c:pt idx="65">
                  <c:v>21.855251581766399</c:v>
                </c:pt>
                <c:pt idx="66">
                  <c:v>21.832787439704699</c:v>
                </c:pt>
                <c:pt idx="67">
                  <c:v>21.931379001352902</c:v>
                </c:pt>
                <c:pt idx="68">
                  <c:v>21.6942532303975</c:v>
                </c:pt>
                <c:pt idx="69">
                  <c:v>21.893132641486801</c:v>
                </c:pt>
                <c:pt idx="70">
                  <c:v>21.789423268410001</c:v>
                </c:pt>
                <c:pt idx="71">
                  <c:v>21.501598614256601</c:v>
                </c:pt>
                <c:pt idx="72">
                  <c:v>21.760657387559998</c:v>
                </c:pt>
                <c:pt idx="73">
                  <c:v>21.789886465647701</c:v>
                </c:pt>
                <c:pt idx="74">
                  <c:v>21.8620485299293</c:v>
                </c:pt>
                <c:pt idx="75">
                  <c:v>21.963588493703</c:v>
                </c:pt>
                <c:pt idx="76">
                  <c:v>21.943020734659001</c:v>
                </c:pt>
              </c:numCache>
            </c:numRef>
          </c:val>
          <c:smooth val="0"/>
          <c:extLst>
            <c:ext xmlns:c16="http://schemas.microsoft.com/office/drawing/2014/chart" uri="{C3380CC4-5D6E-409C-BE32-E72D297353CC}">
              <c16:uniqueId val="{0000007F-0A26-47C2-8A42-176CE817C2DA}"/>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4.6342163811825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46DB-461D-9D58-A77FE27A1B75}"/>
              </c:ext>
            </c:extLst>
          </c:dPt>
          <c:dPt>
            <c:idx val="1"/>
            <c:bubble3D val="0"/>
            <c:extLst>
              <c:ext xmlns:c16="http://schemas.microsoft.com/office/drawing/2014/chart" uri="{C3380CC4-5D6E-409C-BE32-E72D297353CC}">
                <c16:uniqueId val="{00000001-46DB-461D-9D58-A77FE27A1B75}"/>
              </c:ext>
            </c:extLst>
          </c:dPt>
          <c:dPt>
            <c:idx val="2"/>
            <c:bubble3D val="0"/>
            <c:extLst>
              <c:ext xmlns:c16="http://schemas.microsoft.com/office/drawing/2014/chart" uri="{C3380CC4-5D6E-409C-BE32-E72D297353CC}">
                <c16:uniqueId val="{00000002-46DB-461D-9D58-A77FE27A1B75}"/>
              </c:ext>
            </c:extLst>
          </c:dPt>
          <c:dPt>
            <c:idx val="3"/>
            <c:bubble3D val="0"/>
            <c:extLst>
              <c:ext xmlns:c16="http://schemas.microsoft.com/office/drawing/2014/chart" uri="{C3380CC4-5D6E-409C-BE32-E72D297353CC}">
                <c16:uniqueId val="{00000003-46DB-461D-9D58-A77FE27A1B75}"/>
              </c:ext>
            </c:extLst>
          </c:dPt>
          <c:dPt>
            <c:idx val="4"/>
            <c:bubble3D val="0"/>
            <c:extLst>
              <c:ext xmlns:c16="http://schemas.microsoft.com/office/drawing/2014/chart" uri="{C3380CC4-5D6E-409C-BE32-E72D297353CC}">
                <c16:uniqueId val="{00000004-46DB-461D-9D58-A77FE27A1B75}"/>
              </c:ext>
            </c:extLst>
          </c:dPt>
          <c:dPt>
            <c:idx val="5"/>
            <c:bubble3D val="0"/>
            <c:extLst>
              <c:ext xmlns:c16="http://schemas.microsoft.com/office/drawing/2014/chart" uri="{C3380CC4-5D6E-409C-BE32-E72D297353CC}">
                <c16:uniqueId val="{00000005-46DB-461D-9D58-A77FE27A1B75}"/>
              </c:ext>
            </c:extLst>
          </c:dPt>
          <c:dPt>
            <c:idx val="6"/>
            <c:bubble3D val="0"/>
            <c:extLst>
              <c:ext xmlns:c16="http://schemas.microsoft.com/office/drawing/2014/chart" uri="{C3380CC4-5D6E-409C-BE32-E72D297353CC}">
                <c16:uniqueId val="{00000006-46DB-461D-9D58-A77FE27A1B75}"/>
              </c:ext>
            </c:extLst>
          </c:dPt>
          <c:dPt>
            <c:idx val="7"/>
            <c:bubble3D val="0"/>
            <c:extLst>
              <c:ext xmlns:c16="http://schemas.microsoft.com/office/drawing/2014/chart" uri="{C3380CC4-5D6E-409C-BE32-E72D297353CC}">
                <c16:uniqueId val="{00000007-46DB-461D-9D58-A77FE27A1B75}"/>
              </c:ext>
            </c:extLst>
          </c:dPt>
          <c:dPt>
            <c:idx val="8"/>
            <c:bubble3D val="0"/>
            <c:extLst>
              <c:ext xmlns:c16="http://schemas.microsoft.com/office/drawing/2014/chart" uri="{C3380CC4-5D6E-409C-BE32-E72D297353CC}">
                <c16:uniqueId val="{00000008-46DB-461D-9D58-A77FE27A1B75}"/>
              </c:ext>
            </c:extLst>
          </c:dPt>
          <c:dPt>
            <c:idx val="9"/>
            <c:bubble3D val="0"/>
            <c:extLst>
              <c:ext xmlns:c16="http://schemas.microsoft.com/office/drawing/2014/chart" uri="{C3380CC4-5D6E-409C-BE32-E72D297353CC}">
                <c16:uniqueId val="{00000009-46DB-461D-9D58-A77FE27A1B75}"/>
              </c:ext>
            </c:extLst>
          </c:dPt>
          <c:dPt>
            <c:idx val="10"/>
            <c:bubble3D val="0"/>
            <c:extLst>
              <c:ext xmlns:c16="http://schemas.microsoft.com/office/drawing/2014/chart" uri="{C3380CC4-5D6E-409C-BE32-E72D297353CC}">
                <c16:uniqueId val="{0000000A-46DB-461D-9D58-A77FE27A1B75}"/>
              </c:ext>
            </c:extLst>
          </c:dPt>
          <c:dPt>
            <c:idx val="11"/>
            <c:bubble3D val="0"/>
            <c:extLst>
              <c:ext xmlns:c16="http://schemas.microsoft.com/office/drawing/2014/chart" uri="{C3380CC4-5D6E-409C-BE32-E72D297353CC}">
                <c16:uniqueId val="{0000000B-46DB-461D-9D58-A77FE27A1B75}"/>
              </c:ext>
            </c:extLst>
          </c:dPt>
          <c:dPt>
            <c:idx val="12"/>
            <c:bubble3D val="0"/>
            <c:extLst>
              <c:ext xmlns:c16="http://schemas.microsoft.com/office/drawing/2014/chart" uri="{C3380CC4-5D6E-409C-BE32-E72D297353CC}">
                <c16:uniqueId val="{0000000C-46DB-461D-9D58-A77FE27A1B75}"/>
              </c:ext>
            </c:extLst>
          </c:dPt>
          <c:dPt>
            <c:idx val="13"/>
            <c:bubble3D val="0"/>
            <c:extLst>
              <c:ext xmlns:c16="http://schemas.microsoft.com/office/drawing/2014/chart" uri="{C3380CC4-5D6E-409C-BE32-E72D297353CC}">
                <c16:uniqueId val="{0000000D-46DB-461D-9D58-A77FE27A1B75}"/>
              </c:ext>
            </c:extLst>
          </c:dPt>
          <c:dPt>
            <c:idx val="14"/>
            <c:bubble3D val="0"/>
            <c:extLst>
              <c:ext xmlns:c16="http://schemas.microsoft.com/office/drawing/2014/chart" uri="{C3380CC4-5D6E-409C-BE32-E72D297353CC}">
                <c16:uniqueId val="{0000000E-46DB-461D-9D58-A77FE27A1B75}"/>
              </c:ext>
            </c:extLst>
          </c:dPt>
          <c:dPt>
            <c:idx val="15"/>
            <c:bubble3D val="0"/>
            <c:extLst>
              <c:ext xmlns:c16="http://schemas.microsoft.com/office/drawing/2014/chart" uri="{C3380CC4-5D6E-409C-BE32-E72D297353CC}">
                <c16:uniqueId val="{0000000F-46DB-461D-9D58-A77FE27A1B75}"/>
              </c:ext>
            </c:extLst>
          </c:dPt>
          <c:dPt>
            <c:idx val="16"/>
            <c:bubble3D val="0"/>
            <c:extLst>
              <c:ext xmlns:c16="http://schemas.microsoft.com/office/drawing/2014/chart" uri="{C3380CC4-5D6E-409C-BE32-E72D297353CC}">
                <c16:uniqueId val="{00000010-46DB-461D-9D58-A77FE27A1B75}"/>
              </c:ext>
            </c:extLst>
          </c:dPt>
          <c:dPt>
            <c:idx val="17"/>
            <c:bubble3D val="0"/>
            <c:extLst>
              <c:ext xmlns:c16="http://schemas.microsoft.com/office/drawing/2014/chart" uri="{C3380CC4-5D6E-409C-BE32-E72D297353CC}">
                <c16:uniqueId val="{00000011-46DB-461D-9D58-A77FE27A1B75}"/>
              </c:ext>
            </c:extLst>
          </c:dPt>
          <c:dPt>
            <c:idx val="18"/>
            <c:bubble3D val="0"/>
            <c:extLst>
              <c:ext xmlns:c16="http://schemas.microsoft.com/office/drawing/2014/chart" uri="{C3380CC4-5D6E-409C-BE32-E72D297353CC}">
                <c16:uniqueId val="{00000012-46DB-461D-9D58-A77FE27A1B75}"/>
              </c:ext>
            </c:extLst>
          </c:dPt>
          <c:dPt>
            <c:idx val="19"/>
            <c:bubble3D val="0"/>
            <c:extLst>
              <c:ext xmlns:c16="http://schemas.microsoft.com/office/drawing/2014/chart" uri="{C3380CC4-5D6E-409C-BE32-E72D297353CC}">
                <c16:uniqueId val="{00000013-46DB-461D-9D58-A77FE27A1B75}"/>
              </c:ext>
            </c:extLst>
          </c:dPt>
          <c:dPt>
            <c:idx val="20"/>
            <c:bubble3D val="0"/>
            <c:extLst>
              <c:ext xmlns:c16="http://schemas.microsoft.com/office/drawing/2014/chart" uri="{C3380CC4-5D6E-409C-BE32-E72D297353CC}">
                <c16:uniqueId val="{00000014-46DB-461D-9D58-A77FE27A1B75}"/>
              </c:ext>
            </c:extLst>
          </c:dPt>
          <c:dPt>
            <c:idx val="21"/>
            <c:bubble3D val="0"/>
            <c:extLst>
              <c:ext xmlns:c16="http://schemas.microsoft.com/office/drawing/2014/chart" uri="{C3380CC4-5D6E-409C-BE32-E72D297353CC}">
                <c16:uniqueId val="{00000015-46DB-461D-9D58-A77FE27A1B75}"/>
              </c:ext>
            </c:extLst>
          </c:dPt>
          <c:dPt>
            <c:idx val="22"/>
            <c:bubble3D val="0"/>
            <c:extLst>
              <c:ext xmlns:c16="http://schemas.microsoft.com/office/drawing/2014/chart" uri="{C3380CC4-5D6E-409C-BE32-E72D297353CC}">
                <c16:uniqueId val="{00000016-46DB-461D-9D58-A77FE27A1B75}"/>
              </c:ext>
            </c:extLst>
          </c:dPt>
          <c:dPt>
            <c:idx val="23"/>
            <c:bubble3D val="0"/>
            <c:extLst>
              <c:ext xmlns:c16="http://schemas.microsoft.com/office/drawing/2014/chart" uri="{C3380CC4-5D6E-409C-BE32-E72D297353CC}">
                <c16:uniqueId val="{00000017-46DB-461D-9D58-A77FE27A1B75}"/>
              </c:ext>
            </c:extLst>
          </c:dPt>
          <c:dPt>
            <c:idx val="24"/>
            <c:bubble3D val="0"/>
            <c:extLst>
              <c:ext xmlns:c16="http://schemas.microsoft.com/office/drawing/2014/chart" uri="{C3380CC4-5D6E-409C-BE32-E72D297353CC}">
                <c16:uniqueId val="{00000018-46DB-461D-9D58-A77FE27A1B75}"/>
              </c:ext>
            </c:extLst>
          </c:dPt>
          <c:dPt>
            <c:idx val="25"/>
            <c:bubble3D val="0"/>
            <c:extLst>
              <c:ext xmlns:c16="http://schemas.microsoft.com/office/drawing/2014/chart" uri="{C3380CC4-5D6E-409C-BE32-E72D297353CC}">
                <c16:uniqueId val="{00000019-46DB-461D-9D58-A77FE27A1B75}"/>
              </c:ext>
            </c:extLst>
          </c:dPt>
          <c:dPt>
            <c:idx val="26"/>
            <c:bubble3D val="0"/>
            <c:extLst>
              <c:ext xmlns:c16="http://schemas.microsoft.com/office/drawing/2014/chart" uri="{C3380CC4-5D6E-409C-BE32-E72D297353CC}">
                <c16:uniqueId val="{0000001A-46DB-461D-9D58-A77FE27A1B75}"/>
              </c:ext>
            </c:extLst>
          </c:dPt>
          <c:dPt>
            <c:idx val="27"/>
            <c:bubble3D val="0"/>
            <c:extLst>
              <c:ext xmlns:c16="http://schemas.microsoft.com/office/drawing/2014/chart" uri="{C3380CC4-5D6E-409C-BE32-E72D297353CC}">
                <c16:uniqueId val="{0000001B-46DB-461D-9D58-A77FE27A1B75}"/>
              </c:ext>
            </c:extLst>
          </c:dPt>
          <c:dPt>
            <c:idx val="28"/>
            <c:bubble3D val="0"/>
            <c:extLst>
              <c:ext xmlns:c16="http://schemas.microsoft.com/office/drawing/2014/chart" uri="{C3380CC4-5D6E-409C-BE32-E72D297353CC}">
                <c16:uniqueId val="{0000001C-46DB-461D-9D58-A77FE27A1B75}"/>
              </c:ext>
            </c:extLst>
          </c:dPt>
          <c:dPt>
            <c:idx val="29"/>
            <c:bubble3D val="0"/>
            <c:extLst>
              <c:ext xmlns:c16="http://schemas.microsoft.com/office/drawing/2014/chart" uri="{C3380CC4-5D6E-409C-BE32-E72D297353CC}">
                <c16:uniqueId val="{0000001D-46DB-461D-9D58-A77FE27A1B75}"/>
              </c:ext>
            </c:extLst>
          </c:dPt>
          <c:dPt>
            <c:idx val="30"/>
            <c:bubble3D val="0"/>
            <c:extLst>
              <c:ext xmlns:c16="http://schemas.microsoft.com/office/drawing/2014/chart" uri="{C3380CC4-5D6E-409C-BE32-E72D297353CC}">
                <c16:uniqueId val="{0000001E-46DB-461D-9D58-A77FE27A1B75}"/>
              </c:ext>
            </c:extLst>
          </c:dPt>
          <c:dPt>
            <c:idx val="31"/>
            <c:bubble3D val="0"/>
            <c:extLst>
              <c:ext xmlns:c16="http://schemas.microsoft.com/office/drawing/2014/chart" uri="{C3380CC4-5D6E-409C-BE32-E72D297353CC}">
                <c16:uniqueId val="{0000001F-46DB-461D-9D58-A77FE27A1B75}"/>
              </c:ext>
            </c:extLst>
          </c:dPt>
          <c:dPt>
            <c:idx val="32"/>
            <c:bubble3D val="0"/>
            <c:extLst>
              <c:ext xmlns:c16="http://schemas.microsoft.com/office/drawing/2014/chart" uri="{C3380CC4-5D6E-409C-BE32-E72D297353CC}">
                <c16:uniqueId val="{00000020-46DB-461D-9D58-A77FE27A1B75}"/>
              </c:ext>
            </c:extLst>
          </c:dPt>
          <c:dPt>
            <c:idx val="33"/>
            <c:bubble3D val="0"/>
            <c:extLst>
              <c:ext xmlns:c16="http://schemas.microsoft.com/office/drawing/2014/chart" uri="{C3380CC4-5D6E-409C-BE32-E72D297353CC}">
                <c16:uniqueId val="{00000021-46DB-461D-9D58-A77FE27A1B75}"/>
              </c:ext>
            </c:extLst>
          </c:dPt>
          <c:dPt>
            <c:idx val="34"/>
            <c:bubble3D val="0"/>
            <c:extLst>
              <c:ext xmlns:c16="http://schemas.microsoft.com/office/drawing/2014/chart" uri="{C3380CC4-5D6E-409C-BE32-E72D297353CC}">
                <c16:uniqueId val="{00000022-46DB-461D-9D58-A77FE27A1B75}"/>
              </c:ext>
            </c:extLst>
          </c:dPt>
          <c:dPt>
            <c:idx val="35"/>
            <c:bubble3D val="0"/>
            <c:extLst>
              <c:ext xmlns:c16="http://schemas.microsoft.com/office/drawing/2014/chart" uri="{C3380CC4-5D6E-409C-BE32-E72D297353CC}">
                <c16:uniqueId val="{00000023-46DB-461D-9D58-A77FE27A1B75}"/>
              </c:ext>
            </c:extLst>
          </c:dPt>
          <c:dPt>
            <c:idx val="36"/>
            <c:bubble3D val="0"/>
            <c:extLst>
              <c:ext xmlns:c16="http://schemas.microsoft.com/office/drawing/2014/chart" uri="{C3380CC4-5D6E-409C-BE32-E72D297353CC}">
                <c16:uniqueId val="{00000024-46DB-461D-9D58-A77FE27A1B75}"/>
              </c:ext>
            </c:extLst>
          </c:dPt>
          <c:dPt>
            <c:idx val="37"/>
            <c:bubble3D val="0"/>
            <c:extLst>
              <c:ext xmlns:c16="http://schemas.microsoft.com/office/drawing/2014/chart" uri="{C3380CC4-5D6E-409C-BE32-E72D297353CC}">
                <c16:uniqueId val="{00000025-46DB-461D-9D58-A77FE27A1B75}"/>
              </c:ext>
            </c:extLst>
          </c:dPt>
          <c:dPt>
            <c:idx val="38"/>
            <c:bubble3D val="0"/>
            <c:extLst>
              <c:ext xmlns:c16="http://schemas.microsoft.com/office/drawing/2014/chart" uri="{C3380CC4-5D6E-409C-BE32-E72D297353CC}">
                <c16:uniqueId val="{00000026-46DB-461D-9D58-A77FE27A1B75}"/>
              </c:ext>
            </c:extLst>
          </c:dPt>
          <c:dPt>
            <c:idx val="39"/>
            <c:bubble3D val="0"/>
            <c:extLst>
              <c:ext xmlns:c16="http://schemas.microsoft.com/office/drawing/2014/chart" uri="{C3380CC4-5D6E-409C-BE32-E72D297353CC}">
                <c16:uniqueId val="{00000027-46DB-461D-9D58-A77FE27A1B75}"/>
              </c:ext>
            </c:extLst>
          </c:dPt>
          <c:dPt>
            <c:idx val="40"/>
            <c:bubble3D val="0"/>
            <c:extLst>
              <c:ext xmlns:c16="http://schemas.microsoft.com/office/drawing/2014/chart" uri="{C3380CC4-5D6E-409C-BE32-E72D297353CC}">
                <c16:uniqueId val="{00000028-46DB-461D-9D58-A77FE27A1B75}"/>
              </c:ext>
            </c:extLst>
          </c:dPt>
          <c:dPt>
            <c:idx val="41"/>
            <c:bubble3D val="0"/>
            <c:extLst>
              <c:ext xmlns:c16="http://schemas.microsoft.com/office/drawing/2014/chart" uri="{C3380CC4-5D6E-409C-BE32-E72D297353CC}">
                <c16:uniqueId val="{00000029-46DB-461D-9D58-A77FE27A1B75}"/>
              </c:ext>
            </c:extLst>
          </c:dPt>
          <c:dPt>
            <c:idx val="42"/>
            <c:bubble3D val="0"/>
            <c:extLst>
              <c:ext xmlns:c16="http://schemas.microsoft.com/office/drawing/2014/chart" uri="{C3380CC4-5D6E-409C-BE32-E72D297353CC}">
                <c16:uniqueId val="{0000002A-46DB-461D-9D58-A77FE27A1B75}"/>
              </c:ext>
            </c:extLst>
          </c:dPt>
          <c:dPt>
            <c:idx val="43"/>
            <c:bubble3D val="0"/>
            <c:extLst>
              <c:ext xmlns:c16="http://schemas.microsoft.com/office/drawing/2014/chart" uri="{C3380CC4-5D6E-409C-BE32-E72D297353CC}">
                <c16:uniqueId val="{0000002B-46DB-461D-9D58-A77FE27A1B75}"/>
              </c:ext>
            </c:extLst>
          </c:dPt>
          <c:dPt>
            <c:idx val="44"/>
            <c:bubble3D val="0"/>
            <c:extLst>
              <c:ext xmlns:c16="http://schemas.microsoft.com/office/drawing/2014/chart" uri="{C3380CC4-5D6E-409C-BE32-E72D297353CC}">
                <c16:uniqueId val="{0000002C-46DB-461D-9D58-A77FE27A1B75}"/>
              </c:ext>
            </c:extLst>
          </c:dPt>
          <c:dPt>
            <c:idx val="45"/>
            <c:bubble3D val="0"/>
            <c:extLst>
              <c:ext xmlns:c16="http://schemas.microsoft.com/office/drawing/2014/chart" uri="{C3380CC4-5D6E-409C-BE32-E72D297353CC}">
                <c16:uniqueId val="{0000002D-46DB-461D-9D58-A77FE27A1B75}"/>
              </c:ext>
            </c:extLst>
          </c:dPt>
          <c:dPt>
            <c:idx val="46"/>
            <c:bubble3D val="0"/>
            <c:extLst>
              <c:ext xmlns:c16="http://schemas.microsoft.com/office/drawing/2014/chart" uri="{C3380CC4-5D6E-409C-BE32-E72D297353CC}">
                <c16:uniqueId val="{0000002E-46DB-461D-9D58-A77FE27A1B75}"/>
              </c:ext>
            </c:extLst>
          </c:dPt>
          <c:dPt>
            <c:idx val="47"/>
            <c:bubble3D val="0"/>
            <c:extLst>
              <c:ext xmlns:c16="http://schemas.microsoft.com/office/drawing/2014/chart" uri="{C3380CC4-5D6E-409C-BE32-E72D297353CC}">
                <c16:uniqueId val="{0000002F-46DB-461D-9D58-A77FE27A1B75}"/>
              </c:ext>
            </c:extLst>
          </c:dPt>
          <c:dPt>
            <c:idx val="48"/>
            <c:bubble3D val="0"/>
            <c:extLst>
              <c:ext xmlns:c16="http://schemas.microsoft.com/office/drawing/2014/chart" uri="{C3380CC4-5D6E-409C-BE32-E72D297353CC}">
                <c16:uniqueId val="{00000030-46DB-461D-9D58-A77FE27A1B75}"/>
              </c:ext>
            </c:extLst>
          </c:dPt>
          <c:dPt>
            <c:idx val="49"/>
            <c:bubble3D val="0"/>
            <c:extLst>
              <c:ext xmlns:c16="http://schemas.microsoft.com/office/drawing/2014/chart" uri="{C3380CC4-5D6E-409C-BE32-E72D297353CC}">
                <c16:uniqueId val="{00000031-46DB-461D-9D58-A77FE27A1B75}"/>
              </c:ext>
            </c:extLst>
          </c:dPt>
          <c:dPt>
            <c:idx val="50"/>
            <c:bubble3D val="0"/>
            <c:extLst>
              <c:ext xmlns:c16="http://schemas.microsoft.com/office/drawing/2014/chart" uri="{C3380CC4-5D6E-409C-BE32-E72D297353CC}">
                <c16:uniqueId val="{00000032-46DB-461D-9D58-A77FE27A1B75}"/>
              </c:ext>
            </c:extLst>
          </c:dPt>
          <c:dPt>
            <c:idx val="51"/>
            <c:bubble3D val="0"/>
            <c:extLst>
              <c:ext xmlns:c16="http://schemas.microsoft.com/office/drawing/2014/chart" uri="{C3380CC4-5D6E-409C-BE32-E72D297353CC}">
                <c16:uniqueId val="{00000033-46DB-461D-9D58-A77FE27A1B75}"/>
              </c:ext>
            </c:extLst>
          </c:dPt>
          <c:dPt>
            <c:idx val="52"/>
            <c:bubble3D val="0"/>
            <c:extLst>
              <c:ext xmlns:c16="http://schemas.microsoft.com/office/drawing/2014/chart" uri="{C3380CC4-5D6E-409C-BE32-E72D297353CC}">
                <c16:uniqueId val="{00000034-46DB-461D-9D58-A77FE27A1B75}"/>
              </c:ext>
            </c:extLst>
          </c:dPt>
          <c:dPt>
            <c:idx val="53"/>
            <c:bubble3D val="0"/>
            <c:extLst>
              <c:ext xmlns:c16="http://schemas.microsoft.com/office/drawing/2014/chart" uri="{C3380CC4-5D6E-409C-BE32-E72D297353CC}">
                <c16:uniqueId val="{00000035-46DB-461D-9D58-A77FE27A1B75}"/>
              </c:ext>
            </c:extLst>
          </c:dPt>
          <c:dPt>
            <c:idx val="54"/>
            <c:bubble3D val="0"/>
            <c:extLst>
              <c:ext xmlns:c16="http://schemas.microsoft.com/office/drawing/2014/chart" uri="{C3380CC4-5D6E-409C-BE32-E72D297353CC}">
                <c16:uniqueId val="{00000036-46DB-461D-9D58-A77FE27A1B75}"/>
              </c:ext>
            </c:extLst>
          </c:dPt>
          <c:dPt>
            <c:idx val="55"/>
            <c:bubble3D val="0"/>
            <c:extLst>
              <c:ext xmlns:c16="http://schemas.microsoft.com/office/drawing/2014/chart" uri="{C3380CC4-5D6E-409C-BE32-E72D297353CC}">
                <c16:uniqueId val="{00000037-46DB-461D-9D58-A77FE27A1B75}"/>
              </c:ext>
            </c:extLst>
          </c:dPt>
          <c:dPt>
            <c:idx val="56"/>
            <c:bubble3D val="0"/>
            <c:extLst>
              <c:ext xmlns:c16="http://schemas.microsoft.com/office/drawing/2014/chart" uri="{C3380CC4-5D6E-409C-BE32-E72D297353CC}">
                <c16:uniqueId val="{00000038-46DB-461D-9D58-A77FE27A1B75}"/>
              </c:ext>
            </c:extLst>
          </c:dPt>
          <c:dPt>
            <c:idx val="59"/>
            <c:bubble3D val="0"/>
            <c:extLst>
              <c:ext xmlns:c16="http://schemas.microsoft.com/office/drawing/2014/chart" uri="{C3380CC4-5D6E-409C-BE32-E72D297353CC}">
                <c16:uniqueId val="{00000039-46DB-461D-9D58-A77FE27A1B75}"/>
              </c:ext>
            </c:extLst>
          </c:dPt>
          <c:dPt>
            <c:idx val="60"/>
            <c:bubble3D val="0"/>
            <c:extLst>
              <c:ext xmlns:c16="http://schemas.microsoft.com/office/drawing/2014/chart" uri="{C3380CC4-5D6E-409C-BE32-E72D297353CC}">
                <c16:uniqueId val="{0000003A-46DB-461D-9D58-A77FE27A1B75}"/>
              </c:ext>
            </c:extLst>
          </c:dPt>
          <c:dPt>
            <c:idx val="64"/>
            <c:bubble3D val="0"/>
            <c:extLst>
              <c:ext xmlns:c16="http://schemas.microsoft.com/office/drawing/2014/chart" uri="{C3380CC4-5D6E-409C-BE32-E72D297353CC}">
                <c16:uniqueId val="{0000003B-46DB-461D-9D58-A77FE27A1B75}"/>
              </c:ext>
            </c:extLst>
          </c:dPt>
          <c:dPt>
            <c:idx val="71"/>
            <c:bubble3D val="0"/>
            <c:extLst>
              <c:ext xmlns:c16="http://schemas.microsoft.com/office/drawing/2014/chart" uri="{C3380CC4-5D6E-409C-BE32-E72D297353CC}">
                <c16:uniqueId val="{0000003C-46DB-461D-9D58-A77FE27A1B75}"/>
              </c:ext>
            </c:extLst>
          </c:dPt>
          <c:dPt>
            <c:idx val="72"/>
            <c:bubble3D val="0"/>
            <c:extLst>
              <c:ext xmlns:c16="http://schemas.microsoft.com/office/drawing/2014/chart" uri="{C3380CC4-5D6E-409C-BE32-E72D297353CC}">
                <c16:uniqueId val="{0000003D-46DB-461D-9D58-A77FE27A1B75}"/>
              </c:ext>
            </c:extLst>
          </c:dPt>
          <c:dPt>
            <c:idx val="76"/>
            <c:bubble3D val="0"/>
            <c:extLst>
              <c:ext xmlns:c16="http://schemas.microsoft.com/office/drawing/2014/chart" uri="{C3380CC4-5D6E-409C-BE32-E72D297353CC}">
                <c16:uniqueId val="{0000003E-46DB-461D-9D58-A77FE27A1B75}"/>
              </c:ext>
            </c:extLst>
          </c:dPt>
          <c:dLbls>
            <c:dLbl>
              <c:idx val="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B-461D-9D58-A77FE27A1B75}"/>
                </c:ext>
              </c:extLst>
            </c:dLbl>
            <c:dLbl>
              <c:idx val="1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DB-461D-9D58-A77FE27A1B75}"/>
                </c:ext>
              </c:extLst>
            </c:dLbl>
            <c:dLbl>
              <c:idx val="2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6DB-461D-9D58-A77FE27A1B75}"/>
                </c:ext>
              </c:extLst>
            </c:dLbl>
            <c:dLbl>
              <c:idx val="4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6DB-461D-9D58-A77FE27A1B75}"/>
                </c:ext>
              </c:extLst>
            </c:dLbl>
            <c:dLbl>
              <c:idx val="5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6DB-461D-9D58-A77FE27A1B75}"/>
                </c:ext>
              </c:extLst>
            </c:dLbl>
            <c:dLbl>
              <c:idx val="6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6DB-461D-9D58-A77FE27A1B75}"/>
                </c:ext>
              </c:extLst>
            </c:dLbl>
            <c:dLbl>
              <c:idx val="7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6DB-461D-9D58-A77FE27A1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'F28-29'!$A$7:$B$83</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2017</c:v>
                  </c:pt>
                  <c:pt idx="12">
                    <c:v>2018</c:v>
                  </c:pt>
                  <c:pt idx="24">
                    <c:v>2019</c:v>
                  </c:pt>
                  <c:pt idx="36">
                    <c:v>2020</c:v>
                  </c:pt>
                  <c:pt idx="48">
                    <c:v>2021</c:v>
                  </c:pt>
                  <c:pt idx="60">
                    <c:v>2022</c:v>
                  </c:pt>
                  <c:pt idx="72">
                    <c:v>2023</c:v>
                  </c:pt>
                </c:lvl>
              </c:multiLvlStrCache>
            </c:multiLvlStrRef>
          </c:cat>
          <c:val>
            <c:numRef>
              <c:f>'F28-29'!$G$7:$G$83</c:f>
              <c:numCache>
                <c:formatCode>0.00</c:formatCode>
                <c:ptCount val="77"/>
                <c:pt idx="0">
                  <c:v>25.047526510935899</c:v>
                </c:pt>
                <c:pt idx="1">
                  <c:v>24.8872932511931</c:v>
                </c:pt>
                <c:pt idx="2">
                  <c:v>24.616720760095699</c:v>
                </c:pt>
                <c:pt idx="3">
                  <c:v>24.554471150613502</c:v>
                </c:pt>
                <c:pt idx="4">
                  <c:v>24.485308021341801</c:v>
                </c:pt>
                <c:pt idx="5">
                  <c:v>24.2486771372558</c:v>
                </c:pt>
                <c:pt idx="6">
                  <c:v>24.0212569968784</c:v>
                </c:pt>
                <c:pt idx="7">
                  <c:v>24.006726923875998</c:v>
                </c:pt>
                <c:pt idx="8">
                  <c:v>24.2646480021718</c:v>
                </c:pt>
                <c:pt idx="9">
                  <c:v>24.233780570569301</c:v>
                </c:pt>
                <c:pt idx="10">
                  <c:v>24.118844590259801</c:v>
                </c:pt>
                <c:pt idx="11">
                  <c:v>24.143189033387799</c:v>
                </c:pt>
                <c:pt idx="12">
                  <c:v>24.664274467009701</c:v>
                </c:pt>
                <c:pt idx="13">
                  <c:v>25.408091657576001</c:v>
                </c:pt>
                <c:pt idx="14">
                  <c:v>25.533359877903099</c:v>
                </c:pt>
                <c:pt idx="15">
                  <c:v>25.691695180872198</c:v>
                </c:pt>
                <c:pt idx="16">
                  <c:v>26.0013741193961</c:v>
                </c:pt>
                <c:pt idx="17">
                  <c:v>26.2771506210428</c:v>
                </c:pt>
                <c:pt idx="18">
                  <c:v>26.475929775786799</c:v>
                </c:pt>
                <c:pt idx="19">
                  <c:v>26.769187332094202</c:v>
                </c:pt>
                <c:pt idx="20">
                  <c:v>26.953728239142599</c:v>
                </c:pt>
                <c:pt idx="21">
                  <c:v>27.1263479870228</c:v>
                </c:pt>
                <c:pt idx="22">
                  <c:v>26.941647861308301</c:v>
                </c:pt>
                <c:pt idx="23">
                  <c:v>26.463329214925999</c:v>
                </c:pt>
                <c:pt idx="24">
                  <c:v>26.219184908095901</c:v>
                </c:pt>
                <c:pt idx="25">
                  <c:v>26.372587503784899</c:v>
                </c:pt>
                <c:pt idx="26">
                  <c:v>26.7901045511557</c:v>
                </c:pt>
                <c:pt idx="27">
                  <c:v>26.901060812431599</c:v>
                </c:pt>
                <c:pt idx="28">
                  <c:v>27.0061399742597</c:v>
                </c:pt>
                <c:pt idx="29">
                  <c:v>26.969016881727999</c:v>
                </c:pt>
                <c:pt idx="30">
                  <c:v>26.8855646679208</c:v>
                </c:pt>
                <c:pt idx="31">
                  <c:v>26.8687408110174</c:v>
                </c:pt>
                <c:pt idx="32">
                  <c:v>26.8066705174211</c:v>
                </c:pt>
                <c:pt idx="33">
                  <c:v>26.6522249867587</c:v>
                </c:pt>
                <c:pt idx="34">
                  <c:v>26.395171674334801</c:v>
                </c:pt>
                <c:pt idx="35">
                  <c:v>26.310661937934601</c:v>
                </c:pt>
                <c:pt idx="36">
                  <c:v>26.243841841205299</c:v>
                </c:pt>
                <c:pt idx="37">
                  <c:v>25.802616680917801</c:v>
                </c:pt>
                <c:pt idx="38">
                  <c:v>24.132815756616001</c:v>
                </c:pt>
                <c:pt idx="39">
                  <c:v>20.924927533241199</c:v>
                </c:pt>
                <c:pt idx="40">
                  <c:v>21.4490740170951</c:v>
                </c:pt>
                <c:pt idx="41">
                  <c:v>22.617691219736301</c:v>
                </c:pt>
                <c:pt idx="42">
                  <c:v>23.529760539912999</c:v>
                </c:pt>
                <c:pt idx="43">
                  <c:v>23.412460958918</c:v>
                </c:pt>
                <c:pt idx="44">
                  <c:v>23.227061095101</c:v>
                </c:pt>
                <c:pt idx="45">
                  <c:v>22.949126006782699</c:v>
                </c:pt>
                <c:pt idx="46">
                  <c:v>22.2074138866273</c:v>
                </c:pt>
                <c:pt idx="47">
                  <c:v>22.237260896543098</c:v>
                </c:pt>
                <c:pt idx="48">
                  <c:v>23.090530718105398</c:v>
                </c:pt>
                <c:pt idx="49">
                  <c:v>24.062717355903999</c:v>
                </c:pt>
                <c:pt idx="50">
                  <c:v>25.4059549804848</c:v>
                </c:pt>
                <c:pt idx="51">
                  <c:v>25.560989318340301</c:v>
                </c:pt>
                <c:pt idx="52">
                  <c:v>25.6554846283145</c:v>
                </c:pt>
                <c:pt idx="53">
                  <c:v>25.592284321185801</c:v>
                </c:pt>
                <c:pt idx="54">
                  <c:v>25.493791057662101</c:v>
                </c:pt>
                <c:pt idx="55">
                  <c:v>25.49112849246</c:v>
                </c:pt>
                <c:pt idx="56">
                  <c:v>25.343533695736401</c:v>
                </c:pt>
                <c:pt idx="57">
                  <c:v>25.135321884072098</c:v>
                </c:pt>
                <c:pt idx="58">
                  <c:v>24.877747467828499</c:v>
                </c:pt>
                <c:pt idx="59">
                  <c:v>25.036382327654501</c:v>
                </c:pt>
                <c:pt idx="60">
                  <c:v>25.286568086943198</c:v>
                </c:pt>
                <c:pt idx="61">
                  <c:v>25.279235307565301</c:v>
                </c:pt>
                <c:pt idx="62">
                  <c:v>25.451664079759599</c:v>
                </c:pt>
                <c:pt idx="63">
                  <c:v>25.595721850587399</c:v>
                </c:pt>
                <c:pt idx="64">
                  <c:v>25.864585982985599</c:v>
                </c:pt>
                <c:pt idx="65">
                  <c:v>25.894679373012199</c:v>
                </c:pt>
                <c:pt idx="66">
                  <c:v>25.683171734178</c:v>
                </c:pt>
                <c:pt idx="67">
                  <c:v>25.548848070903301</c:v>
                </c:pt>
                <c:pt idx="68">
                  <c:v>25.340113137484298</c:v>
                </c:pt>
                <c:pt idx="69">
                  <c:v>25.3274155363147</c:v>
                </c:pt>
                <c:pt idx="70">
                  <c:v>25.283961575231601</c:v>
                </c:pt>
                <c:pt idx="71">
                  <c:v>24.9721649434154</c:v>
                </c:pt>
                <c:pt idx="72">
                  <c:v>24.9423621783036</c:v>
                </c:pt>
                <c:pt idx="73">
                  <c:v>24.8136142276865</c:v>
                </c:pt>
                <c:pt idx="74">
                  <c:v>24.915184206264499</c:v>
                </c:pt>
                <c:pt idx="75">
                  <c:v>24.953135220058499</c:v>
                </c:pt>
                <c:pt idx="76">
                  <c:v>24.908017417073101</c:v>
                </c:pt>
              </c:numCache>
            </c:numRef>
          </c:val>
          <c:smooth val="0"/>
          <c:extLst>
            <c:ext xmlns:c16="http://schemas.microsoft.com/office/drawing/2014/chart" uri="{C3380CC4-5D6E-409C-BE32-E72D297353CC}">
              <c16:uniqueId val="{0000003F-46DB-461D-9D58-A77FE27A1B75}"/>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46DB-461D-9D58-A77FE27A1B75}"/>
              </c:ext>
            </c:extLst>
          </c:dPt>
          <c:dPt>
            <c:idx val="1"/>
            <c:bubble3D val="0"/>
            <c:extLst>
              <c:ext xmlns:c16="http://schemas.microsoft.com/office/drawing/2014/chart" uri="{C3380CC4-5D6E-409C-BE32-E72D297353CC}">
                <c16:uniqueId val="{00000041-46DB-461D-9D58-A77FE27A1B75}"/>
              </c:ext>
            </c:extLst>
          </c:dPt>
          <c:dPt>
            <c:idx val="2"/>
            <c:bubble3D val="0"/>
            <c:extLst>
              <c:ext xmlns:c16="http://schemas.microsoft.com/office/drawing/2014/chart" uri="{C3380CC4-5D6E-409C-BE32-E72D297353CC}">
                <c16:uniqueId val="{00000042-46DB-461D-9D58-A77FE27A1B75}"/>
              </c:ext>
            </c:extLst>
          </c:dPt>
          <c:dPt>
            <c:idx val="3"/>
            <c:bubble3D val="0"/>
            <c:extLst>
              <c:ext xmlns:c16="http://schemas.microsoft.com/office/drawing/2014/chart" uri="{C3380CC4-5D6E-409C-BE32-E72D297353CC}">
                <c16:uniqueId val="{00000043-46DB-461D-9D58-A77FE27A1B75}"/>
              </c:ext>
            </c:extLst>
          </c:dPt>
          <c:dPt>
            <c:idx val="4"/>
            <c:bubble3D val="0"/>
            <c:extLst>
              <c:ext xmlns:c16="http://schemas.microsoft.com/office/drawing/2014/chart" uri="{C3380CC4-5D6E-409C-BE32-E72D297353CC}">
                <c16:uniqueId val="{00000044-46DB-461D-9D58-A77FE27A1B75}"/>
              </c:ext>
            </c:extLst>
          </c:dPt>
          <c:dPt>
            <c:idx val="5"/>
            <c:bubble3D val="0"/>
            <c:extLst>
              <c:ext xmlns:c16="http://schemas.microsoft.com/office/drawing/2014/chart" uri="{C3380CC4-5D6E-409C-BE32-E72D297353CC}">
                <c16:uniqueId val="{00000045-46DB-461D-9D58-A77FE27A1B75}"/>
              </c:ext>
            </c:extLst>
          </c:dPt>
          <c:dPt>
            <c:idx val="6"/>
            <c:bubble3D val="0"/>
            <c:extLst>
              <c:ext xmlns:c16="http://schemas.microsoft.com/office/drawing/2014/chart" uri="{C3380CC4-5D6E-409C-BE32-E72D297353CC}">
                <c16:uniqueId val="{00000046-46DB-461D-9D58-A77FE27A1B75}"/>
              </c:ext>
            </c:extLst>
          </c:dPt>
          <c:dPt>
            <c:idx val="7"/>
            <c:bubble3D val="0"/>
            <c:extLst>
              <c:ext xmlns:c16="http://schemas.microsoft.com/office/drawing/2014/chart" uri="{C3380CC4-5D6E-409C-BE32-E72D297353CC}">
                <c16:uniqueId val="{00000047-46DB-461D-9D58-A77FE27A1B75}"/>
              </c:ext>
            </c:extLst>
          </c:dPt>
          <c:dPt>
            <c:idx val="8"/>
            <c:bubble3D val="0"/>
            <c:extLst>
              <c:ext xmlns:c16="http://schemas.microsoft.com/office/drawing/2014/chart" uri="{C3380CC4-5D6E-409C-BE32-E72D297353CC}">
                <c16:uniqueId val="{00000048-46DB-461D-9D58-A77FE27A1B75}"/>
              </c:ext>
            </c:extLst>
          </c:dPt>
          <c:dPt>
            <c:idx val="9"/>
            <c:bubble3D val="0"/>
            <c:extLst>
              <c:ext xmlns:c16="http://schemas.microsoft.com/office/drawing/2014/chart" uri="{C3380CC4-5D6E-409C-BE32-E72D297353CC}">
                <c16:uniqueId val="{00000049-46DB-461D-9D58-A77FE27A1B75}"/>
              </c:ext>
            </c:extLst>
          </c:dPt>
          <c:dPt>
            <c:idx val="10"/>
            <c:bubble3D val="0"/>
            <c:extLst>
              <c:ext xmlns:c16="http://schemas.microsoft.com/office/drawing/2014/chart" uri="{C3380CC4-5D6E-409C-BE32-E72D297353CC}">
                <c16:uniqueId val="{0000004A-46DB-461D-9D58-A77FE27A1B75}"/>
              </c:ext>
            </c:extLst>
          </c:dPt>
          <c:dPt>
            <c:idx val="11"/>
            <c:bubble3D val="0"/>
            <c:extLst>
              <c:ext xmlns:c16="http://schemas.microsoft.com/office/drawing/2014/chart" uri="{C3380CC4-5D6E-409C-BE32-E72D297353CC}">
                <c16:uniqueId val="{0000004B-46DB-461D-9D58-A77FE27A1B75}"/>
              </c:ext>
            </c:extLst>
          </c:dPt>
          <c:dPt>
            <c:idx val="12"/>
            <c:bubble3D val="0"/>
            <c:extLst>
              <c:ext xmlns:c16="http://schemas.microsoft.com/office/drawing/2014/chart" uri="{C3380CC4-5D6E-409C-BE32-E72D297353CC}">
                <c16:uniqueId val="{0000004C-46DB-461D-9D58-A77FE27A1B75}"/>
              </c:ext>
            </c:extLst>
          </c:dPt>
          <c:dPt>
            <c:idx val="13"/>
            <c:bubble3D val="0"/>
            <c:extLst>
              <c:ext xmlns:c16="http://schemas.microsoft.com/office/drawing/2014/chart" uri="{C3380CC4-5D6E-409C-BE32-E72D297353CC}">
                <c16:uniqueId val="{0000004D-46DB-461D-9D58-A77FE27A1B75}"/>
              </c:ext>
            </c:extLst>
          </c:dPt>
          <c:dPt>
            <c:idx val="14"/>
            <c:bubble3D val="0"/>
            <c:extLst>
              <c:ext xmlns:c16="http://schemas.microsoft.com/office/drawing/2014/chart" uri="{C3380CC4-5D6E-409C-BE32-E72D297353CC}">
                <c16:uniqueId val="{0000004E-46DB-461D-9D58-A77FE27A1B75}"/>
              </c:ext>
            </c:extLst>
          </c:dPt>
          <c:dPt>
            <c:idx val="15"/>
            <c:bubble3D val="0"/>
            <c:extLst>
              <c:ext xmlns:c16="http://schemas.microsoft.com/office/drawing/2014/chart" uri="{C3380CC4-5D6E-409C-BE32-E72D297353CC}">
                <c16:uniqueId val="{0000004F-46DB-461D-9D58-A77FE27A1B75}"/>
              </c:ext>
            </c:extLst>
          </c:dPt>
          <c:dPt>
            <c:idx val="16"/>
            <c:bubble3D val="0"/>
            <c:extLst>
              <c:ext xmlns:c16="http://schemas.microsoft.com/office/drawing/2014/chart" uri="{C3380CC4-5D6E-409C-BE32-E72D297353CC}">
                <c16:uniqueId val="{00000050-46DB-461D-9D58-A77FE27A1B75}"/>
              </c:ext>
            </c:extLst>
          </c:dPt>
          <c:dPt>
            <c:idx val="17"/>
            <c:bubble3D val="0"/>
            <c:extLst>
              <c:ext xmlns:c16="http://schemas.microsoft.com/office/drawing/2014/chart" uri="{C3380CC4-5D6E-409C-BE32-E72D297353CC}">
                <c16:uniqueId val="{00000051-46DB-461D-9D58-A77FE27A1B75}"/>
              </c:ext>
            </c:extLst>
          </c:dPt>
          <c:dPt>
            <c:idx val="18"/>
            <c:bubble3D val="0"/>
            <c:extLst>
              <c:ext xmlns:c16="http://schemas.microsoft.com/office/drawing/2014/chart" uri="{C3380CC4-5D6E-409C-BE32-E72D297353CC}">
                <c16:uniqueId val="{00000052-46DB-461D-9D58-A77FE27A1B75}"/>
              </c:ext>
            </c:extLst>
          </c:dPt>
          <c:dPt>
            <c:idx val="19"/>
            <c:bubble3D val="0"/>
            <c:extLst>
              <c:ext xmlns:c16="http://schemas.microsoft.com/office/drawing/2014/chart" uri="{C3380CC4-5D6E-409C-BE32-E72D297353CC}">
                <c16:uniqueId val="{00000053-46DB-461D-9D58-A77FE27A1B75}"/>
              </c:ext>
            </c:extLst>
          </c:dPt>
          <c:dPt>
            <c:idx val="20"/>
            <c:bubble3D val="0"/>
            <c:extLst>
              <c:ext xmlns:c16="http://schemas.microsoft.com/office/drawing/2014/chart" uri="{C3380CC4-5D6E-409C-BE32-E72D297353CC}">
                <c16:uniqueId val="{00000054-46DB-461D-9D58-A77FE27A1B75}"/>
              </c:ext>
            </c:extLst>
          </c:dPt>
          <c:dPt>
            <c:idx val="21"/>
            <c:bubble3D val="0"/>
            <c:extLst>
              <c:ext xmlns:c16="http://schemas.microsoft.com/office/drawing/2014/chart" uri="{C3380CC4-5D6E-409C-BE32-E72D297353CC}">
                <c16:uniqueId val="{00000055-46DB-461D-9D58-A77FE27A1B75}"/>
              </c:ext>
            </c:extLst>
          </c:dPt>
          <c:dPt>
            <c:idx val="22"/>
            <c:bubble3D val="0"/>
            <c:extLst>
              <c:ext xmlns:c16="http://schemas.microsoft.com/office/drawing/2014/chart" uri="{C3380CC4-5D6E-409C-BE32-E72D297353CC}">
                <c16:uniqueId val="{00000056-46DB-461D-9D58-A77FE27A1B75}"/>
              </c:ext>
            </c:extLst>
          </c:dPt>
          <c:dPt>
            <c:idx val="23"/>
            <c:bubble3D val="0"/>
            <c:extLst>
              <c:ext xmlns:c16="http://schemas.microsoft.com/office/drawing/2014/chart" uri="{C3380CC4-5D6E-409C-BE32-E72D297353CC}">
                <c16:uniqueId val="{00000057-46DB-461D-9D58-A77FE27A1B75}"/>
              </c:ext>
            </c:extLst>
          </c:dPt>
          <c:dPt>
            <c:idx val="24"/>
            <c:bubble3D val="0"/>
            <c:extLst>
              <c:ext xmlns:c16="http://schemas.microsoft.com/office/drawing/2014/chart" uri="{C3380CC4-5D6E-409C-BE32-E72D297353CC}">
                <c16:uniqueId val="{00000058-46DB-461D-9D58-A77FE27A1B75}"/>
              </c:ext>
            </c:extLst>
          </c:dPt>
          <c:dPt>
            <c:idx val="25"/>
            <c:bubble3D val="0"/>
            <c:extLst>
              <c:ext xmlns:c16="http://schemas.microsoft.com/office/drawing/2014/chart" uri="{C3380CC4-5D6E-409C-BE32-E72D297353CC}">
                <c16:uniqueId val="{00000059-46DB-461D-9D58-A77FE27A1B75}"/>
              </c:ext>
            </c:extLst>
          </c:dPt>
          <c:dPt>
            <c:idx val="26"/>
            <c:bubble3D val="0"/>
            <c:extLst>
              <c:ext xmlns:c16="http://schemas.microsoft.com/office/drawing/2014/chart" uri="{C3380CC4-5D6E-409C-BE32-E72D297353CC}">
                <c16:uniqueId val="{0000005A-46DB-461D-9D58-A77FE27A1B75}"/>
              </c:ext>
            </c:extLst>
          </c:dPt>
          <c:dPt>
            <c:idx val="27"/>
            <c:bubble3D val="0"/>
            <c:extLst>
              <c:ext xmlns:c16="http://schemas.microsoft.com/office/drawing/2014/chart" uri="{C3380CC4-5D6E-409C-BE32-E72D297353CC}">
                <c16:uniqueId val="{0000005B-46DB-461D-9D58-A77FE27A1B75}"/>
              </c:ext>
            </c:extLst>
          </c:dPt>
          <c:dPt>
            <c:idx val="28"/>
            <c:bubble3D val="0"/>
            <c:extLst>
              <c:ext xmlns:c16="http://schemas.microsoft.com/office/drawing/2014/chart" uri="{C3380CC4-5D6E-409C-BE32-E72D297353CC}">
                <c16:uniqueId val="{0000005C-46DB-461D-9D58-A77FE27A1B75}"/>
              </c:ext>
            </c:extLst>
          </c:dPt>
          <c:dPt>
            <c:idx val="29"/>
            <c:bubble3D val="0"/>
            <c:extLst>
              <c:ext xmlns:c16="http://schemas.microsoft.com/office/drawing/2014/chart" uri="{C3380CC4-5D6E-409C-BE32-E72D297353CC}">
                <c16:uniqueId val="{0000005D-46DB-461D-9D58-A77FE27A1B75}"/>
              </c:ext>
            </c:extLst>
          </c:dPt>
          <c:dPt>
            <c:idx val="30"/>
            <c:bubble3D val="0"/>
            <c:extLst>
              <c:ext xmlns:c16="http://schemas.microsoft.com/office/drawing/2014/chart" uri="{C3380CC4-5D6E-409C-BE32-E72D297353CC}">
                <c16:uniqueId val="{0000005E-46DB-461D-9D58-A77FE27A1B75}"/>
              </c:ext>
            </c:extLst>
          </c:dPt>
          <c:dPt>
            <c:idx val="31"/>
            <c:bubble3D val="0"/>
            <c:extLst>
              <c:ext xmlns:c16="http://schemas.microsoft.com/office/drawing/2014/chart" uri="{C3380CC4-5D6E-409C-BE32-E72D297353CC}">
                <c16:uniqueId val="{0000005F-46DB-461D-9D58-A77FE27A1B75}"/>
              </c:ext>
            </c:extLst>
          </c:dPt>
          <c:dPt>
            <c:idx val="32"/>
            <c:bubble3D val="0"/>
            <c:extLst>
              <c:ext xmlns:c16="http://schemas.microsoft.com/office/drawing/2014/chart" uri="{C3380CC4-5D6E-409C-BE32-E72D297353CC}">
                <c16:uniqueId val="{00000060-46DB-461D-9D58-A77FE27A1B75}"/>
              </c:ext>
            </c:extLst>
          </c:dPt>
          <c:dPt>
            <c:idx val="33"/>
            <c:bubble3D val="0"/>
            <c:extLst>
              <c:ext xmlns:c16="http://schemas.microsoft.com/office/drawing/2014/chart" uri="{C3380CC4-5D6E-409C-BE32-E72D297353CC}">
                <c16:uniqueId val="{00000061-46DB-461D-9D58-A77FE27A1B75}"/>
              </c:ext>
            </c:extLst>
          </c:dPt>
          <c:dPt>
            <c:idx val="34"/>
            <c:bubble3D val="0"/>
            <c:extLst>
              <c:ext xmlns:c16="http://schemas.microsoft.com/office/drawing/2014/chart" uri="{C3380CC4-5D6E-409C-BE32-E72D297353CC}">
                <c16:uniqueId val="{00000062-46DB-461D-9D58-A77FE27A1B75}"/>
              </c:ext>
            </c:extLst>
          </c:dPt>
          <c:dPt>
            <c:idx val="35"/>
            <c:bubble3D val="0"/>
            <c:extLst>
              <c:ext xmlns:c16="http://schemas.microsoft.com/office/drawing/2014/chart" uri="{C3380CC4-5D6E-409C-BE32-E72D297353CC}">
                <c16:uniqueId val="{00000063-46DB-461D-9D58-A77FE27A1B75}"/>
              </c:ext>
            </c:extLst>
          </c:dPt>
          <c:dPt>
            <c:idx val="36"/>
            <c:bubble3D val="0"/>
            <c:extLst>
              <c:ext xmlns:c16="http://schemas.microsoft.com/office/drawing/2014/chart" uri="{C3380CC4-5D6E-409C-BE32-E72D297353CC}">
                <c16:uniqueId val="{00000064-46DB-461D-9D58-A77FE27A1B75}"/>
              </c:ext>
            </c:extLst>
          </c:dPt>
          <c:dPt>
            <c:idx val="37"/>
            <c:bubble3D val="0"/>
            <c:extLst>
              <c:ext xmlns:c16="http://schemas.microsoft.com/office/drawing/2014/chart" uri="{C3380CC4-5D6E-409C-BE32-E72D297353CC}">
                <c16:uniqueId val="{00000065-46DB-461D-9D58-A77FE27A1B75}"/>
              </c:ext>
            </c:extLst>
          </c:dPt>
          <c:dPt>
            <c:idx val="38"/>
            <c:bubble3D val="0"/>
            <c:extLst>
              <c:ext xmlns:c16="http://schemas.microsoft.com/office/drawing/2014/chart" uri="{C3380CC4-5D6E-409C-BE32-E72D297353CC}">
                <c16:uniqueId val="{00000066-46DB-461D-9D58-A77FE27A1B75}"/>
              </c:ext>
            </c:extLst>
          </c:dPt>
          <c:dPt>
            <c:idx val="39"/>
            <c:bubble3D val="0"/>
            <c:extLst>
              <c:ext xmlns:c16="http://schemas.microsoft.com/office/drawing/2014/chart" uri="{C3380CC4-5D6E-409C-BE32-E72D297353CC}">
                <c16:uniqueId val="{00000067-46DB-461D-9D58-A77FE27A1B75}"/>
              </c:ext>
            </c:extLst>
          </c:dPt>
          <c:dPt>
            <c:idx val="40"/>
            <c:bubble3D val="0"/>
            <c:extLst>
              <c:ext xmlns:c16="http://schemas.microsoft.com/office/drawing/2014/chart" uri="{C3380CC4-5D6E-409C-BE32-E72D297353CC}">
                <c16:uniqueId val="{00000068-46DB-461D-9D58-A77FE27A1B75}"/>
              </c:ext>
            </c:extLst>
          </c:dPt>
          <c:dPt>
            <c:idx val="41"/>
            <c:bubble3D val="0"/>
            <c:extLst>
              <c:ext xmlns:c16="http://schemas.microsoft.com/office/drawing/2014/chart" uri="{C3380CC4-5D6E-409C-BE32-E72D297353CC}">
                <c16:uniqueId val="{00000069-46DB-461D-9D58-A77FE27A1B75}"/>
              </c:ext>
            </c:extLst>
          </c:dPt>
          <c:dPt>
            <c:idx val="42"/>
            <c:bubble3D val="0"/>
            <c:extLst>
              <c:ext xmlns:c16="http://schemas.microsoft.com/office/drawing/2014/chart" uri="{C3380CC4-5D6E-409C-BE32-E72D297353CC}">
                <c16:uniqueId val="{0000006A-46DB-461D-9D58-A77FE27A1B75}"/>
              </c:ext>
            </c:extLst>
          </c:dPt>
          <c:dPt>
            <c:idx val="43"/>
            <c:bubble3D val="0"/>
            <c:extLst>
              <c:ext xmlns:c16="http://schemas.microsoft.com/office/drawing/2014/chart" uri="{C3380CC4-5D6E-409C-BE32-E72D297353CC}">
                <c16:uniqueId val="{0000006B-46DB-461D-9D58-A77FE27A1B75}"/>
              </c:ext>
            </c:extLst>
          </c:dPt>
          <c:dPt>
            <c:idx val="44"/>
            <c:bubble3D val="0"/>
            <c:extLst>
              <c:ext xmlns:c16="http://schemas.microsoft.com/office/drawing/2014/chart" uri="{C3380CC4-5D6E-409C-BE32-E72D297353CC}">
                <c16:uniqueId val="{0000006C-46DB-461D-9D58-A77FE27A1B75}"/>
              </c:ext>
            </c:extLst>
          </c:dPt>
          <c:dPt>
            <c:idx val="45"/>
            <c:bubble3D val="0"/>
            <c:extLst>
              <c:ext xmlns:c16="http://schemas.microsoft.com/office/drawing/2014/chart" uri="{C3380CC4-5D6E-409C-BE32-E72D297353CC}">
                <c16:uniqueId val="{0000006D-46DB-461D-9D58-A77FE27A1B75}"/>
              </c:ext>
            </c:extLst>
          </c:dPt>
          <c:dPt>
            <c:idx val="46"/>
            <c:bubble3D val="0"/>
            <c:extLst>
              <c:ext xmlns:c16="http://schemas.microsoft.com/office/drawing/2014/chart" uri="{C3380CC4-5D6E-409C-BE32-E72D297353CC}">
                <c16:uniqueId val="{0000006E-46DB-461D-9D58-A77FE27A1B75}"/>
              </c:ext>
            </c:extLst>
          </c:dPt>
          <c:dPt>
            <c:idx val="47"/>
            <c:bubble3D val="0"/>
            <c:extLst>
              <c:ext xmlns:c16="http://schemas.microsoft.com/office/drawing/2014/chart" uri="{C3380CC4-5D6E-409C-BE32-E72D297353CC}">
                <c16:uniqueId val="{0000006F-46DB-461D-9D58-A77FE27A1B75}"/>
              </c:ext>
            </c:extLst>
          </c:dPt>
          <c:dPt>
            <c:idx val="48"/>
            <c:bubble3D val="0"/>
            <c:extLst>
              <c:ext xmlns:c16="http://schemas.microsoft.com/office/drawing/2014/chart" uri="{C3380CC4-5D6E-409C-BE32-E72D297353CC}">
                <c16:uniqueId val="{00000070-46DB-461D-9D58-A77FE27A1B75}"/>
              </c:ext>
            </c:extLst>
          </c:dPt>
          <c:dPt>
            <c:idx val="49"/>
            <c:bubble3D val="0"/>
            <c:extLst>
              <c:ext xmlns:c16="http://schemas.microsoft.com/office/drawing/2014/chart" uri="{C3380CC4-5D6E-409C-BE32-E72D297353CC}">
                <c16:uniqueId val="{00000071-46DB-461D-9D58-A77FE27A1B75}"/>
              </c:ext>
            </c:extLst>
          </c:dPt>
          <c:dPt>
            <c:idx val="50"/>
            <c:bubble3D val="0"/>
            <c:extLst>
              <c:ext xmlns:c16="http://schemas.microsoft.com/office/drawing/2014/chart" uri="{C3380CC4-5D6E-409C-BE32-E72D297353CC}">
                <c16:uniqueId val="{00000072-46DB-461D-9D58-A77FE27A1B75}"/>
              </c:ext>
            </c:extLst>
          </c:dPt>
          <c:dPt>
            <c:idx val="51"/>
            <c:bubble3D val="0"/>
            <c:extLst>
              <c:ext xmlns:c16="http://schemas.microsoft.com/office/drawing/2014/chart" uri="{C3380CC4-5D6E-409C-BE32-E72D297353CC}">
                <c16:uniqueId val="{00000073-46DB-461D-9D58-A77FE27A1B75}"/>
              </c:ext>
            </c:extLst>
          </c:dPt>
          <c:dPt>
            <c:idx val="52"/>
            <c:bubble3D val="0"/>
            <c:extLst>
              <c:ext xmlns:c16="http://schemas.microsoft.com/office/drawing/2014/chart" uri="{C3380CC4-5D6E-409C-BE32-E72D297353CC}">
                <c16:uniqueId val="{00000074-46DB-461D-9D58-A77FE27A1B75}"/>
              </c:ext>
            </c:extLst>
          </c:dPt>
          <c:dPt>
            <c:idx val="53"/>
            <c:bubble3D val="0"/>
            <c:extLst>
              <c:ext xmlns:c16="http://schemas.microsoft.com/office/drawing/2014/chart" uri="{C3380CC4-5D6E-409C-BE32-E72D297353CC}">
                <c16:uniqueId val="{00000075-46DB-461D-9D58-A77FE27A1B75}"/>
              </c:ext>
            </c:extLst>
          </c:dPt>
          <c:dPt>
            <c:idx val="54"/>
            <c:bubble3D val="0"/>
            <c:extLst>
              <c:ext xmlns:c16="http://schemas.microsoft.com/office/drawing/2014/chart" uri="{C3380CC4-5D6E-409C-BE32-E72D297353CC}">
                <c16:uniqueId val="{00000076-46DB-461D-9D58-A77FE27A1B75}"/>
              </c:ext>
            </c:extLst>
          </c:dPt>
          <c:dPt>
            <c:idx val="55"/>
            <c:bubble3D val="0"/>
            <c:extLst>
              <c:ext xmlns:c16="http://schemas.microsoft.com/office/drawing/2014/chart" uri="{C3380CC4-5D6E-409C-BE32-E72D297353CC}">
                <c16:uniqueId val="{00000077-46DB-461D-9D58-A77FE27A1B75}"/>
              </c:ext>
            </c:extLst>
          </c:dPt>
          <c:dPt>
            <c:idx val="56"/>
            <c:bubble3D val="0"/>
            <c:extLst>
              <c:ext xmlns:c16="http://schemas.microsoft.com/office/drawing/2014/chart" uri="{C3380CC4-5D6E-409C-BE32-E72D297353CC}">
                <c16:uniqueId val="{00000078-46DB-461D-9D58-A77FE27A1B75}"/>
              </c:ext>
            </c:extLst>
          </c:dPt>
          <c:dPt>
            <c:idx val="59"/>
            <c:bubble3D val="0"/>
            <c:extLst>
              <c:ext xmlns:c16="http://schemas.microsoft.com/office/drawing/2014/chart" uri="{C3380CC4-5D6E-409C-BE32-E72D297353CC}">
                <c16:uniqueId val="{00000079-46DB-461D-9D58-A77FE27A1B75}"/>
              </c:ext>
            </c:extLst>
          </c:dPt>
          <c:dPt>
            <c:idx val="60"/>
            <c:bubble3D val="0"/>
            <c:extLst>
              <c:ext xmlns:c16="http://schemas.microsoft.com/office/drawing/2014/chart" uri="{C3380CC4-5D6E-409C-BE32-E72D297353CC}">
                <c16:uniqueId val="{0000007A-46DB-461D-9D58-A77FE27A1B75}"/>
              </c:ext>
            </c:extLst>
          </c:dPt>
          <c:dPt>
            <c:idx val="64"/>
            <c:bubble3D val="0"/>
            <c:extLst>
              <c:ext xmlns:c16="http://schemas.microsoft.com/office/drawing/2014/chart" uri="{C3380CC4-5D6E-409C-BE32-E72D297353CC}">
                <c16:uniqueId val="{0000007B-46DB-461D-9D58-A77FE27A1B75}"/>
              </c:ext>
            </c:extLst>
          </c:dPt>
          <c:dPt>
            <c:idx val="71"/>
            <c:bubble3D val="0"/>
            <c:extLst>
              <c:ext xmlns:c16="http://schemas.microsoft.com/office/drawing/2014/chart" uri="{C3380CC4-5D6E-409C-BE32-E72D297353CC}">
                <c16:uniqueId val="{0000007C-46DB-461D-9D58-A77FE27A1B75}"/>
              </c:ext>
            </c:extLst>
          </c:dPt>
          <c:dPt>
            <c:idx val="72"/>
            <c:bubble3D val="0"/>
            <c:extLst>
              <c:ext xmlns:c16="http://schemas.microsoft.com/office/drawing/2014/chart" uri="{C3380CC4-5D6E-409C-BE32-E72D297353CC}">
                <c16:uniqueId val="{0000007D-46DB-461D-9D58-A77FE27A1B75}"/>
              </c:ext>
            </c:extLst>
          </c:dPt>
          <c:dPt>
            <c:idx val="76"/>
            <c:bubble3D val="0"/>
            <c:extLst>
              <c:ext xmlns:c16="http://schemas.microsoft.com/office/drawing/2014/chart" uri="{C3380CC4-5D6E-409C-BE32-E72D297353CC}">
                <c16:uniqueId val="{0000007E-46DB-461D-9D58-A77FE27A1B75}"/>
              </c:ext>
            </c:extLst>
          </c:dPt>
          <c:dLbls>
            <c:dLbl>
              <c:idx val="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46DB-461D-9D58-A77FE27A1B75}"/>
                </c:ext>
              </c:extLst>
            </c:dLbl>
            <c:dLbl>
              <c:idx val="1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46DB-461D-9D58-A77FE27A1B75}"/>
                </c:ext>
              </c:extLst>
            </c:dLbl>
            <c:dLbl>
              <c:idx val="2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46DB-461D-9D58-A77FE27A1B75}"/>
                </c:ext>
              </c:extLst>
            </c:dLbl>
            <c:dLbl>
              <c:idx val="4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46DB-461D-9D58-A77FE27A1B75}"/>
                </c:ext>
              </c:extLst>
            </c:dLbl>
            <c:dLbl>
              <c:idx val="5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46DB-461D-9D58-A77FE27A1B75}"/>
                </c:ext>
              </c:extLst>
            </c:dLbl>
            <c:dLbl>
              <c:idx val="6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46DB-461D-9D58-A77FE27A1B75}"/>
                </c:ext>
              </c:extLst>
            </c:dLbl>
            <c:dLbl>
              <c:idx val="7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46DB-461D-9D58-A77FE27A1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'F28-29'!$H$7:$H$83</c:f>
              <c:numCache>
                <c:formatCode>0.00</c:formatCode>
                <c:ptCount val="77"/>
                <c:pt idx="0">
                  <c:v>24.379795340531199</c:v>
                </c:pt>
                <c:pt idx="1">
                  <c:v>24.103321522604102</c:v>
                </c:pt>
                <c:pt idx="2">
                  <c:v>23.850230676471899</c:v>
                </c:pt>
                <c:pt idx="3">
                  <c:v>23.771109863362401</c:v>
                </c:pt>
                <c:pt idx="4">
                  <c:v>23.705211881415199</c:v>
                </c:pt>
                <c:pt idx="5">
                  <c:v>23.473303872661699</c:v>
                </c:pt>
                <c:pt idx="6">
                  <c:v>23.249905987031699</c:v>
                </c:pt>
                <c:pt idx="7">
                  <c:v>23.251256012850298</c:v>
                </c:pt>
                <c:pt idx="8">
                  <c:v>23.511212860763301</c:v>
                </c:pt>
                <c:pt idx="9">
                  <c:v>23.4982808928387</c:v>
                </c:pt>
                <c:pt idx="10">
                  <c:v>23.406409791944601</c:v>
                </c:pt>
                <c:pt idx="11">
                  <c:v>23.4281306155534</c:v>
                </c:pt>
                <c:pt idx="12">
                  <c:v>23.929297188332299</c:v>
                </c:pt>
                <c:pt idx="13">
                  <c:v>24.540178617477299</c:v>
                </c:pt>
                <c:pt idx="14">
                  <c:v>24.6621787231641</c:v>
                </c:pt>
                <c:pt idx="15">
                  <c:v>24.844196654669101</c:v>
                </c:pt>
                <c:pt idx="16">
                  <c:v>25.0931601828947</c:v>
                </c:pt>
                <c:pt idx="17">
                  <c:v>25.2796498266996</c:v>
                </c:pt>
                <c:pt idx="18">
                  <c:v>25.597471058911601</c:v>
                </c:pt>
                <c:pt idx="19">
                  <c:v>26.089636234246999</c:v>
                </c:pt>
                <c:pt idx="20">
                  <c:v>26.272915284816399</c:v>
                </c:pt>
                <c:pt idx="21">
                  <c:v>26.440746173974201</c:v>
                </c:pt>
                <c:pt idx="22">
                  <c:v>26.222071220461501</c:v>
                </c:pt>
                <c:pt idx="23">
                  <c:v>25.675314896378801</c:v>
                </c:pt>
                <c:pt idx="24">
                  <c:v>25.0929388705181</c:v>
                </c:pt>
                <c:pt idx="25">
                  <c:v>25.082215227820701</c:v>
                </c:pt>
                <c:pt idx="26">
                  <c:v>25.794315092486301</c:v>
                </c:pt>
                <c:pt idx="27">
                  <c:v>25.908521149246798</c:v>
                </c:pt>
                <c:pt idx="28">
                  <c:v>25.989123075967601</c:v>
                </c:pt>
                <c:pt idx="29">
                  <c:v>25.9792065642925</c:v>
                </c:pt>
                <c:pt idx="30">
                  <c:v>25.899632268516601</c:v>
                </c:pt>
                <c:pt idx="31">
                  <c:v>25.876526414613</c:v>
                </c:pt>
                <c:pt idx="32">
                  <c:v>25.808591815614299</c:v>
                </c:pt>
                <c:pt idx="33">
                  <c:v>25.6074569058168</c:v>
                </c:pt>
                <c:pt idx="34">
                  <c:v>25.2055685457408</c:v>
                </c:pt>
                <c:pt idx="35">
                  <c:v>25.120971851685201</c:v>
                </c:pt>
                <c:pt idx="36">
                  <c:v>25.0605875524118</c:v>
                </c:pt>
                <c:pt idx="37">
                  <c:v>24.572580911343099</c:v>
                </c:pt>
                <c:pt idx="38">
                  <c:v>22.908584664988599</c:v>
                </c:pt>
                <c:pt idx="39">
                  <c:v>19.9169989447958</c:v>
                </c:pt>
                <c:pt idx="40">
                  <c:v>20.585174416003898</c:v>
                </c:pt>
                <c:pt idx="41">
                  <c:v>21.792904542149799</c:v>
                </c:pt>
                <c:pt idx="42">
                  <c:v>22.741397806962901</c:v>
                </c:pt>
                <c:pt idx="43">
                  <c:v>22.664081622749901</c:v>
                </c:pt>
                <c:pt idx="44">
                  <c:v>22.5629250074502</c:v>
                </c:pt>
                <c:pt idx="45">
                  <c:v>22.2892470205975</c:v>
                </c:pt>
                <c:pt idx="46">
                  <c:v>21.5913876567061</c:v>
                </c:pt>
                <c:pt idx="47">
                  <c:v>21.662179765762101</c:v>
                </c:pt>
                <c:pt idx="48">
                  <c:v>22.590040595665201</c:v>
                </c:pt>
                <c:pt idx="49">
                  <c:v>23.5817982753893</c:v>
                </c:pt>
                <c:pt idx="50">
                  <c:v>24.730488838236798</c:v>
                </c:pt>
                <c:pt idx="51">
                  <c:v>24.9841653238806</c:v>
                </c:pt>
                <c:pt idx="52">
                  <c:v>25.082739100981399</c:v>
                </c:pt>
                <c:pt idx="53">
                  <c:v>25.0810880166655</c:v>
                </c:pt>
                <c:pt idx="54">
                  <c:v>25.021755149020098</c:v>
                </c:pt>
                <c:pt idx="55">
                  <c:v>25.068188318460599</c:v>
                </c:pt>
                <c:pt idx="56">
                  <c:v>24.927877218882202</c:v>
                </c:pt>
                <c:pt idx="57">
                  <c:v>24.7820024158802</c:v>
                </c:pt>
                <c:pt idx="58">
                  <c:v>24.4177856026404</c:v>
                </c:pt>
                <c:pt idx="59">
                  <c:v>24.511268118722899</c:v>
                </c:pt>
                <c:pt idx="60">
                  <c:v>24.683338896578601</c:v>
                </c:pt>
                <c:pt idx="61">
                  <c:v>24.7090837147625</c:v>
                </c:pt>
                <c:pt idx="62">
                  <c:v>24.780117528669798</c:v>
                </c:pt>
                <c:pt idx="63">
                  <c:v>24.834764176378101</c:v>
                </c:pt>
                <c:pt idx="64">
                  <c:v>25.0746451759696</c:v>
                </c:pt>
                <c:pt idx="65">
                  <c:v>25.0307023835026</c:v>
                </c:pt>
                <c:pt idx="66">
                  <c:v>24.8812211488864</c:v>
                </c:pt>
                <c:pt idx="67">
                  <c:v>24.8228742488877</c:v>
                </c:pt>
                <c:pt idx="68">
                  <c:v>24.650936438503301</c:v>
                </c:pt>
                <c:pt idx="69">
                  <c:v>24.6777405846356</c:v>
                </c:pt>
                <c:pt idx="70">
                  <c:v>24.5272824419649</c:v>
                </c:pt>
                <c:pt idx="71">
                  <c:v>24.204904496402101</c:v>
                </c:pt>
                <c:pt idx="72">
                  <c:v>24.174983391162101</c:v>
                </c:pt>
                <c:pt idx="73">
                  <c:v>24.093576467636101</c:v>
                </c:pt>
                <c:pt idx="74">
                  <c:v>24.1250222443546</c:v>
                </c:pt>
                <c:pt idx="75">
                  <c:v>24.201734083046201</c:v>
                </c:pt>
                <c:pt idx="76">
                  <c:v>24.2317007551177</c:v>
                </c:pt>
              </c:numCache>
            </c:numRef>
          </c:val>
          <c:smooth val="0"/>
          <c:extLst>
            <c:ext xmlns:c16="http://schemas.microsoft.com/office/drawing/2014/chart" uri="{C3380CC4-5D6E-409C-BE32-E72D297353CC}">
              <c16:uniqueId val="{0000007F-46DB-461D-9D58-A77FE27A1B75}"/>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6263479870228"/>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3311-4EA8-9BE2-2503C604B962}"/>
              </c:ext>
            </c:extLst>
          </c:dPt>
          <c:dPt>
            <c:idx val="1"/>
            <c:bubble3D val="0"/>
            <c:extLst>
              <c:ext xmlns:c16="http://schemas.microsoft.com/office/drawing/2014/chart" uri="{C3380CC4-5D6E-409C-BE32-E72D297353CC}">
                <c16:uniqueId val="{00000001-3311-4EA8-9BE2-2503C604B962}"/>
              </c:ext>
            </c:extLst>
          </c:dPt>
          <c:dPt>
            <c:idx val="2"/>
            <c:bubble3D val="0"/>
            <c:extLst>
              <c:ext xmlns:c16="http://schemas.microsoft.com/office/drawing/2014/chart" uri="{C3380CC4-5D6E-409C-BE32-E72D297353CC}">
                <c16:uniqueId val="{00000002-3311-4EA8-9BE2-2503C604B962}"/>
              </c:ext>
            </c:extLst>
          </c:dPt>
          <c:dPt>
            <c:idx val="3"/>
            <c:bubble3D val="0"/>
            <c:extLst>
              <c:ext xmlns:c16="http://schemas.microsoft.com/office/drawing/2014/chart" uri="{C3380CC4-5D6E-409C-BE32-E72D297353CC}">
                <c16:uniqueId val="{00000003-3311-4EA8-9BE2-2503C604B962}"/>
              </c:ext>
            </c:extLst>
          </c:dPt>
          <c:dPt>
            <c:idx val="4"/>
            <c:bubble3D val="0"/>
            <c:extLst>
              <c:ext xmlns:c16="http://schemas.microsoft.com/office/drawing/2014/chart" uri="{C3380CC4-5D6E-409C-BE32-E72D297353CC}">
                <c16:uniqueId val="{00000004-3311-4EA8-9BE2-2503C604B962}"/>
              </c:ext>
            </c:extLst>
          </c:dPt>
          <c:dPt>
            <c:idx val="5"/>
            <c:bubble3D val="0"/>
            <c:extLst>
              <c:ext xmlns:c16="http://schemas.microsoft.com/office/drawing/2014/chart" uri="{C3380CC4-5D6E-409C-BE32-E72D297353CC}">
                <c16:uniqueId val="{00000005-3311-4EA8-9BE2-2503C604B962}"/>
              </c:ext>
            </c:extLst>
          </c:dPt>
          <c:dPt>
            <c:idx val="6"/>
            <c:bubble3D val="0"/>
            <c:extLst>
              <c:ext xmlns:c16="http://schemas.microsoft.com/office/drawing/2014/chart" uri="{C3380CC4-5D6E-409C-BE32-E72D297353CC}">
                <c16:uniqueId val="{00000006-3311-4EA8-9BE2-2503C604B962}"/>
              </c:ext>
            </c:extLst>
          </c:dPt>
          <c:dPt>
            <c:idx val="7"/>
            <c:bubble3D val="0"/>
            <c:extLst>
              <c:ext xmlns:c16="http://schemas.microsoft.com/office/drawing/2014/chart" uri="{C3380CC4-5D6E-409C-BE32-E72D297353CC}">
                <c16:uniqueId val="{00000007-3311-4EA8-9BE2-2503C604B962}"/>
              </c:ext>
            </c:extLst>
          </c:dPt>
          <c:dPt>
            <c:idx val="8"/>
            <c:bubble3D val="0"/>
            <c:extLst>
              <c:ext xmlns:c16="http://schemas.microsoft.com/office/drawing/2014/chart" uri="{C3380CC4-5D6E-409C-BE32-E72D297353CC}">
                <c16:uniqueId val="{00000008-3311-4EA8-9BE2-2503C604B962}"/>
              </c:ext>
            </c:extLst>
          </c:dPt>
          <c:dPt>
            <c:idx val="9"/>
            <c:bubble3D val="0"/>
            <c:extLst>
              <c:ext xmlns:c16="http://schemas.microsoft.com/office/drawing/2014/chart" uri="{C3380CC4-5D6E-409C-BE32-E72D297353CC}">
                <c16:uniqueId val="{00000009-3311-4EA8-9BE2-2503C604B962}"/>
              </c:ext>
            </c:extLst>
          </c:dPt>
          <c:dPt>
            <c:idx val="10"/>
            <c:bubble3D val="0"/>
            <c:extLst>
              <c:ext xmlns:c16="http://schemas.microsoft.com/office/drawing/2014/chart" uri="{C3380CC4-5D6E-409C-BE32-E72D297353CC}">
                <c16:uniqueId val="{0000000A-3311-4EA8-9BE2-2503C604B962}"/>
              </c:ext>
            </c:extLst>
          </c:dPt>
          <c:dPt>
            <c:idx val="11"/>
            <c:bubble3D val="0"/>
            <c:extLst>
              <c:ext xmlns:c16="http://schemas.microsoft.com/office/drawing/2014/chart" uri="{C3380CC4-5D6E-409C-BE32-E72D297353CC}">
                <c16:uniqueId val="{0000000B-3311-4EA8-9BE2-2503C604B962}"/>
              </c:ext>
            </c:extLst>
          </c:dPt>
          <c:dPt>
            <c:idx val="12"/>
            <c:bubble3D val="0"/>
            <c:extLst>
              <c:ext xmlns:c16="http://schemas.microsoft.com/office/drawing/2014/chart" uri="{C3380CC4-5D6E-409C-BE32-E72D297353CC}">
                <c16:uniqueId val="{0000000C-3311-4EA8-9BE2-2503C604B962}"/>
              </c:ext>
            </c:extLst>
          </c:dPt>
          <c:dPt>
            <c:idx val="13"/>
            <c:bubble3D val="0"/>
            <c:extLst>
              <c:ext xmlns:c16="http://schemas.microsoft.com/office/drawing/2014/chart" uri="{C3380CC4-5D6E-409C-BE32-E72D297353CC}">
                <c16:uniqueId val="{0000000D-3311-4EA8-9BE2-2503C604B962}"/>
              </c:ext>
            </c:extLst>
          </c:dPt>
          <c:dPt>
            <c:idx val="14"/>
            <c:bubble3D val="0"/>
            <c:extLst>
              <c:ext xmlns:c16="http://schemas.microsoft.com/office/drawing/2014/chart" uri="{C3380CC4-5D6E-409C-BE32-E72D297353CC}">
                <c16:uniqueId val="{0000000E-3311-4EA8-9BE2-2503C604B962}"/>
              </c:ext>
            </c:extLst>
          </c:dPt>
          <c:dPt>
            <c:idx val="15"/>
            <c:bubble3D val="0"/>
            <c:extLst>
              <c:ext xmlns:c16="http://schemas.microsoft.com/office/drawing/2014/chart" uri="{C3380CC4-5D6E-409C-BE32-E72D297353CC}">
                <c16:uniqueId val="{0000000F-3311-4EA8-9BE2-2503C604B962}"/>
              </c:ext>
            </c:extLst>
          </c:dPt>
          <c:dPt>
            <c:idx val="16"/>
            <c:bubble3D val="0"/>
            <c:extLst>
              <c:ext xmlns:c16="http://schemas.microsoft.com/office/drawing/2014/chart" uri="{C3380CC4-5D6E-409C-BE32-E72D297353CC}">
                <c16:uniqueId val="{00000010-3311-4EA8-9BE2-2503C604B962}"/>
              </c:ext>
            </c:extLst>
          </c:dPt>
          <c:dPt>
            <c:idx val="17"/>
            <c:bubble3D val="0"/>
            <c:extLst>
              <c:ext xmlns:c16="http://schemas.microsoft.com/office/drawing/2014/chart" uri="{C3380CC4-5D6E-409C-BE32-E72D297353CC}">
                <c16:uniqueId val="{00000011-3311-4EA8-9BE2-2503C604B962}"/>
              </c:ext>
            </c:extLst>
          </c:dPt>
          <c:dPt>
            <c:idx val="18"/>
            <c:bubble3D val="0"/>
            <c:extLst>
              <c:ext xmlns:c16="http://schemas.microsoft.com/office/drawing/2014/chart" uri="{C3380CC4-5D6E-409C-BE32-E72D297353CC}">
                <c16:uniqueId val="{00000012-3311-4EA8-9BE2-2503C604B962}"/>
              </c:ext>
            </c:extLst>
          </c:dPt>
          <c:dPt>
            <c:idx val="19"/>
            <c:bubble3D val="0"/>
            <c:extLst>
              <c:ext xmlns:c16="http://schemas.microsoft.com/office/drawing/2014/chart" uri="{C3380CC4-5D6E-409C-BE32-E72D297353CC}">
                <c16:uniqueId val="{00000013-3311-4EA8-9BE2-2503C604B962}"/>
              </c:ext>
            </c:extLst>
          </c:dPt>
          <c:dPt>
            <c:idx val="20"/>
            <c:bubble3D val="0"/>
            <c:extLst>
              <c:ext xmlns:c16="http://schemas.microsoft.com/office/drawing/2014/chart" uri="{C3380CC4-5D6E-409C-BE32-E72D297353CC}">
                <c16:uniqueId val="{00000014-3311-4EA8-9BE2-2503C604B962}"/>
              </c:ext>
            </c:extLst>
          </c:dPt>
          <c:dPt>
            <c:idx val="21"/>
            <c:bubble3D val="0"/>
            <c:extLst>
              <c:ext xmlns:c16="http://schemas.microsoft.com/office/drawing/2014/chart" uri="{C3380CC4-5D6E-409C-BE32-E72D297353CC}">
                <c16:uniqueId val="{00000015-3311-4EA8-9BE2-2503C604B962}"/>
              </c:ext>
            </c:extLst>
          </c:dPt>
          <c:dPt>
            <c:idx val="22"/>
            <c:bubble3D val="0"/>
            <c:extLst>
              <c:ext xmlns:c16="http://schemas.microsoft.com/office/drawing/2014/chart" uri="{C3380CC4-5D6E-409C-BE32-E72D297353CC}">
                <c16:uniqueId val="{00000016-3311-4EA8-9BE2-2503C604B962}"/>
              </c:ext>
            </c:extLst>
          </c:dPt>
          <c:dPt>
            <c:idx val="23"/>
            <c:bubble3D val="0"/>
            <c:extLst>
              <c:ext xmlns:c16="http://schemas.microsoft.com/office/drawing/2014/chart" uri="{C3380CC4-5D6E-409C-BE32-E72D297353CC}">
                <c16:uniqueId val="{00000017-3311-4EA8-9BE2-2503C604B962}"/>
              </c:ext>
            </c:extLst>
          </c:dPt>
          <c:dPt>
            <c:idx val="24"/>
            <c:bubble3D val="0"/>
            <c:extLst>
              <c:ext xmlns:c16="http://schemas.microsoft.com/office/drawing/2014/chart" uri="{C3380CC4-5D6E-409C-BE32-E72D297353CC}">
                <c16:uniqueId val="{00000018-3311-4EA8-9BE2-2503C604B962}"/>
              </c:ext>
            </c:extLst>
          </c:dPt>
          <c:dPt>
            <c:idx val="25"/>
            <c:bubble3D val="0"/>
            <c:extLst>
              <c:ext xmlns:c16="http://schemas.microsoft.com/office/drawing/2014/chart" uri="{C3380CC4-5D6E-409C-BE32-E72D297353CC}">
                <c16:uniqueId val="{00000019-3311-4EA8-9BE2-2503C604B962}"/>
              </c:ext>
            </c:extLst>
          </c:dPt>
          <c:dPt>
            <c:idx val="26"/>
            <c:bubble3D val="0"/>
            <c:extLst>
              <c:ext xmlns:c16="http://schemas.microsoft.com/office/drawing/2014/chart" uri="{C3380CC4-5D6E-409C-BE32-E72D297353CC}">
                <c16:uniqueId val="{0000001A-3311-4EA8-9BE2-2503C604B962}"/>
              </c:ext>
            </c:extLst>
          </c:dPt>
          <c:dPt>
            <c:idx val="27"/>
            <c:bubble3D val="0"/>
            <c:extLst>
              <c:ext xmlns:c16="http://schemas.microsoft.com/office/drawing/2014/chart" uri="{C3380CC4-5D6E-409C-BE32-E72D297353CC}">
                <c16:uniqueId val="{0000001B-3311-4EA8-9BE2-2503C604B962}"/>
              </c:ext>
            </c:extLst>
          </c:dPt>
          <c:dPt>
            <c:idx val="28"/>
            <c:bubble3D val="0"/>
            <c:extLst>
              <c:ext xmlns:c16="http://schemas.microsoft.com/office/drawing/2014/chart" uri="{C3380CC4-5D6E-409C-BE32-E72D297353CC}">
                <c16:uniqueId val="{0000001C-3311-4EA8-9BE2-2503C604B962}"/>
              </c:ext>
            </c:extLst>
          </c:dPt>
          <c:dPt>
            <c:idx val="29"/>
            <c:bubble3D val="0"/>
            <c:extLst>
              <c:ext xmlns:c16="http://schemas.microsoft.com/office/drawing/2014/chart" uri="{C3380CC4-5D6E-409C-BE32-E72D297353CC}">
                <c16:uniqueId val="{0000001D-3311-4EA8-9BE2-2503C604B962}"/>
              </c:ext>
            </c:extLst>
          </c:dPt>
          <c:dPt>
            <c:idx val="30"/>
            <c:bubble3D val="0"/>
            <c:extLst>
              <c:ext xmlns:c16="http://schemas.microsoft.com/office/drawing/2014/chart" uri="{C3380CC4-5D6E-409C-BE32-E72D297353CC}">
                <c16:uniqueId val="{0000001E-3311-4EA8-9BE2-2503C604B962}"/>
              </c:ext>
            </c:extLst>
          </c:dPt>
          <c:dPt>
            <c:idx val="31"/>
            <c:bubble3D val="0"/>
            <c:extLst>
              <c:ext xmlns:c16="http://schemas.microsoft.com/office/drawing/2014/chart" uri="{C3380CC4-5D6E-409C-BE32-E72D297353CC}">
                <c16:uniqueId val="{0000001F-3311-4EA8-9BE2-2503C604B962}"/>
              </c:ext>
            </c:extLst>
          </c:dPt>
          <c:dPt>
            <c:idx val="32"/>
            <c:bubble3D val="0"/>
            <c:extLst>
              <c:ext xmlns:c16="http://schemas.microsoft.com/office/drawing/2014/chart" uri="{C3380CC4-5D6E-409C-BE32-E72D297353CC}">
                <c16:uniqueId val="{00000020-3311-4EA8-9BE2-2503C604B962}"/>
              </c:ext>
            </c:extLst>
          </c:dPt>
          <c:dPt>
            <c:idx val="33"/>
            <c:bubble3D val="0"/>
            <c:extLst>
              <c:ext xmlns:c16="http://schemas.microsoft.com/office/drawing/2014/chart" uri="{C3380CC4-5D6E-409C-BE32-E72D297353CC}">
                <c16:uniqueId val="{00000021-3311-4EA8-9BE2-2503C604B962}"/>
              </c:ext>
            </c:extLst>
          </c:dPt>
          <c:dPt>
            <c:idx val="34"/>
            <c:bubble3D val="0"/>
            <c:extLst>
              <c:ext xmlns:c16="http://schemas.microsoft.com/office/drawing/2014/chart" uri="{C3380CC4-5D6E-409C-BE32-E72D297353CC}">
                <c16:uniqueId val="{00000022-3311-4EA8-9BE2-2503C604B962}"/>
              </c:ext>
            </c:extLst>
          </c:dPt>
          <c:dPt>
            <c:idx val="35"/>
            <c:bubble3D val="0"/>
            <c:extLst>
              <c:ext xmlns:c16="http://schemas.microsoft.com/office/drawing/2014/chart" uri="{C3380CC4-5D6E-409C-BE32-E72D297353CC}">
                <c16:uniqueId val="{00000023-3311-4EA8-9BE2-2503C604B962}"/>
              </c:ext>
            </c:extLst>
          </c:dPt>
          <c:dPt>
            <c:idx val="36"/>
            <c:bubble3D val="0"/>
            <c:extLst>
              <c:ext xmlns:c16="http://schemas.microsoft.com/office/drawing/2014/chart" uri="{C3380CC4-5D6E-409C-BE32-E72D297353CC}">
                <c16:uniqueId val="{00000024-3311-4EA8-9BE2-2503C604B962}"/>
              </c:ext>
            </c:extLst>
          </c:dPt>
          <c:dPt>
            <c:idx val="37"/>
            <c:bubble3D val="0"/>
            <c:extLst>
              <c:ext xmlns:c16="http://schemas.microsoft.com/office/drawing/2014/chart" uri="{C3380CC4-5D6E-409C-BE32-E72D297353CC}">
                <c16:uniqueId val="{00000025-3311-4EA8-9BE2-2503C604B962}"/>
              </c:ext>
            </c:extLst>
          </c:dPt>
          <c:dPt>
            <c:idx val="38"/>
            <c:bubble3D val="0"/>
            <c:extLst>
              <c:ext xmlns:c16="http://schemas.microsoft.com/office/drawing/2014/chart" uri="{C3380CC4-5D6E-409C-BE32-E72D297353CC}">
                <c16:uniqueId val="{00000026-3311-4EA8-9BE2-2503C604B962}"/>
              </c:ext>
            </c:extLst>
          </c:dPt>
          <c:dPt>
            <c:idx val="39"/>
            <c:bubble3D val="0"/>
            <c:extLst>
              <c:ext xmlns:c16="http://schemas.microsoft.com/office/drawing/2014/chart" uri="{C3380CC4-5D6E-409C-BE32-E72D297353CC}">
                <c16:uniqueId val="{00000027-3311-4EA8-9BE2-2503C604B962}"/>
              </c:ext>
            </c:extLst>
          </c:dPt>
          <c:dPt>
            <c:idx val="40"/>
            <c:bubble3D val="0"/>
            <c:extLst>
              <c:ext xmlns:c16="http://schemas.microsoft.com/office/drawing/2014/chart" uri="{C3380CC4-5D6E-409C-BE32-E72D297353CC}">
                <c16:uniqueId val="{00000028-3311-4EA8-9BE2-2503C604B962}"/>
              </c:ext>
            </c:extLst>
          </c:dPt>
          <c:dPt>
            <c:idx val="41"/>
            <c:bubble3D val="0"/>
            <c:extLst>
              <c:ext xmlns:c16="http://schemas.microsoft.com/office/drawing/2014/chart" uri="{C3380CC4-5D6E-409C-BE32-E72D297353CC}">
                <c16:uniqueId val="{00000029-3311-4EA8-9BE2-2503C604B962}"/>
              </c:ext>
            </c:extLst>
          </c:dPt>
          <c:dPt>
            <c:idx val="42"/>
            <c:bubble3D val="0"/>
            <c:extLst>
              <c:ext xmlns:c16="http://schemas.microsoft.com/office/drawing/2014/chart" uri="{C3380CC4-5D6E-409C-BE32-E72D297353CC}">
                <c16:uniqueId val="{0000002A-3311-4EA8-9BE2-2503C604B962}"/>
              </c:ext>
            </c:extLst>
          </c:dPt>
          <c:dPt>
            <c:idx val="43"/>
            <c:bubble3D val="0"/>
            <c:extLst>
              <c:ext xmlns:c16="http://schemas.microsoft.com/office/drawing/2014/chart" uri="{C3380CC4-5D6E-409C-BE32-E72D297353CC}">
                <c16:uniqueId val="{0000002B-3311-4EA8-9BE2-2503C604B962}"/>
              </c:ext>
            </c:extLst>
          </c:dPt>
          <c:dPt>
            <c:idx val="44"/>
            <c:bubble3D val="0"/>
            <c:extLst>
              <c:ext xmlns:c16="http://schemas.microsoft.com/office/drawing/2014/chart" uri="{C3380CC4-5D6E-409C-BE32-E72D297353CC}">
                <c16:uniqueId val="{0000002C-3311-4EA8-9BE2-2503C604B962}"/>
              </c:ext>
            </c:extLst>
          </c:dPt>
          <c:dPt>
            <c:idx val="45"/>
            <c:bubble3D val="0"/>
            <c:extLst>
              <c:ext xmlns:c16="http://schemas.microsoft.com/office/drawing/2014/chart" uri="{C3380CC4-5D6E-409C-BE32-E72D297353CC}">
                <c16:uniqueId val="{0000002D-3311-4EA8-9BE2-2503C604B962}"/>
              </c:ext>
            </c:extLst>
          </c:dPt>
          <c:dPt>
            <c:idx val="46"/>
            <c:bubble3D val="0"/>
            <c:extLst>
              <c:ext xmlns:c16="http://schemas.microsoft.com/office/drawing/2014/chart" uri="{C3380CC4-5D6E-409C-BE32-E72D297353CC}">
                <c16:uniqueId val="{0000002E-3311-4EA8-9BE2-2503C604B962}"/>
              </c:ext>
            </c:extLst>
          </c:dPt>
          <c:dPt>
            <c:idx val="47"/>
            <c:bubble3D val="0"/>
            <c:extLst>
              <c:ext xmlns:c16="http://schemas.microsoft.com/office/drawing/2014/chart" uri="{C3380CC4-5D6E-409C-BE32-E72D297353CC}">
                <c16:uniqueId val="{0000002F-3311-4EA8-9BE2-2503C604B962}"/>
              </c:ext>
            </c:extLst>
          </c:dPt>
          <c:dPt>
            <c:idx val="48"/>
            <c:bubble3D val="0"/>
            <c:extLst>
              <c:ext xmlns:c16="http://schemas.microsoft.com/office/drawing/2014/chart" uri="{C3380CC4-5D6E-409C-BE32-E72D297353CC}">
                <c16:uniqueId val="{00000030-3311-4EA8-9BE2-2503C604B962}"/>
              </c:ext>
            </c:extLst>
          </c:dPt>
          <c:dPt>
            <c:idx val="49"/>
            <c:bubble3D val="0"/>
            <c:extLst>
              <c:ext xmlns:c16="http://schemas.microsoft.com/office/drawing/2014/chart" uri="{C3380CC4-5D6E-409C-BE32-E72D297353CC}">
                <c16:uniqueId val="{00000031-3311-4EA8-9BE2-2503C604B962}"/>
              </c:ext>
            </c:extLst>
          </c:dPt>
          <c:dPt>
            <c:idx val="50"/>
            <c:bubble3D val="0"/>
            <c:extLst>
              <c:ext xmlns:c16="http://schemas.microsoft.com/office/drawing/2014/chart" uri="{C3380CC4-5D6E-409C-BE32-E72D297353CC}">
                <c16:uniqueId val="{00000032-3311-4EA8-9BE2-2503C604B962}"/>
              </c:ext>
            </c:extLst>
          </c:dPt>
          <c:dPt>
            <c:idx val="51"/>
            <c:bubble3D val="0"/>
            <c:extLst>
              <c:ext xmlns:c16="http://schemas.microsoft.com/office/drawing/2014/chart" uri="{C3380CC4-5D6E-409C-BE32-E72D297353CC}">
                <c16:uniqueId val="{00000033-3311-4EA8-9BE2-2503C604B962}"/>
              </c:ext>
            </c:extLst>
          </c:dPt>
          <c:dPt>
            <c:idx val="52"/>
            <c:bubble3D val="0"/>
            <c:extLst>
              <c:ext xmlns:c16="http://schemas.microsoft.com/office/drawing/2014/chart" uri="{C3380CC4-5D6E-409C-BE32-E72D297353CC}">
                <c16:uniqueId val="{00000034-3311-4EA8-9BE2-2503C604B962}"/>
              </c:ext>
            </c:extLst>
          </c:dPt>
          <c:dPt>
            <c:idx val="53"/>
            <c:bubble3D val="0"/>
            <c:extLst>
              <c:ext xmlns:c16="http://schemas.microsoft.com/office/drawing/2014/chart" uri="{C3380CC4-5D6E-409C-BE32-E72D297353CC}">
                <c16:uniqueId val="{00000035-3311-4EA8-9BE2-2503C604B962}"/>
              </c:ext>
            </c:extLst>
          </c:dPt>
          <c:dPt>
            <c:idx val="54"/>
            <c:bubble3D val="0"/>
            <c:extLst>
              <c:ext xmlns:c16="http://schemas.microsoft.com/office/drawing/2014/chart" uri="{C3380CC4-5D6E-409C-BE32-E72D297353CC}">
                <c16:uniqueId val="{00000036-3311-4EA8-9BE2-2503C604B962}"/>
              </c:ext>
            </c:extLst>
          </c:dPt>
          <c:dPt>
            <c:idx val="55"/>
            <c:bubble3D val="0"/>
            <c:extLst>
              <c:ext xmlns:c16="http://schemas.microsoft.com/office/drawing/2014/chart" uri="{C3380CC4-5D6E-409C-BE32-E72D297353CC}">
                <c16:uniqueId val="{00000037-3311-4EA8-9BE2-2503C604B962}"/>
              </c:ext>
            </c:extLst>
          </c:dPt>
          <c:dPt>
            <c:idx val="56"/>
            <c:bubble3D val="0"/>
            <c:extLst>
              <c:ext xmlns:c16="http://schemas.microsoft.com/office/drawing/2014/chart" uri="{C3380CC4-5D6E-409C-BE32-E72D297353CC}">
                <c16:uniqueId val="{00000038-3311-4EA8-9BE2-2503C604B962}"/>
              </c:ext>
            </c:extLst>
          </c:dPt>
          <c:dPt>
            <c:idx val="59"/>
            <c:bubble3D val="0"/>
            <c:extLst>
              <c:ext xmlns:c16="http://schemas.microsoft.com/office/drawing/2014/chart" uri="{C3380CC4-5D6E-409C-BE32-E72D297353CC}">
                <c16:uniqueId val="{00000039-3311-4EA8-9BE2-2503C604B962}"/>
              </c:ext>
            </c:extLst>
          </c:dPt>
          <c:dPt>
            <c:idx val="60"/>
            <c:bubble3D val="0"/>
            <c:extLst>
              <c:ext xmlns:c16="http://schemas.microsoft.com/office/drawing/2014/chart" uri="{C3380CC4-5D6E-409C-BE32-E72D297353CC}">
                <c16:uniqueId val="{0000003A-3311-4EA8-9BE2-2503C604B962}"/>
              </c:ext>
            </c:extLst>
          </c:dPt>
          <c:dPt>
            <c:idx val="64"/>
            <c:bubble3D val="0"/>
            <c:extLst>
              <c:ext xmlns:c16="http://schemas.microsoft.com/office/drawing/2014/chart" uri="{C3380CC4-5D6E-409C-BE32-E72D297353CC}">
                <c16:uniqueId val="{0000003B-3311-4EA8-9BE2-2503C604B962}"/>
              </c:ext>
            </c:extLst>
          </c:dPt>
          <c:dPt>
            <c:idx val="71"/>
            <c:bubble3D val="0"/>
            <c:extLst>
              <c:ext xmlns:c16="http://schemas.microsoft.com/office/drawing/2014/chart" uri="{C3380CC4-5D6E-409C-BE32-E72D297353CC}">
                <c16:uniqueId val="{0000003C-3311-4EA8-9BE2-2503C604B962}"/>
              </c:ext>
            </c:extLst>
          </c:dPt>
          <c:dPt>
            <c:idx val="72"/>
            <c:bubble3D val="0"/>
            <c:extLst>
              <c:ext xmlns:c16="http://schemas.microsoft.com/office/drawing/2014/chart" uri="{C3380CC4-5D6E-409C-BE32-E72D297353CC}">
                <c16:uniqueId val="{0000003D-3311-4EA8-9BE2-2503C604B962}"/>
              </c:ext>
            </c:extLst>
          </c:dPt>
          <c:dPt>
            <c:idx val="76"/>
            <c:bubble3D val="0"/>
            <c:extLst>
              <c:ext xmlns:c16="http://schemas.microsoft.com/office/drawing/2014/chart" uri="{C3380CC4-5D6E-409C-BE32-E72D297353CC}">
                <c16:uniqueId val="{0000003E-3311-4EA8-9BE2-2503C604B962}"/>
              </c:ext>
            </c:extLst>
          </c:dPt>
          <c:dLbls>
            <c:dLbl>
              <c:idx val="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11-4EA8-9BE2-2503C604B962}"/>
                </c:ext>
              </c:extLst>
            </c:dLbl>
            <c:dLbl>
              <c:idx val="1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311-4EA8-9BE2-2503C604B962}"/>
                </c:ext>
              </c:extLst>
            </c:dLbl>
            <c:dLbl>
              <c:idx val="2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311-4EA8-9BE2-2503C604B962}"/>
                </c:ext>
              </c:extLst>
            </c:dLbl>
            <c:dLbl>
              <c:idx val="4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311-4EA8-9BE2-2503C604B962}"/>
                </c:ext>
              </c:extLst>
            </c:dLbl>
            <c:dLbl>
              <c:idx val="5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3311-4EA8-9BE2-2503C604B962}"/>
                </c:ext>
              </c:extLst>
            </c:dLbl>
            <c:dLbl>
              <c:idx val="6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311-4EA8-9BE2-2503C604B962}"/>
                </c:ext>
              </c:extLst>
            </c:dLbl>
            <c:dLbl>
              <c:idx val="7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311-4EA8-9BE2-2503C604B9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'F28-29'!$A$7:$B$83</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2017</c:v>
                  </c:pt>
                  <c:pt idx="12">
                    <c:v>2018</c:v>
                  </c:pt>
                  <c:pt idx="24">
                    <c:v>2019</c:v>
                  </c:pt>
                  <c:pt idx="36">
                    <c:v>2020</c:v>
                  </c:pt>
                  <c:pt idx="48">
                    <c:v>2021</c:v>
                  </c:pt>
                  <c:pt idx="60">
                    <c:v>2022</c:v>
                  </c:pt>
                  <c:pt idx="72">
                    <c:v>2023</c:v>
                  </c:pt>
                </c:lvl>
              </c:multiLvlStrCache>
            </c:multiLvlStrRef>
          </c:cat>
          <c:val>
            <c:numRef>
              <c:f>'F28-29'!$E$7:$E$83</c:f>
              <c:numCache>
                <c:formatCode>0.00</c:formatCode>
                <c:ptCount val="77"/>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pt idx="63">
                  <c:v>24.141919061300499</c:v>
                </c:pt>
                <c:pt idx="64">
                  <c:v>24.4385241312958</c:v>
                </c:pt>
                <c:pt idx="65">
                  <c:v>24.673575539488901</c:v>
                </c:pt>
                <c:pt idx="66">
                  <c:v>24.653310314900502</c:v>
                </c:pt>
                <c:pt idx="67">
                  <c:v>24.694919253942999</c:v>
                </c:pt>
                <c:pt idx="68">
                  <c:v>24.6451019147556</c:v>
                </c:pt>
                <c:pt idx="69">
                  <c:v>24.772159744600099</c:v>
                </c:pt>
                <c:pt idx="70">
                  <c:v>24.871984842716099</c:v>
                </c:pt>
                <c:pt idx="71">
                  <c:v>24.6590477945199</c:v>
                </c:pt>
                <c:pt idx="72">
                  <c:v>24.7967008395776</c:v>
                </c:pt>
                <c:pt idx="73">
                  <c:v>24.806252517085198</c:v>
                </c:pt>
                <c:pt idx="74">
                  <c:v>24.974513483792599</c:v>
                </c:pt>
                <c:pt idx="75">
                  <c:v>25.007489586930198</c:v>
                </c:pt>
                <c:pt idx="76">
                  <c:v>24.908017417073101</c:v>
                </c:pt>
              </c:numCache>
            </c:numRef>
          </c:val>
          <c:smooth val="0"/>
          <c:extLst>
            <c:ext xmlns:c16="http://schemas.microsoft.com/office/drawing/2014/chart" uri="{C3380CC4-5D6E-409C-BE32-E72D297353CC}">
              <c16:uniqueId val="{0000003F-3311-4EA8-9BE2-2503C604B962}"/>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3311-4EA8-9BE2-2503C604B962}"/>
              </c:ext>
            </c:extLst>
          </c:dPt>
          <c:dPt>
            <c:idx val="1"/>
            <c:bubble3D val="0"/>
            <c:extLst>
              <c:ext xmlns:c16="http://schemas.microsoft.com/office/drawing/2014/chart" uri="{C3380CC4-5D6E-409C-BE32-E72D297353CC}">
                <c16:uniqueId val="{00000041-3311-4EA8-9BE2-2503C604B962}"/>
              </c:ext>
            </c:extLst>
          </c:dPt>
          <c:dPt>
            <c:idx val="2"/>
            <c:bubble3D val="0"/>
            <c:extLst>
              <c:ext xmlns:c16="http://schemas.microsoft.com/office/drawing/2014/chart" uri="{C3380CC4-5D6E-409C-BE32-E72D297353CC}">
                <c16:uniqueId val="{00000042-3311-4EA8-9BE2-2503C604B962}"/>
              </c:ext>
            </c:extLst>
          </c:dPt>
          <c:dPt>
            <c:idx val="3"/>
            <c:bubble3D val="0"/>
            <c:extLst>
              <c:ext xmlns:c16="http://schemas.microsoft.com/office/drawing/2014/chart" uri="{C3380CC4-5D6E-409C-BE32-E72D297353CC}">
                <c16:uniqueId val="{00000043-3311-4EA8-9BE2-2503C604B962}"/>
              </c:ext>
            </c:extLst>
          </c:dPt>
          <c:dPt>
            <c:idx val="4"/>
            <c:bubble3D val="0"/>
            <c:extLst>
              <c:ext xmlns:c16="http://schemas.microsoft.com/office/drawing/2014/chart" uri="{C3380CC4-5D6E-409C-BE32-E72D297353CC}">
                <c16:uniqueId val="{00000044-3311-4EA8-9BE2-2503C604B962}"/>
              </c:ext>
            </c:extLst>
          </c:dPt>
          <c:dPt>
            <c:idx val="5"/>
            <c:bubble3D val="0"/>
            <c:extLst>
              <c:ext xmlns:c16="http://schemas.microsoft.com/office/drawing/2014/chart" uri="{C3380CC4-5D6E-409C-BE32-E72D297353CC}">
                <c16:uniqueId val="{00000045-3311-4EA8-9BE2-2503C604B962}"/>
              </c:ext>
            </c:extLst>
          </c:dPt>
          <c:dPt>
            <c:idx val="6"/>
            <c:bubble3D val="0"/>
            <c:extLst>
              <c:ext xmlns:c16="http://schemas.microsoft.com/office/drawing/2014/chart" uri="{C3380CC4-5D6E-409C-BE32-E72D297353CC}">
                <c16:uniqueId val="{00000046-3311-4EA8-9BE2-2503C604B962}"/>
              </c:ext>
            </c:extLst>
          </c:dPt>
          <c:dPt>
            <c:idx val="7"/>
            <c:bubble3D val="0"/>
            <c:extLst>
              <c:ext xmlns:c16="http://schemas.microsoft.com/office/drawing/2014/chart" uri="{C3380CC4-5D6E-409C-BE32-E72D297353CC}">
                <c16:uniqueId val="{00000047-3311-4EA8-9BE2-2503C604B962}"/>
              </c:ext>
            </c:extLst>
          </c:dPt>
          <c:dPt>
            <c:idx val="8"/>
            <c:bubble3D val="0"/>
            <c:extLst>
              <c:ext xmlns:c16="http://schemas.microsoft.com/office/drawing/2014/chart" uri="{C3380CC4-5D6E-409C-BE32-E72D297353CC}">
                <c16:uniqueId val="{00000048-3311-4EA8-9BE2-2503C604B962}"/>
              </c:ext>
            </c:extLst>
          </c:dPt>
          <c:dPt>
            <c:idx val="9"/>
            <c:bubble3D val="0"/>
            <c:extLst>
              <c:ext xmlns:c16="http://schemas.microsoft.com/office/drawing/2014/chart" uri="{C3380CC4-5D6E-409C-BE32-E72D297353CC}">
                <c16:uniqueId val="{00000049-3311-4EA8-9BE2-2503C604B962}"/>
              </c:ext>
            </c:extLst>
          </c:dPt>
          <c:dPt>
            <c:idx val="10"/>
            <c:bubble3D val="0"/>
            <c:extLst>
              <c:ext xmlns:c16="http://schemas.microsoft.com/office/drawing/2014/chart" uri="{C3380CC4-5D6E-409C-BE32-E72D297353CC}">
                <c16:uniqueId val="{0000004A-3311-4EA8-9BE2-2503C604B962}"/>
              </c:ext>
            </c:extLst>
          </c:dPt>
          <c:dPt>
            <c:idx val="11"/>
            <c:bubble3D val="0"/>
            <c:extLst>
              <c:ext xmlns:c16="http://schemas.microsoft.com/office/drawing/2014/chart" uri="{C3380CC4-5D6E-409C-BE32-E72D297353CC}">
                <c16:uniqueId val="{0000004B-3311-4EA8-9BE2-2503C604B962}"/>
              </c:ext>
            </c:extLst>
          </c:dPt>
          <c:dPt>
            <c:idx val="12"/>
            <c:bubble3D val="0"/>
            <c:extLst>
              <c:ext xmlns:c16="http://schemas.microsoft.com/office/drawing/2014/chart" uri="{C3380CC4-5D6E-409C-BE32-E72D297353CC}">
                <c16:uniqueId val="{0000004C-3311-4EA8-9BE2-2503C604B962}"/>
              </c:ext>
            </c:extLst>
          </c:dPt>
          <c:dPt>
            <c:idx val="13"/>
            <c:bubble3D val="0"/>
            <c:extLst>
              <c:ext xmlns:c16="http://schemas.microsoft.com/office/drawing/2014/chart" uri="{C3380CC4-5D6E-409C-BE32-E72D297353CC}">
                <c16:uniqueId val="{0000004D-3311-4EA8-9BE2-2503C604B962}"/>
              </c:ext>
            </c:extLst>
          </c:dPt>
          <c:dPt>
            <c:idx val="14"/>
            <c:bubble3D val="0"/>
            <c:extLst>
              <c:ext xmlns:c16="http://schemas.microsoft.com/office/drawing/2014/chart" uri="{C3380CC4-5D6E-409C-BE32-E72D297353CC}">
                <c16:uniqueId val="{0000004E-3311-4EA8-9BE2-2503C604B962}"/>
              </c:ext>
            </c:extLst>
          </c:dPt>
          <c:dPt>
            <c:idx val="15"/>
            <c:bubble3D val="0"/>
            <c:extLst>
              <c:ext xmlns:c16="http://schemas.microsoft.com/office/drawing/2014/chart" uri="{C3380CC4-5D6E-409C-BE32-E72D297353CC}">
                <c16:uniqueId val="{0000004F-3311-4EA8-9BE2-2503C604B962}"/>
              </c:ext>
            </c:extLst>
          </c:dPt>
          <c:dPt>
            <c:idx val="16"/>
            <c:bubble3D val="0"/>
            <c:extLst>
              <c:ext xmlns:c16="http://schemas.microsoft.com/office/drawing/2014/chart" uri="{C3380CC4-5D6E-409C-BE32-E72D297353CC}">
                <c16:uniqueId val="{00000050-3311-4EA8-9BE2-2503C604B962}"/>
              </c:ext>
            </c:extLst>
          </c:dPt>
          <c:dPt>
            <c:idx val="17"/>
            <c:bubble3D val="0"/>
            <c:extLst>
              <c:ext xmlns:c16="http://schemas.microsoft.com/office/drawing/2014/chart" uri="{C3380CC4-5D6E-409C-BE32-E72D297353CC}">
                <c16:uniqueId val="{00000051-3311-4EA8-9BE2-2503C604B962}"/>
              </c:ext>
            </c:extLst>
          </c:dPt>
          <c:dPt>
            <c:idx val="18"/>
            <c:bubble3D val="0"/>
            <c:extLst>
              <c:ext xmlns:c16="http://schemas.microsoft.com/office/drawing/2014/chart" uri="{C3380CC4-5D6E-409C-BE32-E72D297353CC}">
                <c16:uniqueId val="{00000052-3311-4EA8-9BE2-2503C604B962}"/>
              </c:ext>
            </c:extLst>
          </c:dPt>
          <c:dPt>
            <c:idx val="19"/>
            <c:bubble3D val="0"/>
            <c:extLst>
              <c:ext xmlns:c16="http://schemas.microsoft.com/office/drawing/2014/chart" uri="{C3380CC4-5D6E-409C-BE32-E72D297353CC}">
                <c16:uniqueId val="{00000053-3311-4EA8-9BE2-2503C604B962}"/>
              </c:ext>
            </c:extLst>
          </c:dPt>
          <c:dPt>
            <c:idx val="20"/>
            <c:bubble3D val="0"/>
            <c:extLst>
              <c:ext xmlns:c16="http://schemas.microsoft.com/office/drawing/2014/chart" uri="{C3380CC4-5D6E-409C-BE32-E72D297353CC}">
                <c16:uniqueId val="{00000054-3311-4EA8-9BE2-2503C604B962}"/>
              </c:ext>
            </c:extLst>
          </c:dPt>
          <c:dPt>
            <c:idx val="21"/>
            <c:bubble3D val="0"/>
            <c:extLst>
              <c:ext xmlns:c16="http://schemas.microsoft.com/office/drawing/2014/chart" uri="{C3380CC4-5D6E-409C-BE32-E72D297353CC}">
                <c16:uniqueId val="{00000055-3311-4EA8-9BE2-2503C604B962}"/>
              </c:ext>
            </c:extLst>
          </c:dPt>
          <c:dPt>
            <c:idx val="22"/>
            <c:bubble3D val="0"/>
            <c:extLst>
              <c:ext xmlns:c16="http://schemas.microsoft.com/office/drawing/2014/chart" uri="{C3380CC4-5D6E-409C-BE32-E72D297353CC}">
                <c16:uniqueId val="{00000056-3311-4EA8-9BE2-2503C604B962}"/>
              </c:ext>
            </c:extLst>
          </c:dPt>
          <c:dPt>
            <c:idx val="23"/>
            <c:bubble3D val="0"/>
            <c:extLst>
              <c:ext xmlns:c16="http://schemas.microsoft.com/office/drawing/2014/chart" uri="{C3380CC4-5D6E-409C-BE32-E72D297353CC}">
                <c16:uniqueId val="{00000057-3311-4EA8-9BE2-2503C604B962}"/>
              </c:ext>
            </c:extLst>
          </c:dPt>
          <c:dPt>
            <c:idx val="24"/>
            <c:bubble3D val="0"/>
            <c:extLst>
              <c:ext xmlns:c16="http://schemas.microsoft.com/office/drawing/2014/chart" uri="{C3380CC4-5D6E-409C-BE32-E72D297353CC}">
                <c16:uniqueId val="{00000058-3311-4EA8-9BE2-2503C604B962}"/>
              </c:ext>
            </c:extLst>
          </c:dPt>
          <c:dPt>
            <c:idx val="25"/>
            <c:bubble3D val="0"/>
            <c:extLst>
              <c:ext xmlns:c16="http://schemas.microsoft.com/office/drawing/2014/chart" uri="{C3380CC4-5D6E-409C-BE32-E72D297353CC}">
                <c16:uniqueId val="{00000059-3311-4EA8-9BE2-2503C604B962}"/>
              </c:ext>
            </c:extLst>
          </c:dPt>
          <c:dPt>
            <c:idx val="26"/>
            <c:bubble3D val="0"/>
            <c:extLst>
              <c:ext xmlns:c16="http://schemas.microsoft.com/office/drawing/2014/chart" uri="{C3380CC4-5D6E-409C-BE32-E72D297353CC}">
                <c16:uniqueId val="{0000005A-3311-4EA8-9BE2-2503C604B962}"/>
              </c:ext>
            </c:extLst>
          </c:dPt>
          <c:dPt>
            <c:idx val="27"/>
            <c:bubble3D val="0"/>
            <c:extLst>
              <c:ext xmlns:c16="http://schemas.microsoft.com/office/drawing/2014/chart" uri="{C3380CC4-5D6E-409C-BE32-E72D297353CC}">
                <c16:uniqueId val="{0000005B-3311-4EA8-9BE2-2503C604B962}"/>
              </c:ext>
            </c:extLst>
          </c:dPt>
          <c:dPt>
            <c:idx val="28"/>
            <c:bubble3D val="0"/>
            <c:extLst>
              <c:ext xmlns:c16="http://schemas.microsoft.com/office/drawing/2014/chart" uri="{C3380CC4-5D6E-409C-BE32-E72D297353CC}">
                <c16:uniqueId val="{0000005C-3311-4EA8-9BE2-2503C604B962}"/>
              </c:ext>
            </c:extLst>
          </c:dPt>
          <c:dPt>
            <c:idx val="29"/>
            <c:bubble3D val="0"/>
            <c:extLst>
              <c:ext xmlns:c16="http://schemas.microsoft.com/office/drawing/2014/chart" uri="{C3380CC4-5D6E-409C-BE32-E72D297353CC}">
                <c16:uniqueId val="{0000005D-3311-4EA8-9BE2-2503C604B962}"/>
              </c:ext>
            </c:extLst>
          </c:dPt>
          <c:dPt>
            <c:idx val="30"/>
            <c:bubble3D val="0"/>
            <c:extLst>
              <c:ext xmlns:c16="http://schemas.microsoft.com/office/drawing/2014/chart" uri="{C3380CC4-5D6E-409C-BE32-E72D297353CC}">
                <c16:uniqueId val="{0000005E-3311-4EA8-9BE2-2503C604B962}"/>
              </c:ext>
            </c:extLst>
          </c:dPt>
          <c:dPt>
            <c:idx val="31"/>
            <c:bubble3D val="0"/>
            <c:extLst>
              <c:ext xmlns:c16="http://schemas.microsoft.com/office/drawing/2014/chart" uri="{C3380CC4-5D6E-409C-BE32-E72D297353CC}">
                <c16:uniqueId val="{0000005F-3311-4EA8-9BE2-2503C604B962}"/>
              </c:ext>
            </c:extLst>
          </c:dPt>
          <c:dPt>
            <c:idx val="32"/>
            <c:bubble3D val="0"/>
            <c:extLst>
              <c:ext xmlns:c16="http://schemas.microsoft.com/office/drawing/2014/chart" uri="{C3380CC4-5D6E-409C-BE32-E72D297353CC}">
                <c16:uniqueId val="{00000060-3311-4EA8-9BE2-2503C604B962}"/>
              </c:ext>
            </c:extLst>
          </c:dPt>
          <c:dPt>
            <c:idx val="33"/>
            <c:bubble3D val="0"/>
            <c:extLst>
              <c:ext xmlns:c16="http://schemas.microsoft.com/office/drawing/2014/chart" uri="{C3380CC4-5D6E-409C-BE32-E72D297353CC}">
                <c16:uniqueId val="{00000061-3311-4EA8-9BE2-2503C604B962}"/>
              </c:ext>
            </c:extLst>
          </c:dPt>
          <c:dPt>
            <c:idx val="34"/>
            <c:bubble3D val="0"/>
            <c:extLst>
              <c:ext xmlns:c16="http://schemas.microsoft.com/office/drawing/2014/chart" uri="{C3380CC4-5D6E-409C-BE32-E72D297353CC}">
                <c16:uniqueId val="{00000062-3311-4EA8-9BE2-2503C604B962}"/>
              </c:ext>
            </c:extLst>
          </c:dPt>
          <c:dPt>
            <c:idx val="35"/>
            <c:bubble3D val="0"/>
            <c:extLst>
              <c:ext xmlns:c16="http://schemas.microsoft.com/office/drawing/2014/chart" uri="{C3380CC4-5D6E-409C-BE32-E72D297353CC}">
                <c16:uniqueId val="{00000063-3311-4EA8-9BE2-2503C604B962}"/>
              </c:ext>
            </c:extLst>
          </c:dPt>
          <c:dPt>
            <c:idx val="36"/>
            <c:bubble3D val="0"/>
            <c:extLst>
              <c:ext xmlns:c16="http://schemas.microsoft.com/office/drawing/2014/chart" uri="{C3380CC4-5D6E-409C-BE32-E72D297353CC}">
                <c16:uniqueId val="{00000064-3311-4EA8-9BE2-2503C604B962}"/>
              </c:ext>
            </c:extLst>
          </c:dPt>
          <c:dPt>
            <c:idx val="37"/>
            <c:bubble3D val="0"/>
            <c:extLst>
              <c:ext xmlns:c16="http://schemas.microsoft.com/office/drawing/2014/chart" uri="{C3380CC4-5D6E-409C-BE32-E72D297353CC}">
                <c16:uniqueId val="{00000065-3311-4EA8-9BE2-2503C604B962}"/>
              </c:ext>
            </c:extLst>
          </c:dPt>
          <c:dPt>
            <c:idx val="38"/>
            <c:bubble3D val="0"/>
            <c:extLst>
              <c:ext xmlns:c16="http://schemas.microsoft.com/office/drawing/2014/chart" uri="{C3380CC4-5D6E-409C-BE32-E72D297353CC}">
                <c16:uniqueId val="{00000066-3311-4EA8-9BE2-2503C604B962}"/>
              </c:ext>
            </c:extLst>
          </c:dPt>
          <c:dPt>
            <c:idx val="39"/>
            <c:bubble3D val="0"/>
            <c:extLst>
              <c:ext xmlns:c16="http://schemas.microsoft.com/office/drawing/2014/chart" uri="{C3380CC4-5D6E-409C-BE32-E72D297353CC}">
                <c16:uniqueId val="{00000067-3311-4EA8-9BE2-2503C604B962}"/>
              </c:ext>
            </c:extLst>
          </c:dPt>
          <c:dPt>
            <c:idx val="40"/>
            <c:bubble3D val="0"/>
            <c:extLst>
              <c:ext xmlns:c16="http://schemas.microsoft.com/office/drawing/2014/chart" uri="{C3380CC4-5D6E-409C-BE32-E72D297353CC}">
                <c16:uniqueId val="{00000068-3311-4EA8-9BE2-2503C604B962}"/>
              </c:ext>
            </c:extLst>
          </c:dPt>
          <c:dPt>
            <c:idx val="41"/>
            <c:bubble3D val="0"/>
            <c:extLst>
              <c:ext xmlns:c16="http://schemas.microsoft.com/office/drawing/2014/chart" uri="{C3380CC4-5D6E-409C-BE32-E72D297353CC}">
                <c16:uniqueId val="{00000069-3311-4EA8-9BE2-2503C604B962}"/>
              </c:ext>
            </c:extLst>
          </c:dPt>
          <c:dPt>
            <c:idx val="42"/>
            <c:bubble3D val="0"/>
            <c:extLst>
              <c:ext xmlns:c16="http://schemas.microsoft.com/office/drawing/2014/chart" uri="{C3380CC4-5D6E-409C-BE32-E72D297353CC}">
                <c16:uniqueId val="{0000006A-3311-4EA8-9BE2-2503C604B962}"/>
              </c:ext>
            </c:extLst>
          </c:dPt>
          <c:dPt>
            <c:idx val="43"/>
            <c:bubble3D val="0"/>
            <c:extLst>
              <c:ext xmlns:c16="http://schemas.microsoft.com/office/drawing/2014/chart" uri="{C3380CC4-5D6E-409C-BE32-E72D297353CC}">
                <c16:uniqueId val="{0000006B-3311-4EA8-9BE2-2503C604B962}"/>
              </c:ext>
            </c:extLst>
          </c:dPt>
          <c:dPt>
            <c:idx val="44"/>
            <c:bubble3D val="0"/>
            <c:extLst>
              <c:ext xmlns:c16="http://schemas.microsoft.com/office/drawing/2014/chart" uri="{C3380CC4-5D6E-409C-BE32-E72D297353CC}">
                <c16:uniqueId val="{0000006C-3311-4EA8-9BE2-2503C604B962}"/>
              </c:ext>
            </c:extLst>
          </c:dPt>
          <c:dPt>
            <c:idx val="45"/>
            <c:bubble3D val="0"/>
            <c:extLst>
              <c:ext xmlns:c16="http://schemas.microsoft.com/office/drawing/2014/chart" uri="{C3380CC4-5D6E-409C-BE32-E72D297353CC}">
                <c16:uniqueId val="{0000006D-3311-4EA8-9BE2-2503C604B962}"/>
              </c:ext>
            </c:extLst>
          </c:dPt>
          <c:dPt>
            <c:idx val="46"/>
            <c:bubble3D val="0"/>
            <c:extLst>
              <c:ext xmlns:c16="http://schemas.microsoft.com/office/drawing/2014/chart" uri="{C3380CC4-5D6E-409C-BE32-E72D297353CC}">
                <c16:uniqueId val="{0000006E-3311-4EA8-9BE2-2503C604B962}"/>
              </c:ext>
            </c:extLst>
          </c:dPt>
          <c:dPt>
            <c:idx val="47"/>
            <c:bubble3D val="0"/>
            <c:extLst>
              <c:ext xmlns:c16="http://schemas.microsoft.com/office/drawing/2014/chart" uri="{C3380CC4-5D6E-409C-BE32-E72D297353CC}">
                <c16:uniqueId val="{0000006F-3311-4EA8-9BE2-2503C604B962}"/>
              </c:ext>
            </c:extLst>
          </c:dPt>
          <c:dPt>
            <c:idx val="48"/>
            <c:bubble3D val="0"/>
            <c:extLst>
              <c:ext xmlns:c16="http://schemas.microsoft.com/office/drawing/2014/chart" uri="{C3380CC4-5D6E-409C-BE32-E72D297353CC}">
                <c16:uniqueId val="{00000070-3311-4EA8-9BE2-2503C604B962}"/>
              </c:ext>
            </c:extLst>
          </c:dPt>
          <c:dPt>
            <c:idx val="49"/>
            <c:bubble3D val="0"/>
            <c:extLst>
              <c:ext xmlns:c16="http://schemas.microsoft.com/office/drawing/2014/chart" uri="{C3380CC4-5D6E-409C-BE32-E72D297353CC}">
                <c16:uniqueId val="{00000071-3311-4EA8-9BE2-2503C604B962}"/>
              </c:ext>
            </c:extLst>
          </c:dPt>
          <c:dPt>
            <c:idx val="50"/>
            <c:bubble3D val="0"/>
            <c:extLst>
              <c:ext xmlns:c16="http://schemas.microsoft.com/office/drawing/2014/chart" uri="{C3380CC4-5D6E-409C-BE32-E72D297353CC}">
                <c16:uniqueId val="{00000072-3311-4EA8-9BE2-2503C604B962}"/>
              </c:ext>
            </c:extLst>
          </c:dPt>
          <c:dPt>
            <c:idx val="51"/>
            <c:bubble3D val="0"/>
            <c:extLst>
              <c:ext xmlns:c16="http://schemas.microsoft.com/office/drawing/2014/chart" uri="{C3380CC4-5D6E-409C-BE32-E72D297353CC}">
                <c16:uniqueId val="{00000073-3311-4EA8-9BE2-2503C604B962}"/>
              </c:ext>
            </c:extLst>
          </c:dPt>
          <c:dPt>
            <c:idx val="52"/>
            <c:bubble3D val="0"/>
            <c:extLst>
              <c:ext xmlns:c16="http://schemas.microsoft.com/office/drawing/2014/chart" uri="{C3380CC4-5D6E-409C-BE32-E72D297353CC}">
                <c16:uniqueId val="{00000074-3311-4EA8-9BE2-2503C604B962}"/>
              </c:ext>
            </c:extLst>
          </c:dPt>
          <c:dPt>
            <c:idx val="53"/>
            <c:bubble3D val="0"/>
            <c:extLst>
              <c:ext xmlns:c16="http://schemas.microsoft.com/office/drawing/2014/chart" uri="{C3380CC4-5D6E-409C-BE32-E72D297353CC}">
                <c16:uniqueId val="{00000075-3311-4EA8-9BE2-2503C604B962}"/>
              </c:ext>
            </c:extLst>
          </c:dPt>
          <c:dPt>
            <c:idx val="54"/>
            <c:bubble3D val="0"/>
            <c:extLst>
              <c:ext xmlns:c16="http://schemas.microsoft.com/office/drawing/2014/chart" uri="{C3380CC4-5D6E-409C-BE32-E72D297353CC}">
                <c16:uniqueId val="{00000076-3311-4EA8-9BE2-2503C604B962}"/>
              </c:ext>
            </c:extLst>
          </c:dPt>
          <c:dPt>
            <c:idx val="55"/>
            <c:bubble3D val="0"/>
            <c:extLst>
              <c:ext xmlns:c16="http://schemas.microsoft.com/office/drawing/2014/chart" uri="{C3380CC4-5D6E-409C-BE32-E72D297353CC}">
                <c16:uniqueId val="{00000077-3311-4EA8-9BE2-2503C604B962}"/>
              </c:ext>
            </c:extLst>
          </c:dPt>
          <c:dPt>
            <c:idx val="56"/>
            <c:bubble3D val="0"/>
            <c:extLst>
              <c:ext xmlns:c16="http://schemas.microsoft.com/office/drawing/2014/chart" uri="{C3380CC4-5D6E-409C-BE32-E72D297353CC}">
                <c16:uniqueId val="{00000078-3311-4EA8-9BE2-2503C604B962}"/>
              </c:ext>
            </c:extLst>
          </c:dPt>
          <c:dPt>
            <c:idx val="59"/>
            <c:bubble3D val="0"/>
            <c:extLst>
              <c:ext xmlns:c16="http://schemas.microsoft.com/office/drawing/2014/chart" uri="{C3380CC4-5D6E-409C-BE32-E72D297353CC}">
                <c16:uniqueId val="{00000079-3311-4EA8-9BE2-2503C604B962}"/>
              </c:ext>
            </c:extLst>
          </c:dPt>
          <c:dPt>
            <c:idx val="60"/>
            <c:bubble3D val="0"/>
            <c:extLst>
              <c:ext xmlns:c16="http://schemas.microsoft.com/office/drawing/2014/chart" uri="{C3380CC4-5D6E-409C-BE32-E72D297353CC}">
                <c16:uniqueId val="{0000007A-3311-4EA8-9BE2-2503C604B962}"/>
              </c:ext>
            </c:extLst>
          </c:dPt>
          <c:dPt>
            <c:idx val="64"/>
            <c:bubble3D val="0"/>
            <c:extLst>
              <c:ext xmlns:c16="http://schemas.microsoft.com/office/drawing/2014/chart" uri="{C3380CC4-5D6E-409C-BE32-E72D297353CC}">
                <c16:uniqueId val="{0000007B-3311-4EA8-9BE2-2503C604B962}"/>
              </c:ext>
            </c:extLst>
          </c:dPt>
          <c:dPt>
            <c:idx val="71"/>
            <c:bubble3D val="0"/>
            <c:extLst>
              <c:ext xmlns:c16="http://schemas.microsoft.com/office/drawing/2014/chart" uri="{C3380CC4-5D6E-409C-BE32-E72D297353CC}">
                <c16:uniqueId val="{0000007C-3311-4EA8-9BE2-2503C604B962}"/>
              </c:ext>
            </c:extLst>
          </c:dPt>
          <c:dPt>
            <c:idx val="72"/>
            <c:bubble3D val="0"/>
            <c:extLst>
              <c:ext xmlns:c16="http://schemas.microsoft.com/office/drawing/2014/chart" uri="{C3380CC4-5D6E-409C-BE32-E72D297353CC}">
                <c16:uniqueId val="{0000007D-3311-4EA8-9BE2-2503C604B962}"/>
              </c:ext>
            </c:extLst>
          </c:dPt>
          <c:dPt>
            <c:idx val="76"/>
            <c:bubble3D val="0"/>
            <c:extLst>
              <c:ext xmlns:c16="http://schemas.microsoft.com/office/drawing/2014/chart" uri="{C3380CC4-5D6E-409C-BE32-E72D297353CC}">
                <c16:uniqueId val="{0000007E-3311-4EA8-9BE2-2503C604B962}"/>
              </c:ext>
            </c:extLst>
          </c:dPt>
          <c:dLbls>
            <c:dLbl>
              <c:idx val="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3311-4EA8-9BE2-2503C604B962}"/>
                </c:ext>
              </c:extLst>
            </c:dLbl>
            <c:dLbl>
              <c:idx val="1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311-4EA8-9BE2-2503C604B962}"/>
                </c:ext>
              </c:extLst>
            </c:dLbl>
            <c:dLbl>
              <c:idx val="2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3311-4EA8-9BE2-2503C604B962}"/>
                </c:ext>
              </c:extLst>
            </c:dLbl>
            <c:dLbl>
              <c:idx val="4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3311-4EA8-9BE2-2503C604B962}"/>
                </c:ext>
              </c:extLst>
            </c:dLbl>
            <c:dLbl>
              <c:idx val="5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3311-4EA8-9BE2-2503C604B962}"/>
                </c:ext>
              </c:extLst>
            </c:dLbl>
            <c:dLbl>
              <c:idx val="6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3311-4EA8-9BE2-2503C604B962}"/>
                </c:ext>
              </c:extLst>
            </c:dLbl>
            <c:dLbl>
              <c:idx val="7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311-4EA8-9BE2-2503C604B9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'F28-29'!$F$7:$F$83</c:f>
              <c:numCache>
                <c:formatCode>0.00</c:formatCode>
                <c:ptCount val="77"/>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pt idx="63">
                  <c:v>23.424182765872899</c:v>
                </c:pt>
                <c:pt idx="64">
                  <c:v>23.692137257473199</c:v>
                </c:pt>
                <c:pt idx="65">
                  <c:v>23.850340727118098</c:v>
                </c:pt>
                <c:pt idx="66">
                  <c:v>23.883516893704801</c:v>
                </c:pt>
                <c:pt idx="67">
                  <c:v>23.993209929694899</c:v>
                </c:pt>
                <c:pt idx="68">
                  <c:v>23.9748274810343</c:v>
                </c:pt>
                <c:pt idx="69">
                  <c:v>24.1367276902721</c:v>
                </c:pt>
                <c:pt idx="70">
                  <c:v>24.1276350351351</c:v>
                </c:pt>
                <c:pt idx="71">
                  <c:v>23.901407755035301</c:v>
                </c:pt>
                <c:pt idx="72">
                  <c:v>24.033803481285801</c:v>
                </c:pt>
                <c:pt idx="73">
                  <c:v>24.086428378055999</c:v>
                </c:pt>
                <c:pt idx="74">
                  <c:v>24.182469948865101</c:v>
                </c:pt>
                <c:pt idx="75">
                  <c:v>24.2544517043663</c:v>
                </c:pt>
                <c:pt idx="76">
                  <c:v>24.2317007551177</c:v>
                </c:pt>
              </c:numCache>
            </c:numRef>
          </c:val>
          <c:smooth val="0"/>
          <c:extLst>
            <c:ext xmlns:c16="http://schemas.microsoft.com/office/drawing/2014/chart" uri="{C3380CC4-5D6E-409C-BE32-E72D297353CC}">
              <c16:uniqueId val="{0000007F-3311-4EA8-9BE2-2503C604B962}"/>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7.6263479870228"/>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1762-4747-A392-5909CABD7957}"/>
              </c:ext>
            </c:extLst>
          </c:dPt>
          <c:dPt>
            <c:idx val="1"/>
            <c:bubble3D val="0"/>
            <c:extLst>
              <c:ext xmlns:c16="http://schemas.microsoft.com/office/drawing/2014/chart" uri="{C3380CC4-5D6E-409C-BE32-E72D297353CC}">
                <c16:uniqueId val="{00000001-1762-4747-A392-5909CABD7957}"/>
              </c:ext>
            </c:extLst>
          </c:dPt>
          <c:dPt>
            <c:idx val="2"/>
            <c:bubble3D val="0"/>
            <c:extLst>
              <c:ext xmlns:c16="http://schemas.microsoft.com/office/drawing/2014/chart" uri="{C3380CC4-5D6E-409C-BE32-E72D297353CC}">
                <c16:uniqueId val="{00000002-1762-4747-A392-5909CABD7957}"/>
              </c:ext>
            </c:extLst>
          </c:dPt>
          <c:dPt>
            <c:idx val="3"/>
            <c:bubble3D val="0"/>
            <c:extLst>
              <c:ext xmlns:c16="http://schemas.microsoft.com/office/drawing/2014/chart" uri="{C3380CC4-5D6E-409C-BE32-E72D297353CC}">
                <c16:uniqueId val="{00000003-1762-4747-A392-5909CABD7957}"/>
              </c:ext>
            </c:extLst>
          </c:dPt>
          <c:dPt>
            <c:idx val="4"/>
            <c:bubble3D val="0"/>
            <c:extLst>
              <c:ext xmlns:c16="http://schemas.microsoft.com/office/drawing/2014/chart" uri="{C3380CC4-5D6E-409C-BE32-E72D297353CC}">
                <c16:uniqueId val="{00000004-1762-4747-A392-5909CABD7957}"/>
              </c:ext>
            </c:extLst>
          </c:dPt>
          <c:dPt>
            <c:idx val="5"/>
            <c:bubble3D val="0"/>
            <c:extLst>
              <c:ext xmlns:c16="http://schemas.microsoft.com/office/drawing/2014/chart" uri="{C3380CC4-5D6E-409C-BE32-E72D297353CC}">
                <c16:uniqueId val="{00000005-1762-4747-A392-5909CABD7957}"/>
              </c:ext>
            </c:extLst>
          </c:dPt>
          <c:dPt>
            <c:idx val="6"/>
            <c:bubble3D val="0"/>
            <c:extLst>
              <c:ext xmlns:c16="http://schemas.microsoft.com/office/drawing/2014/chart" uri="{C3380CC4-5D6E-409C-BE32-E72D297353CC}">
                <c16:uniqueId val="{00000006-1762-4747-A392-5909CABD7957}"/>
              </c:ext>
            </c:extLst>
          </c:dPt>
          <c:dPt>
            <c:idx val="7"/>
            <c:bubble3D val="0"/>
            <c:extLst>
              <c:ext xmlns:c16="http://schemas.microsoft.com/office/drawing/2014/chart" uri="{C3380CC4-5D6E-409C-BE32-E72D297353CC}">
                <c16:uniqueId val="{00000007-1762-4747-A392-5909CABD7957}"/>
              </c:ext>
            </c:extLst>
          </c:dPt>
          <c:dPt>
            <c:idx val="8"/>
            <c:bubble3D val="0"/>
            <c:extLst>
              <c:ext xmlns:c16="http://schemas.microsoft.com/office/drawing/2014/chart" uri="{C3380CC4-5D6E-409C-BE32-E72D297353CC}">
                <c16:uniqueId val="{00000008-1762-4747-A392-5909CABD7957}"/>
              </c:ext>
            </c:extLst>
          </c:dPt>
          <c:dPt>
            <c:idx val="9"/>
            <c:bubble3D val="0"/>
            <c:extLst>
              <c:ext xmlns:c16="http://schemas.microsoft.com/office/drawing/2014/chart" uri="{C3380CC4-5D6E-409C-BE32-E72D297353CC}">
                <c16:uniqueId val="{00000009-1762-4747-A392-5909CABD7957}"/>
              </c:ext>
            </c:extLst>
          </c:dPt>
          <c:dPt>
            <c:idx val="10"/>
            <c:bubble3D val="0"/>
            <c:extLst>
              <c:ext xmlns:c16="http://schemas.microsoft.com/office/drawing/2014/chart" uri="{C3380CC4-5D6E-409C-BE32-E72D297353CC}">
                <c16:uniqueId val="{0000000A-1762-4747-A392-5909CABD7957}"/>
              </c:ext>
            </c:extLst>
          </c:dPt>
          <c:dPt>
            <c:idx val="11"/>
            <c:bubble3D val="0"/>
            <c:extLst>
              <c:ext xmlns:c16="http://schemas.microsoft.com/office/drawing/2014/chart" uri="{C3380CC4-5D6E-409C-BE32-E72D297353CC}">
                <c16:uniqueId val="{0000000B-1762-4747-A392-5909CABD7957}"/>
              </c:ext>
            </c:extLst>
          </c:dPt>
          <c:dPt>
            <c:idx val="12"/>
            <c:bubble3D val="0"/>
            <c:extLst>
              <c:ext xmlns:c16="http://schemas.microsoft.com/office/drawing/2014/chart" uri="{C3380CC4-5D6E-409C-BE32-E72D297353CC}">
                <c16:uniqueId val="{0000000C-1762-4747-A392-5909CABD7957}"/>
              </c:ext>
            </c:extLst>
          </c:dPt>
          <c:dPt>
            <c:idx val="13"/>
            <c:bubble3D val="0"/>
            <c:extLst>
              <c:ext xmlns:c16="http://schemas.microsoft.com/office/drawing/2014/chart" uri="{C3380CC4-5D6E-409C-BE32-E72D297353CC}">
                <c16:uniqueId val="{0000000D-1762-4747-A392-5909CABD7957}"/>
              </c:ext>
            </c:extLst>
          </c:dPt>
          <c:dPt>
            <c:idx val="14"/>
            <c:bubble3D val="0"/>
            <c:extLst>
              <c:ext xmlns:c16="http://schemas.microsoft.com/office/drawing/2014/chart" uri="{C3380CC4-5D6E-409C-BE32-E72D297353CC}">
                <c16:uniqueId val="{0000000E-1762-4747-A392-5909CABD7957}"/>
              </c:ext>
            </c:extLst>
          </c:dPt>
          <c:dPt>
            <c:idx val="15"/>
            <c:bubble3D val="0"/>
            <c:extLst>
              <c:ext xmlns:c16="http://schemas.microsoft.com/office/drawing/2014/chart" uri="{C3380CC4-5D6E-409C-BE32-E72D297353CC}">
                <c16:uniqueId val="{0000000F-1762-4747-A392-5909CABD7957}"/>
              </c:ext>
            </c:extLst>
          </c:dPt>
          <c:dPt>
            <c:idx val="16"/>
            <c:bubble3D val="0"/>
            <c:extLst>
              <c:ext xmlns:c16="http://schemas.microsoft.com/office/drawing/2014/chart" uri="{C3380CC4-5D6E-409C-BE32-E72D297353CC}">
                <c16:uniqueId val="{00000010-1762-4747-A392-5909CABD7957}"/>
              </c:ext>
            </c:extLst>
          </c:dPt>
          <c:dPt>
            <c:idx val="17"/>
            <c:bubble3D val="0"/>
            <c:extLst>
              <c:ext xmlns:c16="http://schemas.microsoft.com/office/drawing/2014/chart" uri="{C3380CC4-5D6E-409C-BE32-E72D297353CC}">
                <c16:uniqueId val="{00000011-1762-4747-A392-5909CABD7957}"/>
              </c:ext>
            </c:extLst>
          </c:dPt>
          <c:dPt>
            <c:idx val="18"/>
            <c:bubble3D val="0"/>
            <c:extLst>
              <c:ext xmlns:c16="http://schemas.microsoft.com/office/drawing/2014/chart" uri="{C3380CC4-5D6E-409C-BE32-E72D297353CC}">
                <c16:uniqueId val="{00000012-1762-4747-A392-5909CABD7957}"/>
              </c:ext>
            </c:extLst>
          </c:dPt>
          <c:dPt>
            <c:idx val="19"/>
            <c:bubble3D val="0"/>
            <c:extLst>
              <c:ext xmlns:c16="http://schemas.microsoft.com/office/drawing/2014/chart" uri="{C3380CC4-5D6E-409C-BE32-E72D297353CC}">
                <c16:uniqueId val="{00000013-1762-4747-A392-5909CABD7957}"/>
              </c:ext>
            </c:extLst>
          </c:dPt>
          <c:dPt>
            <c:idx val="20"/>
            <c:bubble3D val="0"/>
            <c:extLst>
              <c:ext xmlns:c16="http://schemas.microsoft.com/office/drawing/2014/chart" uri="{C3380CC4-5D6E-409C-BE32-E72D297353CC}">
                <c16:uniqueId val="{00000014-1762-4747-A392-5909CABD7957}"/>
              </c:ext>
            </c:extLst>
          </c:dPt>
          <c:dPt>
            <c:idx val="21"/>
            <c:bubble3D val="0"/>
            <c:extLst>
              <c:ext xmlns:c16="http://schemas.microsoft.com/office/drawing/2014/chart" uri="{C3380CC4-5D6E-409C-BE32-E72D297353CC}">
                <c16:uniqueId val="{00000015-1762-4747-A392-5909CABD7957}"/>
              </c:ext>
            </c:extLst>
          </c:dPt>
          <c:dPt>
            <c:idx val="22"/>
            <c:bubble3D val="0"/>
            <c:extLst>
              <c:ext xmlns:c16="http://schemas.microsoft.com/office/drawing/2014/chart" uri="{C3380CC4-5D6E-409C-BE32-E72D297353CC}">
                <c16:uniqueId val="{00000016-1762-4747-A392-5909CABD7957}"/>
              </c:ext>
            </c:extLst>
          </c:dPt>
          <c:dPt>
            <c:idx val="23"/>
            <c:bubble3D val="0"/>
            <c:extLst>
              <c:ext xmlns:c16="http://schemas.microsoft.com/office/drawing/2014/chart" uri="{C3380CC4-5D6E-409C-BE32-E72D297353CC}">
                <c16:uniqueId val="{00000017-1762-4747-A392-5909CABD7957}"/>
              </c:ext>
            </c:extLst>
          </c:dPt>
          <c:dPt>
            <c:idx val="24"/>
            <c:bubble3D val="0"/>
            <c:extLst>
              <c:ext xmlns:c16="http://schemas.microsoft.com/office/drawing/2014/chart" uri="{C3380CC4-5D6E-409C-BE32-E72D297353CC}">
                <c16:uniqueId val="{00000018-1762-4747-A392-5909CABD7957}"/>
              </c:ext>
            </c:extLst>
          </c:dPt>
          <c:dPt>
            <c:idx val="25"/>
            <c:bubble3D val="0"/>
            <c:extLst>
              <c:ext xmlns:c16="http://schemas.microsoft.com/office/drawing/2014/chart" uri="{C3380CC4-5D6E-409C-BE32-E72D297353CC}">
                <c16:uniqueId val="{00000019-1762-4747-A392-5909CABD7957}"/>
              </c:ext>
            </c:extLst>
          </c:dPt>
          <c:dPt>
            <c:idx val="26"/>
            <c:bubble3D val="0"/>
            <c:extLst>
              <c:ext xmlns:c16="http://schemas.microsoft.com/office/drawing/2014/chart" uri="{C3380CC4-5D6E-409C-BE32-E72D297353CC}">
                <c16:uniqueId val="{0000001A-1762-4747-A392-5909CABD7957}"/>
              </c:ext>
            </c:extLst>
          </c:dPt>
          <c:dPt>
            <c:idx val="27"/>
            <c:bubble3D val="0"/>
            <c:extLst>
              <c:ext xmlns:c16="http://schemas.microsoft.com/office/drawing/2014/chart" uri="{C3380CC4-5D6E-409C-BE32-E72D297353CC}">
                <c16:uniqueId val="{0000001B-1762-4747-A392-5909CABD7957}"/>
              </c:ext>
            </c:extLst>
          </c:dPt>
          <c:dPt>
            <c:idx val="28"/>
            <c:bubble3D val="0"/>
            <c:extLst>
              <c:ext xmlns:c16="http://schemas.microsoft.com/office/drawing/2014/chart" uri="{C3380CC4-5D6E-409C-BE32-E72D297353CC}">
                <c16:uniqueId val="{0000001C-1762-4747-A392-5909CABD7957}"/>
              </c:ext>
            </c:extLst>
          </c:dPt>
          <c:dPt>
            <c:idx val="29"/>
            <c:bubble3D val="0"/>
            <c:extLst>
              <c:ext xmlns:c16="http://schemas.microsoft.com/office/drawing/2014/chart" uri="{C3380CC4-5D6E-409C-BE32-E72D297353CC}">
                <c16:uniqueId val="{0000001D-1762-4747-A392-5909CABD7957}"/>
              </c:ext>
            </c:extLst>
          </c:dPt>
          <c:dPt>
            <c:idx val="30"/>
            <c:bubble3D val="0"/>
            <c:extLst>
              <c:ext xmlns:c16="http://schemas.microsoft.com/office/drawing/2014/chart" uri="{C3380CC4-5D6E-409C-BE32-E72D297353CC}">
                <c16:uniqueId val="{0000001E-1762-4747-A392-5909CABD7957}"/>
              </c:ext>
            </c:extLst>
          </c:dPt>
          <c:dPt>
            <c:idx val="31"/>
            <c:bubble3D val="0"/>
            <c:extLst>
              <c:ext xmlns:c16="http://schemas.microsoft.com/office/drawing/2014/chart" uri="{C3380CC4-5D6E-409C-BE32-E72D297353CC}">
                <c16:uniqueId val="{0000001F-1762-4747-A392-5909CABD7957}"/>
              </c:ext>
            </c:extLst>
          </c:dPt>
          <c:dPt>
            <c:idx val="32"/>
            <c:bubble3D val="0"/>
            <c:extLst>
              <c:ext xmlns:c16="http://schemas.microsoft.com/office/drawing/2014/chart" uri="{C3380CC4-5D6E-409C-BE32-E72D297353CC}">
                <c16:uniqueId val="{00000020-1762-4747-A392-5909CABD7957}"/>
              </c:ext>
            </c:extLst>
          </c:dPt>
          <c:dPt>
            <c:idx val="33"/>
            <c:bubble3D val="0"/>
            <c:extLst>
              <c:ext xmlns:c16="http://schemas.microsoft.com/office/drawing/2014/chart" uri="{C3380CC4-5D6E-409C-BE32-E72D297353CC}">
                <c16:uniqueId val="{00000021-1762-4747-A392-5909CABD7957}"/>
              </c:ext>
            </c:extLst>
          </c:dPt>
          <c:dPt>
            <c:idx val="34"/>
            <c:bubble3D val="0"/>
            <c:extLst>
              <c:ext xmlns:c16="http://schemas.microsoft.com/office/drawing/2014/chart" uri="{C3380CC4-5D6E-409C-BE32-E72D297353CC}">
                <c16:uniqueId val="{00000022-1762-4747-A392-5909CABD7957}"/>
              </c:ext>
            </c:extLst>
          </c:dPt>
          <c:dPt>
            <c:idx val="35"/>
            <c:bubble3D val="0"/>
            <c:extLst>
              <c:ext xmlns:c16="http://schemas.microsoft.com/office/drawing/2014/chart" uri="{C3380CC4-5D6E-409C-BE32-E72D297353CC}">
                <c16:uniqueId val="{00000023-1762-4747-A392-5909CABD7957}"/>
              </c:ext>
            </c:extLst>
          </c:dPt>
          <c:dPt>
            <c:idx val="36"/>
            <c:bubble3D val="0"/>
            <c:extLst>
              <c:ext xmlns:c16="http://schemas.microsoft.com/office/drawing/2014/chart" uri="{C3380CC4-5D6E-409C-BE32-E72D297353CC}">
                <c16:uniqueId val="{00000024-1762-4747-A392-5909CABD7957}"/>
              </c:ext>
            </c:extLst>
          </c:dPt>
          <c:dPt>
            <c:idx val="37"/>
            <c:bubble3D val="0"/>
            <c:extLst>
              <c:ext xmlns:c16="http://schemas.microsoft.com/office/drawing/2014/chart" uri="{C3380CC4-5D6E-409C-BE32-E72D297353CC}">
                <c16:uniqueId val="{00000025-1762-4747-A392-5909CABD7957}"/>
              </c:ext>
            </c:extLst>
          </c:dPt>
          <c:dPt>
            <c:idx val="38"/>
            <c:bubble3D val="0"/>
            <c:extLst>
              <c:ext xmlns:c16="http://schemas.microsoft.com/office/drawing/2014/chart" uri="{C3380CC4-5D6E-409C-BE32-E72D297353CC}">
                <c16:uniqueId val="{00000026-1762-4747-A392-5909CABD7957}"/>
              </c:ext>
            </c:extLst>
          </c:dPt>
          <c:dPt>
            <c:idx val="39"/>
            <c:bubble3D val="0"/>
            <c:extLst>
              <c:ext xmlns:c16="http://schemas.microsoft.com/office/drawing/2014/chart" uri="{C3380CC4-5D6E-409C-BE32-E72D297353CC}">
                <c16:uniqueId val="{00000027-1762-4747-A392-5909CABD7957}"/>
              </c:ext>
            </c:extLst>
          </c:dPt>
          <c:dPt>
            <c:idx val="40"/>
            <c:bubble3D val="0"/>
            <c:extLst>
              <c:ext xmlns:c16="http://schemas.microsoft.com/office/drawing/2014/chart" uri="{C3380CC4-5D6E-409C-BE32-E72D297353CC}">
                <c16:uniqueId val="{00000028-1762-4747-A392-5909CABD7957}"/>
              </c:ext>
            </c:extLst>
          </c:dPt>
          <c:dPt>
            <c:idx val="41"/>
            <c:bubble3D val="0"/>
            <c:extLst>
              <c:ext xmlns:c16="http://schemas.microsoft.com/office/drawing/2014/chart" uri="{C3380CC4-5D6E-409C-BE32-E72D297353CC}">
                <c16:uniqueId val="{00000029-1762-4747-A392-5909CABD7957}"/>
              </c:ext>
            </c:extLst>
          </c:dPt>
          <c:dPt>
            <c:idx val="42"/>
            <c:bubble3D val="0"/>
            <c:extLst>
              <c:ext xmlns:c16="http://schemas.microsoft.com/office/drawing/2014/chart" uri="{C3380CC4-5D6E-409C-BE32-E72D297353CC}">
                <c16:uniqueId val="{0000002A-1762-4747-A392-5909CABD7957}"/>
              </c:ext>
            </c:extLst>
          </c:dPt>
          <c:dPt>
            <c:idx val="43"/>
            <c:bubble3D val="0"/>
            <c:extLst>
              <c:ext xmlns:c16="http://schemas.microsoft.com/office/drawing/2014/chart" uri="{C3380CC4-5D6E-409C-BE32-E72D297353CC}">
                <c16:uniqueId val="{0000002B-1762-4747-A392-5909CABD7957}"/>
              </c:ext>
            </c:extLst>
          </c:dPt>
          <c:dPt>
            <c:idx val="44"/>
            <c:bubble3D val="0"/>
            <c:extLst>
              <c:ext xmlns:c16="http://schemas.microsoft.com/office/drawing/2014/chart" uri="{C3380CC4-5D6E-409C-BE32-E72D297353CC}">
                <c16:uniqueId val="{0000002C-1762-4747-A392-5909CABD7957}"/>
              </c:ext>
            </c:extLst>
          </c:dPt>
          <c:dPt>
            <c:idx val="45"/>
            <c:bubble3D val="0"/>
            <c:extLst>
              <c:ext xmlns:c16="http://schemas.microsoft.com/office/drawing/2014/chart" uri="{C3380CC4-5D6E-409C-BE32-E72D297353CC}">
                <c16:uniqueId val="{0000002D-1762-4747-A392-5909CABD7957}"/>
              </c:ext>
            </c:extLst>
          </c:dPt>
          <c:dPt>
            <c:idx val="46"/>
            <c:bubble3D val="0"/>
            <c:extLst>
              <c:ext xmlns:c16="http://schemas.microsoft.com/office/drawing/2014/chart" uri="{C3380CC4-5D6E-409C-BE32-E72D297353CC}">
                <c16:uniqueId val="{0000002E-1762-4747-A392-5909CABD7957}"/>
              </c:ext>
            </c:extLst>
          </c:dPt>
          <c:dPt>
            <c:idx val="47"/>
            <c:bubble3D val="0"/>
            <c:extLst>
              <c:ext xmlns:c16="http://schemas.microsoft.com/office/drawing/2014/chart" uri="{C3380CC4-5D6E-409C-BE32-E72D297353CC}">
                <c16:uniqueId val="{0000002F-1762-4747-A392-5909CABD7957}"/>
              </c:ext>
            </c:extLst>
          </c:dPt>
          <c:dPt>
            <c:idx val="48"/>
            <c:bubble3D val="0"/>
            <c:extLst>
              <c:ext xmlns:c16="http://schemas.microsoft.com/office/drawing/2014/chart" uri="{C3380CC4-5D6E-409C-BE32-E72D297353CC}">
                <c16:uniqueId val="{00000030-1762-4747-A392-5909CABD7957}"/>
              </c:ext>
            </c:extLst>
          </c:dPt>
          <c:dPt>
            <c:idx val="49"/>
            <c:bubble3D val="0"/>
            <c:extLst>
              <c:ext xmlns:c16="http://schemas.microsoft.com/office/drawing/2014/chart" uri="{C3380CC4-5D6E-409C-BE32-E72D297353CC}">
                <c16:uniqueId val="{00000031-1762-4747-A392-5909CABD7957}"/>
              </c:ext>
            </c:extLst>
          </c:dPt>
          <c:dPt>
            <c:idx val="50"/>
            <c:bubble3D val="0"/>
            <c:extLst>
              <c:ext xmlns:c16="http://schemas.microsoft.com/office/drawing/2014/chart" uri="{C3380CC4-5D6E-409C-BE32-E72D297353CC}">
                <c16:uniqueId val="{00000032-1762-4747-A392-5909CABD7957}"/>
              </c:ext>
            </c:extLst>
          </c:dPt>
          <c:dPt>
            <c:idx val="51"/>
            <c:bubble3D val="0"/>
            <c:extLst>
              <c:ext xmlns:c16="http://schemas.microsoft.com/office/drawing/2014/chart" uri="{C3380CC4-5D6E-409C-BE32-E72D297353CC}">
                <c16:uniqueId val="{00000033-1762-4747-A392-5909CABD7957}"/>
              </c:ext>
            </c:extLst>
          </c:dPt>
          <c:dPt>
            <c:idx val="52"/>
            <c:bubble3D val="0"/>
            <c:extLst>
              <c:ext xmlns:c16="http://schemas.microsoft.com/office/drawing/2014/chart" uri="{C3380CC4-5D6E-409C-BE32-E72D297353CC}">
                <c16:uniqueId val="{00000034-1762-4747-A392-5909CABD7957}"/>
              </c:ext>
            </c:extLst>
          </c:dPt>
          <c:dPt>
            <c:idx val="53"/>
            <c:bubble3D val="0"/>
            <c:extLst>
              <c:ext xmlns:c16="http://schemas.microsoft.com/office/drawing/2014/chart" uri="{C3380CC4-5D6E-409C-BE32-E72D297353CC}">
                <c16:uniqueId val="{00000035-1762-4747-A392-5909CABD7957}"/>
              </c:ext>
            </c:extLst>
          </c:dPt>
          <c:dPt>
            <c:idx val="54"/>
            <c:bubble3D val="0"/>
            <c:extLst>
              <c:ext xmlns:c16="http://schemas.microsoft.com/office/drawing/2014/chart" uri="{C3380CC4-5D6E-409C-BE32-E72D297353CC}">
                <c16:uniqueId val="{00000036-1762-4747-A392-5909CABD7957}"/>
              </c:ext>
            </c:extLst>
          </c:dPt>
          <c:dPt>
            <c:idx val="55"/>
            <c:bubble3D val="0"/>
            <c:extLst>
              <c:ext xmlns:c16="http://schemas.microsoft.com/office/drawing/2014/chart" uri="{C3380CC4-5D6E-409C-BE32-E72D297353CC}">
                <c16:uniqueId val="{00000037-1762-4747-A392-5909CABD7957}"/>
              </c:ext>
            </c:extLst>
          </c:dPt>
          <c:dPt>
            <c:idx val="56"/>
            <c:bubble3D val="0"/>
            <c:extLst>
              <c:ext xmlns:c16="http://schemas.microsoft.com/office/drawing/2014/chart" uri="{C3380CC4-5D6E-409C-BE32-E72D297353CC}">
                <c16:uniqueId val="{00000038-1762-4747-A392-5909CABD7957}"/>
              </c:ext>
            </c:extLst>
          </c:dPt>
          <c:dPt>
            <c:idx val="59"/>
            <c:bubble3D val="0"/>
            <c:extLst>
              <c:ext xmlns:c16="http://schemas.microsoft.com/office/drawing/2014/chart" uri="{C3380CC4-5D6E-409C-BE32-E72D297353CC}">
                <c16:uniqueId val="{00000039-1762-4747-A392-5909CABD7957}"/>
              </c:ext>
            </c:extLst>
          </c:dPt>
          <c:dPt>
            <c:idx val="60"/>
            <c:bubble3D val="0"/>
            <c:extLst>
              <c:ext xmlns:c16="http://schemas.microsoft.com/office/drawing/2014/chart" uri="{C3380CC4-5D6E-409C-BE32-E72D297353CC}">
                <c16:uniqueId val="{0000003A-1762-4747-A392-5909CABD7957}"/>
              </c:ext>
            </c:extLst>
          </c:dPt>
          <c:dPt>
            <c:idx val="64"/>
            <c:bubble3D val="0"/>
            <c:extLst>
              <c:ext xmlns:c16="http://schemas.microsoft.com/office/drawing/2014/chart" uri="{C3380CC4-5D6E-409C-BE32-E72D297353CC}">
                <c16:uniqueId val="{0000003B-1762-4747-A392-5909CABD7957}"/>
              </c:ext>
            </c:extLst>
          </c:dPt>
          <c:dPt>
            <c:idx val="71"/>
            <c:bubble3D val="0"/>
            <c:extLst>
              <c:ext xmlns:c16="http://schemas.microsoft.com/office/drawing/2014/chart" uri="{C3380CC4-5D6E-409C-BE32-E72D297353CC}">
                <c16:uniqueId val="{0000003C-1762-4747-A392-5909CABD7957}"/>
              </c:ext>
            </c:extLst>
          </c:dPt>
          <c:dPt>
            <c:idx val="72"/>
            <c:bubble3D val="0"/>
            <c:extLst>
              <c:ext xmlns:c16="http://schemas.microsoft.com/office/drawing/2014/chart" uri="{C3380CC4-5D6E-409C-BE32-E72D297353CC}">
                <c16:uniqueId val="{0000003D-1762-4747-A392-5909CABD7957}"/>
              </c:ext>
            </c:extLst>
          </c:dPt>
          <c:dPt>
            <c:idx val="76"/>
            <c:bubble3D val="0"/>
            <c:extLst>
              <c:ext xmlns:c16="http://schemas.microsoft.com/office/drawing/2014/chart" uri="{C3380CC4-5D6E-409C-BE32-E72D297353CC}">
                <c16:uniqueId val="{0000003E-1762-4747-A392-5909CABD7957}"/>
              </c:ext>
            </c:extLst>
          </c:dPt>
          <c:dLbls>
            <c:dLbl>
              <c:idx val="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62-4747-A392-5909CABD7957}"/>
                </c:ext>
              </c:extLst>
            </c:dLbl>
            <c:dLbl>
              <c:idx val="1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62-4747-A392-5909CABD7957}"/>
                </c:ext>
              </c:extLst>
            </c:dLbl>
            <c:dLbl>
              <c:idx val="2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762-4747-A392-5909CABD7957}"/>
                </c:ext>
              </c:extLst>
            </c:dLbl>
            <c:dLbl>
              <c:idx val="4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762-4747-A392-5909CABD7957}"/>
                </c:ext>
              </c:extLst>
            </c:dLbl>
            <c:dLbl>
              <c:idx val="5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762-4747-A392-5909CABD7957}"/>
                </c:ext>
              </c:extLst>
            </c:dLbl>
            <c:dLbl>
              <c:idx val="6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762-4747-A392-5909CABD7957}"/>
                </c:ext>
              </c:extLst>
            </c:dLbl>
            <c:dLbl>
              <c:idx val="7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762-4747-A392-5909CABD79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'F30-31'!$A$7:$B$83</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2017</c:v>
                  </c:pt>
                  <c:pt idx="12">
                    <c:v>2018</c:v>
                  </c:pt>
                  <c:pt idx="24">
                    <c:v>2019</c:v>
                  </c:pt>
                  <c:pt idx="36">
                    <c:v>2020</c:v>
                  </c:pt>
                  <c:pt idx="48">
                    <c:v>2021</c:v>
                  </c:pt>
                  <c:pt idx="60">
                    <c:v>2022</c:v>
                  </c:pt>
                  <c:pt idx="72">
                    <c:v>2023</c:v>
                  </c:pt>
                </c:lvl>
              </c:multiLvlStrCache>
            </c:multiLvlStrRef>
          </c:cat>
          <c:val>
            <c:numRef>
              <c:f>'F30-31'!$G$7:$G$83</c:f>
              <c:numCache>
                <c:formatCode>0.00</c:formatCode>
                <c:ptCount val="77"/>
                <c:pt idx="0">
                  <c:v>23.665141153462901</c:v>
                </c:pt>
                <c:pt idx="1">
                  <c:v>23.5209583952619</c:v>
                </c:pt>
                <c:pt idx="2">
                  <c:v>23.210181981674801</c:v>
                </c:pt>
                <c:pt idx="3">
                  <c:v>23.088356096381201</c:v>
                </c:pt>
                <c:pt idx="4">
                  <c:v>22.953877106070799</c:v>
                </c:pt>
                <c:pt idx="5">
                  <c:v>22.654243799749</c:v>
                </c:pt>
                <c:pt idx="6">
                  <c:v>22.399324418728799</c:v>
                </c:pt>
                <c:pt idx="7">
                  <c:v>22.360284827856798</c:v>
                </c:pt>
                <c:pt idx="8">
                  <c:v>22.625747639004299</c:v>
                </c:pt>
                <c:pt idx="9">
                  <c:v>22.737649907478701</c:v>
                </c:pt>
                <c:pt idx="10">
                  <c:v>22.6635015472921</c:v>
                </c:pt>
                <c:pt idx="11">
                  <c:v>22.732779817340901</c:v>
                </c:pt>
                <c:pt idx="12">
                  <c:v>23.3711588399464</c:v>
                </c:pt>
                <c:pt idx="13">
                  <c:v>24.260089991833699</c:v>
                </c:pt>
                <c:pt idx="14">
                  <c:v>24.516422964918899</c:v>
                </c:pt>
                <c:pt idx="15">
                  <c:v>24.7006146662217</c:v>
                </c:pt>
                <c:pt idx="16">
                  <c:v>25.014277534212098</c:v>
                </c:pt>
                <c:pt idx="17">
                  <c:v>25.289603398424401</c:v>
                </c:pt>
                <c:pt idx="18">
                  <c:v>25.528939393062299</c:v>
                </c:pt>
                <c:pt idx="19">
                  <c:v>25.9305299456061</c:v>
                </c:pt>
                <c:pt idx="20">
                  <c:v>26.134596838866202</c:v>
                </c:pt>
                <c:pt idx="21">
                  <c:v>26.358467036708198</c:v>
                </c:pt>
                <c:pt idx="22">
                  <c:v>26.347881741832499</c:v>
                </c:pt>
                <c:pt idx="23">
                  <c:v>26.0250242558546</c:v>
                </c:pt>
                <c:pt idx="24">
                  <c:v>26.016269764323901</c:v>
                </c:pt>
                <c:pt idx="25">
                  <c:v>27.0895331151346</c:v>
                </c:pt>
                <c:pt idx="26">
                  <c:v>27.142116960237399</c:v>
                </c:pt>
                <c:pt idx="27">
                  <c:v>26.894139261828101</c:v>
                </c:pt>
                <c:pt idx="28">
                  <c:v>26.874427949457701</c:v>
                </c:pt>
                <c:pt idx="29">
                  <c:v>26.604104589614401</c:v>
                </c:pt>
                <c:pt idx="30">
                  <c:v>26.556307369835402</c:v>
                </c:pt>
                <c:pt idx="31">
                  <c:v>26.469675701086899</c:v>
                </c:pt>
                <c:pt idx="32">
                  <c:v>26.3877051977558</c:v>
                </c:pt>
                <c:pt idx="33">
                  <c:v>26.178681941503399</c:v>
                </c:pt>
                <c:pt idx="34">
                  <c:v>25.922308022659202</c:v>
                </c:pt>
                <c:pt idx="35">
                  <c:v>25.923072173495299</c:v>
                </c:pt>
                <c:pt idx="36">
                  <c:v>25.876921128374399</c:v>
                </c:pt>
                <c:pt idx="37">
                  <c:v>25.536006037898201</c:v>
                </c:pt>
                <c:pt idx="38">
                  <c:v>24.517660213754301</c:v>
                </c:pt>
                <c:pt idx="39">
                  <c:v>23.256913858468401</c:v>
                </c:pt>
                <c:pt idx="40">
                  <c:v>22.5641962764448</c:v>
                </c:pt>
                <c:pt idx="41">
                  <c:v>23.0702928054524</c:v>
                </c:pt>
                <c:pt idx="42">
                  <c:v>23.684005675818501</c:v>
                </c:pt>
                <c:pt idx="43">
                  <c:v>23.648420197030799</c:v>
                </c:pt>
                <c:pt idx="44">
                  <c:v>23.283963680891201</c:v>
                </c:pt>
                <c:pt idx="45">
                  <c:v>22.701028798890299</c:v>
                </c:pt>
                <c:pt idx="46">
                  <c:v>22.2841274833469</c:v>
                </c:pt>
                <c:pt idx="47">
                  <c:v>22.555631507764101</c:v>
                </c:pt>
                <c:pt idx="48">
                  <c:v>23.143629651681898</c:v>
                </c:pt>
                <c:pt idx="49">
                  <c:v>23.924383977485501</c:v>
                </c:pt>
                <c:pt idx="50">
                  <c:v>24.606784620008</c:v>
                </c:pt>
                <c:pt idx="51">
                  <c:v>24.7167586313006</c:v>
                </c:pt>
                <c:pt idx="52">
                  <c:v>24.8573713162952</c:v>
                </c:pt>
                <c:pt idx="53">
                  <c:v>24.712363310994601</c:v>
                </c:pt>
                <c:pt idx="54">
                  <c:v>24.563969389012001</c:v>
                </c:pt>
                <c:pt idx="55">
                  <c:v>24.5114712347516</c:v>
                </c:pt>
                <c:pt idx="56">
                  <c:v>24.312374942016199</c:v>
                </c:pt>
                <c:pt idx="57">
                  <c:v>24.022349149448701</c:v>
                </c:pt>
                <c:pt idx="58">
                  <c:v>23.7024289553658</c:v>
                </c:pt>
                <c:pt idx="59">
                  <c:v>23.911707471061298</c:v>
                </c:pt>
                <c:pt idx="60">
                  <c:v>24.214194289206802</c:v>
                </c:pt>
                <c:pt idx="61">
                  <c:v>24.193156551991301</c:v>
                </c:pt>
                <c:pt idx="62">
                  <c:v>24.4789779825994</c:v>
                </c:pt>
                <c:pt idx="63">
                  <c:v>24.7868294834979</c:v>
                </c:pt>
                <c:pt idx="64">
                  <c:v>24.8706893551403</c:v>
                </c:pt>
                <c:pt idx="65">
                  <c:v>24.737018335507098</c:v>
                </c:pt>
                <c:pt idx="66">
                  <c:v>24.653533392986699</c:v>
                </c:pt>
                <c:pt idx="67">
                  <c:v>24.5590354227832</c:v>
                </c:pt>
                <c:pt idx="68">
                  <c:v>24.449111716289401</c:v>
                </c:pt>
                <c:pt idx="69">
                  <c:v>24.382418701450501</c:v>
                </c:pt>
                <c:pt idx="70">
                  <c:v>24.3113970090394</c:v>
                </c:pt>
                <c:pt idx="71">
                  <c:v>24.136981691989199</c:v>
                </c:pt>
                <c:pt idx="72">
                  <c:v>24.0642388496709</c:v>
                </c:pt>
                <c:pt idx="73">
                  <c:v>23.816776630786201</c:v>
                </c:pt>
                <c:pt idx="74">
                  <c:v>23.9117753299947</c:v>
                </c:pt>
                <c:pt idx="75">
                  <c:v>23.908535518731501</c:v>
                </c:pt>
                <c:pt idx="76">
                  <c:v>23.904587996692701</c:v>
                </c:pt>
              </c:numCache>
            </c:numRef>
          </c:val>
          <c:smooth val="0"/>
          <c:extLst>
            <c:ext xmlns:c16="http://schemas.microsoft.com/office/drawing/2014/chart" uri="{C3380CC4-5D6E-409C-BE32-E72D297353CC}">
              <c16:uniqueId val="{0000003F-1762-4747-A392-5909CABD7957}"/>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1762-4747-A392-5909CABD7957}"/>
              </c:ext>
            </c:extLst>
          </c:dPt>
          <c:dPt>
            <c:idx val="1"/>
            <c:bubble3D val="0"/>
            <c:extLst>
              <c:ext xmlns:c16="http://schemas.microsoft.com/office/drawing/2014/chart" uri="{C3380CC4-5D6E-409C-BE32-E72D297353CC}">
                <c16:uniqueId val="{00000041-1762-4747-A392-5909CABD7957}"/>
              </c:ext>
            </c:extLst>
          </c:dPt>
          <c:dPt>
            <c:idx val="2"/>
            <c:bubble3D val="0"/>
            <c:extLst>
              <c:ext xmlns:c16="http://schemas.microsoft.com/office/drawing/2014/chart" uri="{C3380CC4-5D6E-409C-BE32-E72D297353CC}">
                <c16:uniqueId val="{00000042-1762-4747-A392-5909CABD7957}"/>
              </c:ext>
            </c:extLst>
          </c:dPt>
          <c:dPt>
            <c:idx val="3"/>
            <c:bubble3D val="0"/>
            <c:extLst>
              <c:ext xmlns:c16="http://schemas.microsoft.com/office/drawing/2014/chart" uri="{C3380CC4-5D6E-409C-BE32-E72D297353CC}">
                <c16:uniqueId val="{00000043-1762-4747-A392-5909CABD7957}"/>
              </c:ext>
            </c:extLst>
          </c:dPt>
          <c:dPt>
            <c:idx val="4"/>
            <c:bubble3D val="0"/>
            <c:extLst>
              <c:ext xmlns:c16="http://schemas.microsoft.com/office/drawing/2014/chart" uri="{C3380CC4-5D6E-409C-BE32-E72D297353CC}">
                <c16:uniqueId val="{00000044-1762-4747-A392-5909CABD7957}"/>
              </c:ext>
            </c:extLst>
          </c:dPt>
          <c:dPt>
            <c:idx val="5"/>
            <c:bubble3D val="0"/>
            <c:extLst>
              <c:ext xmlns:c16="http://schemas.microsoft.com/office/drawing/2014/chart" uri="{C3380CC4-5D6E-409C-BE32-E72D297353CC}">
                <c16:uniqueId val="{00000045-1762-4747-A392-5909CABD7957}"/>
              </c:ext>
            </c:extLst>
          </c:dPt>
          <c:dPt>
            <c:idx val="6"/>
            <c:bubble3D val="0"/>
            <c:extLst>
              <c:ext xmlns:c16="http://schemas.microsoft.com/office/drawing/2014/chart" uri="{C3380CC4-5D6E-409C-BE32-E72D297353CC}">
                <c16:uniqueId val="{00000046-1762-4747-A392-5909CABD7957}"/>
              </c:ext>
            </c:extLst>
          </c:dPt>
          <c:dPt>
            <c:idx val="7"/>
            <c:bubble3D val="0"/>
            <c:extLst>
              <c:ext xmlns:c16="http://schemas.microsoft.com/office/drawing/2014/chart" uri="{C3380CC4-5D6E-409C-BE32-E72D297353CC}">
                <c16:uniqueId val="{00000047-1762-4747-A392-5909CABD7957}"/>
              </c:ext>
            </c:extLst>
          </c:dPt>
          <c:dPt>
            <c:idx val="8"/>
            <c:bubble3D val="0"/>
            <c:extLst>
              <c:ext xmlns:c16="http://schemas.microsoft.com/office/drawing/2014/chart" uri="{C3380CC4-5D6E-409C-BE32-E72D297353CC}">
                <c16:uniqueId val="{00000048-1762-4747-A392-5909CABD7957}"/>
              </c:ext>
            </c:extLst>
          </c:dPt>
          <c:dPt>
            <c:idx val="9"/>
            <c:bubble3D val="0"/>
            <c:extLst>
              <c:ext xmlns:c16="http://schemas.microsoft.com/office/drawing/2014/chart" uri="{C3380CC4-5D6E-409C-BE32-E72D297353CC}">
                <c16:uniqueId val="{00000049-1762-4747-A392-5909CABD7957}"/>
              </c:ext>
            </c:extLst>
          </c:dPt>
          <c:dPt>
            <c:idx val="10"/>
            <c:bubble3D val="0"/>
            <c:extLst>
              <c:ext xmlns:c16="http://schemas.microsoft.com/office/drawing/2014/chart" uri="{C3380CC4-5D6E-409C-BE32-E72D297353CC}">
                <c16:uniqueId val="{0000004A-1762-4747-A392-5909CABD7957}"/>
              </c:ext>
            </c:extLst>
          </c:dPt>
          <c:dPt>
            <c:idx val="11"/>
            <c:bubble3D val="0"/>
            <c:extLst>
              <c:ext xmlns:c16="http://schemas.microsoft.com/office/drawing/2014/chart" uri="{C3380CC4-5D6E-409C-BE32-E72D297353CC}">
                <c16:uniqueId val="{0000004B-1762-4747-A392-5909CABD7957}"/>
              </c:ext>
            </c:extLst>
          </c:dPt>
          <c:dPt>
            <c:idx val="12"/>
            <c:bubble3D val="0"/>
            <c:extLst>
              <c:ext xmlns:c16="http://schemas.microsoft.com/office/drawing/2014/chart" uri="{C3380CC4-5D6E-409C-BE32-E72D297353CC}">
                <c16:uniqueId val="{0000004C-1762-4747-A392-5909CABD7957}"/>
              </c:ext>
            </c:extLst>
          </c:dPt>
          <c:dPt>
            <c:idx val="13"/>
            <c:bubble3D val="0"/>
            <c:extLst>
              <c:ext xmlns:c16="http://schemas.microsoft.com/office/drawing/2014/chart" uri="{C3380CC4-5D6E-409C-BE32-E72D297353CC}">
                <c16:uniqueId val="{0000004D-1762-4747-A392-5909CABD7957}"/>
              </c:ext>
            </c:extLst>
          </c:dPt>
          <c:dPt>
            <c:idx val="14"/>
            <c:bubble3D val="0"/>
            <c:extLst>
              <c:ext xmlns:c16="http://schemas.microsoft.com/office/drawing/2014/chart" uri="{C3380CC4-5D6E-409C-BE32-E72D297353CC}">
                <c16:uniqueId val="{0000004E-1762-4747-A392-5909CABD7957}"/>
              </c:ext>
            </c:extLst>
          </c:dPt>
          <c:dPt>
            <c:idx val="15"/>
            <c:bubble3D val="0"/>
            <c:extLst>
              <c:ext xmlns:c16="http://schemas.microsoft.com/office/drawing/2014/chart" uri="{C3380CC4-5D6E-409C-BE32-E72D297353CC}">
                <c16:uniqueId val="{0000004F-1762-4747-A392-5909CABD7957}"/>
              </c:ext>
            </c:extLst>
          </c:dPt>
          <c:dPt>
            <c:idx val="16"/>
            <c:bubble3D val="0"/>
            <c:extLst>
              <c:ext xmlns:c16="http://schemas.microsoft.com/office/drawing/2014/chart" uri="{C3380CC4-5D6E-409C-BE32-E72D297353CC}">
                <c16:uniqueId val="{00000050-1762-4747-A392-5909CABD7957}"/>
              </c:ext>
            </c:extLst>
          </c:dPt>
          <c:dPt>
            <c:idx val="17"/>
            <c:bubble3D val="0"/>
            <c:extLst>
              <c:ext xmlns:c16="http://schemas.microsoft.com/office/drawing/2014/chart" uri="{C3380CC4-5D6E-409C-BE32-E72D297353CC}">
                <c16:uniqueId val="{00000051-1762-4747-A392-5909CABD7957}"/>
              </c:ext>
            </c:extLst>
          </c:dPt>
          <c:dPt>
            <c:idx val="18"/>
            <c:bubble3D val="0"/>
            <c:extLst>
              <c:ext xmlns:c16="http://schemas.microsoft.com/office/drawing/2014/chart" uri="{C3380CC4-5D6E-409C-BE32-E72D297353CC}">
                <c16:uniqueId val="{00000052-1762-4747-A392-5909CABD7957}"/>
              </c:ext>
            </c:extLst>
          </c:dPt>
          <c:dPt>
            <c:idx val="19"/>
            <c:bubble3D val="0"/>
            <c:extLst>
              <c:ext xmlns:c16="http://schemas.microsoft.com/office/drawing/2014/chart" uri="{C3380CC4-5D6E-409C-BE32-E72D297353CC}">
                <c16:uniqueId val="{00000053-1762-4747-A392-5909CABD7957}"/>
              </c:ext>
            </c:extLst>
          </c:dPt>
          <c:dPt>
            <c:idx val="20"/>
            <c:bubble3D val="0"/>
            <c:extLst>
              <c:ext xmlns:c16="http://schemas.microsoft.com/office/drawing/2014/chart" uri="{C3380CC4-5D6E-409C-BE32-E72D297353CC}">
                <c16:uniqueId val="{00000054-1762-4747-A392-5909CABD7957}"/>
              </c:ext>
            </c:extLst>
          </c:dPt>
          <c:dPt>
            <c:idx val="21"/>
            <c:bubble3D val="0"/>
            <c:extLst>
              <c:ext xmlns:c16="http://schemas.microsoft.com/office/drawing/2014/chart" uri="{C3380CC4-5D6E-409C-BE32-E72D297353CC}">
                <c16:uniqueId val="{00000055-1762-4747-A392-5909CABD7957}"/>
              </c:ext>
            </c:extLst>
          </c:dPt>
          <c:dPt>
            <c:idx val="22"/>
            <c:bubble3D val="0"/>
            <c:extLst>
              <c:ext xmlns:c16="http://schemas.microsoft.com/office/drawing/2014/chart" uri="{C3380CC4-5D6E-409C-BE32-E72D297353CC}">
                <c16:uniqueId val="{00000056-1762-4747-A392-5909CABD7957}"/>
              </c:ext>
            </c:extLst>
          </c:dPt>
          <c:dPt>
            <c:idx val="23"/>
            <c:bubble3D val="0"/>
            <c:extLst>
              <c:ext xmlns:c16="http://schemas.microsoft.com/office/drawing/2014/chart" uri="{C3380CC4-5D6E-409C-BE32-E72D297353CC}">
                <c16:uniqueId val="{00000057-1762-4747-A392-5909CABD7957}"/>
              </c:ext>
            </c:extLst>
          </c:dPt>
          <c:dPt>
            <c:idx val="24"/>
            <c:bubble3D val="0"/>
            <c:extLst>
              <c:ext xmlns:c16="http://schemas.microsoft.com/office/drawing/2014/chart" uri="{C3380CC4-5D6E-409C-BE32-E72D297353CC}">
                <c16:uniqueId val="{00000058-1762-4747-A392-5909CABD7957}"/>
              </c:ext>
            </c:extLst>
          </c:dPt>
          <c:dPt>
            <c:idx val="25"/>
            <c:bubble3D val="0"/>
            <c:extLst>
              <c:ext xmlns:c16="http://schemas.microsoft.com/office/drawing/2014/chart" uri="{C3380CC4-5D6E-409C-BE32-E72D297353CC}">
                <c16:uniqueId val="{00000059-1762-4747-A392-5909CABD7957}"/>
              </c:ext>
            </c:extLst>
          </c:dPt>
          <c:dPt>
            <c:idx val="26"/>
            <c:bubble3D val="0"/>
            <c:extLst>
              <c:ext xmlns:c16="http://schemas.microsoft.com/office/drawing/2014/chart" uri="{C3380CC4-5D6E-409C-BE32-E72D297353CC}">
                <c16:uniqueId val="{0000005A-1762-4747-A392-5909CABD7957}"/>
              </c:ext>
            </c:extLst>
          </c:dPt>
          <c:dPt>
            <c:idx val="27"/>
            <c:bubble3D val="0"/>
            <c:extLst>
              <c:ext xmlns:c16="http://schemas.microsoft.com/office/drawing/2014/chart" uri="{C3380CC4-5D6E-409C-BE32-E72D297353CC}">
                <c16:uniqueId val="{0000005B-1762-4747-A392-5909CABD7957}"/>
              </c:ext>
            </c:extLst>
          </c:dPt>
          <c:dPt>
            <c:idx val="28"/>
            <c:bubble3D val="0"/>
            <c:extLst>
              <c:ext xmlns:c16="http://schemas.microsoft.com/office/drawing/2014/chart" uri="{C3380CC4-5D6E-409C-BE32-E72D297353CC}">
                <c16:uniqueId val="{0000005C-1762-4747-A392-5909CABD7957}"/>
              </c:ext>
            </c:extLst>
          </c:dPt>
          <c:dPt>
            <c:idx val="29"/>
            <c:bubble3D val="0"/>
            <c:extLst>
              <c:ext xmlns:c16="http://schemas.microsoft.com/office/drawing/2014/chart" uri="{C3380CC4-5D6E-409C-BE32-E72D297353CC}">
                <c16:uniqueId val="{0000005D-1762-4747-A392-5909CABD7957}"/>
              </c:ext>
            </c:extLst>
          </c:dPt>
          <c:dPt>
            <c:idx val="30"/>
            <c:bubble3D val="0"/>
            <c:extLst>
              <c:ext xmlns:c16="http://schemas.microsoft.com/office/drawing/2014/chart" uri="{C3380CC4-5D6E-409C-BE32-E72D297353CC}">
                <c16:uniqueId val="{0000005E-1762-4747-A392-5909CABD7957}"/>
              </c:ext>
            </c:extLst>
          </c:dPt>
          <c:dPt>
            <c:idx val="31"/>
            <c:bubble3D val="0"/>
            <c:extLst>
              <c:ext xmlns:c16="http://schemas.microsoft.com/office/drawing/2014/chart" uri="{C3380CC4-5D6E-409C-BE32-E72D297353CC}">
                <c16:uniqueId val="{0000005F-1762-4747-A392-5909CABD7957}"/>
              </c:ext>
            </c:extLst>
          </c:dPt>
          <c:dPt>
            <c:idx val="32"/>
            <c:bubble3D val="0"/>
            <c:extLst>
              <c:ext xmlns:c16="http://schemas.microsoft.com/office/drawing/2014/chart" uri="{C3380CC4-5D6E-409C-BE32-E72D297353CC}">
                <c16:uniqueId val="{00000060-1762-4747-A392-5909CABD7957}"/>
              </c:ext>
            </c:extLst>
          </c:dPt>
          <c:dPt>
            <c:idx val="33"/>
            <c:bubble3D val="0"/>
            <c:extLst>
              <c:ext xmlns:c16="http://schemas.microsoft.com/office/drawing/2014/chart" uri="{C3380CC4-5D6E-409C-BE32-E72D297353CC}">
                <c16:uniqueId val="{00000061-1762-4747-A392-5909CABD7957}"/>
              </c:ext>
            </c:extLst>
          </c:dPt>
          <c:dPt>
            <c:idx val="34"/>
            <c:bubble3D val="0"/>
            <c:extLst>
              <c:ext xmlns:c16="http://schemas.microsoft.com/office/drawing/2014/chart" uri="{C3380CC4-5D6E-409C-BE32-E72D297353CC}">
                <c16:uniqueId val="{00000062-1762-4747-A392-5909CABD7957}"/>
              </c:ext>
            </c:extLst>
          </c:dPt>
          <c:dPt>
            <c:idx val="35"/>
            <c:bubble3D val="0"/>
            <c:extLst>
              <c:ext xmlns:c16="http://schemas.microsoft.com/office/drawing/2014/chart" uri="{C3380CC4-5D6E-409C-BE32-E72D297353CC}">
                <c16:uniqueId val="{00000063-1762-4747-A392-5909CABD7957}"/>
              </c:ext>
            </c:extLst>
          </c:dPt>
          <c:dPt>
            <c:idx val="36"/>
            <c:bubble3D val="0"/>
            <c:extLst>
              <c:ext xmlns:c16="http://schemas.microsoft.com/office/drawing/2014/chart" uri="{C3380CC4-5D6E-409C-BE32-E72D297353CC}">
                <c16:uniqueId val="{00000064-1762-4747-A392-5909CABD7957}"/>
              </c:ext>
            </c:extLst>
          </c:dPt>
          <c:dPt>
            <c:idx val="37"/>
            <c:bubble3D val="0"/>
            <c:extLst>
              <c:ext xmlns:c16="http://schemas.microsoft.com/office/drawing/2014/chart" uri="{C3380CC4-5D6E-409C-BE32-E72D297353CC}">
                <c16:uniqueId val="{00000065-1762-4747-A392-5909CABD7957}"/>
              </c:ext>
            </c:extLst>
          </c:dPt>
          <c:dPt>
            <c:idx val="38"/>
            <c:bubble3D val="0"/>
            <c:extLst>
              <c:ext xmlns:c16="http://schemas.microsoft.com/office/drawing/2014/chart" uri="{C3380CC4-5D6E-409C-BE32-E72D297353CC}">
                <c16:uniqueId val="{00000066-1762-4747-A392-5909CABD7957}"/>
              </c:ext>
            </c:extLst>
          </c:dPt>
          <c:dPt>
            <c:idx val="39"/>
            <c:bubble3D val="0"/>
            <c:extLst>
              <c:ext xmlns:c16="http://schemas.microsoft.com/office/drawing/2014/chart" uri="{C3380CC4-5D6E-409C-BE32-E72D297353CC}">
                <c16:uniqueId val="{00000067-1762-4747-A392-5909CABD7957}"/>
              </c:ext>
            </c:extLst>
          </c:dPt>
          <c:dPt>
            <c:idx val="40"/>
            <c:bubble3D val="0"/>
            <c:extLst>
              <c:ext xmlns:c16="http://schemas.microsoft.com/office/drawing/2014/chart" uri="{C3380CC4-5D6E-409C-BE32-E72D297353CC}">
                <c16:uniqueId val="{00000068-1762-4747-A392-5909CABD7957}"/>
              </c:ext>
            </c:extLst>
          </c:dPt>
          <c:dPt>
            <c:idx val="41"/>
            <c:bubble3D val="0"/>
            <c:extLst>
              <c:ext xmlns:c16="http://schemas.microsoft.com/office/drawing/2014/chart" uri="{C3380CC4-5D6E-409C-BE32-E72D297353CC}">
                <c16:uniqueId val="{00000069-1762-4747-A392-5909CABD7957}"/>
              </c:ext>
            </c:extLst>
          </c:dPt>
          <c:dPt>
            <c:idx val="42"/>
            <c:bubble3D val="0"/>
            <c:extLst>
              <c:ext xmlns:c16="http://schemas.microsoft.com/office/drawing/2014/chart" uri="{C3380CC4-5D6E-409C-BE32-E72D297353CC}">
                <c16:uniqueId val="{0000006A-1762-4747-A392-5909CABD7957}"/>
              </c:ext>
            </c:extLst>
          </c:dPt>
          <c:dPt>
            <c:idx val="43"/>
            <c:bubble3D val="0"/>
            <c:extLst>
              <c:ext xmlns:c16="http://schemas.microsoft.com/office/drawing/2014/chart" uri="{C3380CC4-5D6E-409C-BE32-E72D297353CC}">
                <c16:uniqueId val="{0000006B-1762-4747-A392-5909CABD7957}"/>
              </c:ext>
            </c:extLst>
          </c:dPt>
          <c:dPt>
            <c:idx val="44"/>
            <c:bubble3D val="0"/>
            <c:extLst>
              <c:ext xmlns:c16="http://schemas.microsoft.com/office/drawing/2014/chart" uri="{C3380CC4-5D6E-409C-BE32-E72D297353CC}">
                <c16:uniqueId val="{0000006C-1762-4747-A392-5909CABD7957}"/>
              </c:ext>
            </c:extLst>
          </c:dPt>
          <c:dPt>
            <c:idx val="45"/>
            <c:bubble3D val="0"/>
            <c:extLst>
              <c:ext xmlns:c16="http://schemas.microsoft.com/office/drawing/2014/chart" uri="{C3380CC4-5D6E-409C-BE32-E72D297353CC}">
                <c16:uniqueId val="{0000006D-1762-4747-A392-5909CABD7957}"/>
              </c:ext>
            </c:extLst>
          </c:dPt>
          <c:dPt>
            <c:idx val="46"/>
            <c:bubble3D val="0"/>
            <c:extLst>
              <c:ext xmlns:c16="http://schemas.microsoft.com/office/drawing/2014/chart" uri="{C3380CC4-5D6E-409C-BE32-E72D297353CC}">
                <c16:uniqueId val="{0000006E-1762-4747-A392-5909CABD7957}"/>
              </c:ext>
            </c:extLst>
          </c:dPt>
          <c:dPt>
            <c:idx val="47"/>
            <c:bubble3D val="0"/>
            <c:extLst>
              <c:ext xmlns:c16="http://schemas.microsoft.com/office/drawing/2014/chart" uri="{C3380CC4-5D6E-409C-BE32-E72D297353CC}">
                <c16:uniqueId val="{0000006F-1762-4747-A392-5909CABD7957}"/>
              </c:ext>
            </c:extLst>
          </c:dPt>
          <c:dPt>
            <c:idx val="48"/>
            <c:bubble3D val="0"/>
            <c:extLst>
              <c:ext xmlns:c16="http://schemas.microsoft.com/office/drawing/2014/chart" uri="{C3380CC4-5D6E-409C-BE32-E72D297353CC}">
                <c16:uniqueId val="{00000070-1762-4747-A392-5909CABD7957}"/>
              </c:ext>
            </c:extLst>
          </c:dPt>
          <c:dPt>
            <c:idx val="49"/>
            <c:bubble3D val="0"/>
            <c:extLst>
              <c:ext xmlns:c16="http://schemas.microsoft.com/office/drawing/2014/chart" uri="{C3380CC4-5D6E-409C-BE32-E72D297353CC}">
                <c16:uniqueId val="{00000071-1762-4747-A392-5909CABD7957}"/>
              </c:ext>
            </c:extLst>
          </c:dPt>
          <c:dPt>
            <c:idx val="50"/>
            <c:bubble3D val="0"/>
            <c:extLst>
              <c:ext xmlns:c16="http://schemas.microsoft.com/office/drawing/2014/chart" uri="{C3380CC4-5D6E-409C-BE32-E72D297353CC}">
                <c16:uniqueId val="{00000072-1762-4747-A392-5909CABD7957}"/>
              </c:ext>
            </c:extLst>
          </c:dPt>
          <c:dPt>
            <c:idx val="51"/>
            <c:bubble3D val="0"/>
            <c:extLst>
              <c:ext xmlns:c16="http://schemas.microsoft.com/office/drawing/2014/chart" uri="{C3380CC4-5D6E-409C-BE32-E72D297353CC}">
                <c16:uniqueId val="{00000073-1762-4747-A392-5909CABD7957}"/>
              </c:ext>
            </c:extLst>
          </c:dPt>
          <c:dPt>
            <c:idx val="52"/>
            <c:bubble3D val="0"/>
            <c:extLst>
              <c:ext xmlns:c16="http://schemas.microsoft.com/office/drawing/2014/chart" uri="{C3380CC4-5D6E-409C-BE32-E72D297353CC}">
                <c16:uniqueId val="{00000074-1762-4747-A392-5909CABD7957}"/>
              </c:ext>
            </c:extLst>
          </c:dPt>
          <c:dPt>
            <c:idx val="53"/>
            <c:bubble3D val="0"/>
            <c:extLst>
              <c:ext xmlns:c16="http://schemas.microsoft.com/office/drawing/2014/chart" uri="{C3380CC4-5D6E-409C-BE32-E72D297353CC}">
                <c16:uniqueId val="{00000075-1762-4747-A392-5909CABD7957}"/>
              </c:ext>
            </c:extLst>
          </c:dPt>
          <c:dPt>
            <c:idx val="54"/>
            <c:bubble3D val="0"/>
            <c:extLst>
              <c:ext xmlns:c16="http://schemas.microsoft.com/office/drawing/2014/chart" uri="{C3380CC4-5D6E-409C-BE32-E72D297353CC}">
                <c16:uniqueId val="{00000076-1762-4747-A392-5909CABD7957}"/>
              </c:ext>
            </c:extLst>
          </c:dPt>
          <c:dPt>
            <c:idx val="55"/>
            <c:bubble3D val="0"/>
            <c:extLst>
              <c:ext xmlns:c16="http://schemas.microsoft.com/office/drawing/2014/chart" uri="{C3380CC4-5D6E-409C-BE32-E72D297353CC}">
                <c16:uniqueId val="{00000077-1762-4747-A392-5909CABD7957}"/>
              </c:ext>
            </c:extLst>
          </c:dPt>
          <c:dPt>
            <c:idx val="56"/>
            <c:bubble3D val="0"/>
            <c:extLst>
              <c:ext xmlns:c16="http://schemas.microsoft.com/office/drawing/2014/chart" uri="{C3380CC4-5D6E-409C-BE32-E72D297353CC}">
                <c16:uniqueId val="{00000078-1762-4747-A392-5909CABD7957}"/>
              </c:ext>
            </c:extLst>
          </c:dPt>
          <c:dPt>
            <c:idx val="59"/>
            <c:bubble3D val="0"/>
            <c:extLst>
              <c:ext xmlns:c16="http://schemas.microsoft.com/office/drawing/2014/chart" uri="{C3380CC4-5D6E-409C-BE32-E72D297353CC}">
                <c16:uniqueId val="{00000079-1762-4747-A392-5909CABD7957}"/>
              </c:ext>
            </c:extLst>
          </c:dPt>
          <c:dPt>
            <c:idx val="60"/>
            <c:bubble3D val="0"/>
            <c:extLst>
              <c:ext xmlns:c16="http://schemas.microsoft.com/office/drawing/2014/chart" uri="{C3380CC4-5D6E-409C-BE32-E72D297353CC}">
                <c16:uniqueId val="{0000007A-1762-4747-A392-5909CABD7957}"/>
              </c:ext>
            </c:extLst>
          </c:dPt>
          <c:dPt>
            <c:idx val="64"/>
            <c:bubble3D val="0"/>
            <c:extLst>
              <c:ext xmlns:c16="http://schemas.microsoft.com/office/drawing/2014/chart" uri="{C3380CC4-5D6E-409C-BE32-E72D297353CC}">
                <c16:uniqueId val="{0000007B-1762-4747-A392-5909CABD7957}"/>
              </c:ext>
            </c:extLst>
          </c:dPt>
          <c:dPt>
            <c:idx val="71"/>
            <c:bubble3D val="0"/>
            <c:extLst>
              <c:ext xmlns:c16="http://schemas.microsoft.com/office/drawing/2014/chart" uri="{C3380CC4-5D6E-409C-BE32-E72D297353CC}">
                <c16:uniqueId val="{0000007C-1762-4747-A392-5909CABD7957}"/>
              </c:ext>
            </c:extLst>
          </c:dPt>
          <c:dPt>
            <c:idx val="72"/>
            <c:bubble3D val="0"/>
            <c:extLst>
              <c:ext xmlns:c16="http://schemas.microsoft.com/office/drawing/2014/chart" uri="{C3380CC4-5D6E-409C-BE32-E72D297353CC}">
                <c16:uniqueId val="{0000007D-1762-4747-A392-5909CABD7957}"/>
              </c:ext>
            </c:extLst>
          </c:dPt>
          <c:dPt>
            <c:idx val="76"/>
            <c:bubble3D val="0"/>
            <c:extLst>
              <c:ext xmlns:c16="http://schemas.microsoft.com/office/drawing/2014/chart" uri="{C3380CC4-5D6E-409C-BE32-E72D297353CC}">
                <c16:uniqueId val="{0000007E-1762-4747-A392-5909CABD7957}"/>
              </c:ext>
            </c:extLst>
          </c:dPt>
          <c:dLbls>
            <c:dLbl>
              <c:idx val="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1762-4747-A392-5909CABD7957}"/>
                </c:ext>
              </c:extLst>
            </c:dLbl>
            <c:dLbl>
              <c:idx val="1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1762-4747-A392-5909CABD7957}"/>
                </c:ext>
              </c:extLst>
            </c:dLbl>
            <c:dLbl>
              <c:idx val="2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1762-4747-A392-5909CABD7957}"/>
                </c:ext>
              </c:extLst>
            </c:dLbl>
            <c:dLbl>
              <c:idx val="4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1762-4747-A392-5909CABD7957}"/>
                </c:ext>
              </c:extLst>
            </c:dLbl>
            <c:dLbl>
              <c:idx val="5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1762-4747-A392-5909CABD7957}"/>
                </c:ext>
              </c:extLst>
            </c:dLbl>
            <c:dLbl>
              <c:idx val="6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1762-4747-A392-5909CABD7957}"/>
                </c:ext>
              </c:extLst>
            </c:dLbl>
            <c:dLbl>
              <c:idx val="7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1762-4747-A392-5909CABD79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'F30-31'!$H$7:$H$83</c:f>
              <c:numCache>
                <c:formatCode>0.00</c:formatCode>
                <c:ptCount val="77"/>
                <c:pt idx="0">
                  <c:v>23.363842694960098</c:v>
                </c:pt>
                <c:pt idx="1">
                  <c:v>23.2177504521324</c:v>
                </c:pt>
                <c:pt idx="2">
                  <c:v>22.919636340248001</c:v>
                </c:pt>
                <c:pt idx="3">
                  <c:v>22.802181235783799</c:v>
                </c:pt>
                <c:pt idx="4">
                  <c:v>22.670501259942402</c:v>
                </c:pt>
                <c:pt idx="5">
                  <c:v>22.377281204968</c:v>
                </c:pt>
                <c:pt idx="6">
                  <c:v>22.1210263619001</c:v>
                </c:pt>
                <c:pt idx="7">
                  <c:v>22.0824653456243</c:v>
                </c:pt>
                <c:pt idx="8">
                  <c:v>22.350487782399899</c:v>
                </c:pt>
                <c:pt idx="9">
                  <c:v>22.463947539247101</c:v>
                </c:pt>
                <c:pt idx="10">
                  <c:v>22.397458784908</c:v>
                </c:pt>
                <c:pt idx="11">
                  <c:v>22.471900157554799</c:v>
                </c:pt>
                <c:pt idx="12">
                  <c:v>23.0561475524167</c:v>
                </c:pt>
                <c:pt idx="13">
                  <c:v>23.825158827575098</c:v>
                </c:pt>
                <c:pt idx="14">
                  <c:v>24.0610483840935</c:v>
                </c:pt>
                <c:pt idx="15">
                  <c:v>24.259906894205798</c:v>
                </c:pt>
                <c:pt idx="16">
                  <c:v>24.503670948615401</c:v>
                </c:pt>
                <c:pt idx="17">
                  <c:v>24.713145966950002</c:v>
                </c:pt>
                <c:pt idx="18">
                  <c:v>25.040320017392901</c:v>
                </c:pt>
                <c:pt idx="19">
                  <c:v>25.548841485353599</c:v>
                </c:pt>
                <c:pt idx="20">
                  <c:v>25.792570197133902</c:v>
                </c:pt>
                <c:pt idx="21">
                  <c:v>26.024806078329298</c:v>
                </c:pt>
                <c:pt idx="22">
                  <c:v>26.019508772692902</c:v>
                </c:pt>
                <c:pt idx="23">
                  <c:v>25.6881354119907</c:v>
                </c:pt>
                <c:pt idx="24">
                  <c:v>25.569495370565502</c:v>
                </c:pt>
                <c:pt idx="25">
                  <c:v>26.612469571832701</c:v>
                </c:pt>
                <c:pt idx="26">
                  <c:v>26.649682799380901</c:v>
                </c:pt>
                <c:pt idx="27">
                  <c:v>26.392942210400001</c:v>
                </c:pt>
                <c:pt idx="28">
                  <c:v>26.360676716682601</c:v>
                </c:pt>
                <c:pt idx="29">
                  <c:v>26.089743127771801</c:v>
                </c:pt>
                <c:pt idx="30">
                  <c:v>26.096923488990601</c:v>
                </c:pt>
                <c:pt idx="31">
                  <c:v>26.0682263420466</c:v>
                </c:pt>
                <c:pt idx="32">
                  <c:v>26.063433115057801</c:v>
                </c:pt>
                <c:pt idx="33">
                  <c:v>25.841236311272802</c:v>
                </c:pt>
                <c:pt idx="34">
                  <c:v>25.616574977484898</c:v>
                </c:pt>
                <c:pt idx="35">
                  <c:v>25.647820494481099</c:v>
                </c:pt>
                <c:pt idx="36">
                  <c:v>25.604418560797001</c:v>
                </c:pt>
                <c:pt idx="37">
                  <c:v>25.189008030634302</c:v>
                </c:pt>
                <c:pt idx="38">
                  <c:v>24.189848850038601</c:v>
                </c:pt>
                <c:pt idx="39">
                  <c:v>23.0423642749106</c:v>
                </c:pt>
                <c:pt idx="40">
                  <c:v>22.401153198447499</c:v>
                </c:pt>
                <c:pt idx="41">
                  <c:v>22.9494930249774</c:v>
                </c:pt>
                <c:pt idx="42">
                  <c:v>23.4786712106959</c:v>
                </c:pt>
                <c:pt idx="43">
                  <c:v>23.395520886156302</c:v>
                </c:pt>
                <c:pt idx="44">
                  <c:v>22.9834989334196</c:v>
                </c:pt>
                <c:pt idx="45">
                  <c:v>22.4437917420288</c:v>
                </c:pt>
                <c:pt idx="46">
                  <c:v>22.123048822075098</c:v>
                </c:pt>
                <c:pt idx="47">
                  <c:v>22.449453433799199</c:v>
                </c:pt>
                <c:pt idx="48">
                  <c:v>23.093405563457399</c:v>
                </c:pt>
                <c:pt idx="49">
                  <c:v>23.958108786806701</c:v>
                </c:pt>
                <c:pt idx="50">
                  <c:v>24.5433484481572</c:v>
                </c:pt>
                <c:pt idx="51">
                  <c:v>24.602054197544799</c:v>
                </c:pt>
                <c:pt idx="52">
                  <c:v>24.7068669145253</c:v>
                </c:pt>
                <c:pt idx="53">
                  <c:v>24.629861861703901</c:v>
                </c:pt>
                <c:pt idx="54">
                  <c:v>24.4890951507154</c:v>
                </c:pt>
                <c:pt idx="55">
                  <c:v>24.500400487115598</c:v>
                </c:pt>
                <c:pt idx="56">
                  <c:v>24.281245823708399</c:v>
                </c:pt>
                <c:pt idx="57">
                  <c:v>24.060636519115398</c:v>
                </c:pt>
                <c:pt idx="58">
                  <c:v>23.715877282591599</c:v>
                </c:pt>
                <c:pt idx="59">
                  <c:v>23.8243056529287</c:v>
                </c:pt>
                <c:pt idx="60">
                  <c:v>24.0564839778127</c:v>
                </c:pt>
                <c:pt idx="61">
                  <c:v>24.036573621899599</c:v>
                </c:pt>
                <c:pt idx="62">
                  <c:v>24.225711734233801</c:v>
                </c:pt>
                <c:pt idx="63">
                  <c:v>24.528187774887201</c:v>
                </c:pt>
                <c:pt idx="64">
                  <c:v>24.651762027402299</c:v>
                </c:pt>
                <c:pt idx="65">
                  <c:v>24.540548871615702</c:v>
                </c:pt>
                <c:pt idx="66">
                  <c:v>24.435232096458499</c:v>
                </c:pt>
                <c:pt idx="67">
                  <c:v>24.3426700275492</c:v>
                </c:pt>
                <c:pt idx="68">
                  <c:v>24.233991777946901</c:v>
                </c:pt>
                <c:pt idx="69">
                  <c:v>24.177276881909801</c:v>
                </c:pt>
                <c:pt idx="70">
                  <c:v>24.127646391178502</c:v>
                </c:pt>
                <c:pt idx="71">
                  <c:v>23.963153802913698</c:v>
                </c:pt>
                <c:pt idx="72">
                  <c:v>23.880898609712101</c:v>
                </c:pt>
                <c:pt idx="73">
                  <c:v>23.638169155041801</c:v>
                </c:pt>
                <c:pt idx="74">
                  <c:v>23.6606565115279</c:v>
                </c:pt>
                <c:pt idx="75">
                  <c:v>23.647669846917701</c:v>
                </c:pt>
                <c:pt idx="76">
                  <c:v>23.692631551552601</c:v>
                </c:pt>
              </c:numCache>
            </c:numRef>
          </c:val>
          <c:smooth val="0"/>
          <c:extLst>
            <c:ext xmlns:c16="http://schemas.microsoft.com/office/drawing/2014/chart" uri="{C3380CC4-5D6E-409C-BE32-E72D297353CC}">
              <c16:uniqueId val="{0000007F-1762-4747-A392-5909CABD7957}"/>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142116960237399"/>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A322-423B-A82F-47250EC46916}"/>
              </c:ext>
            </c:extLst>
          </c:dPt>
          <c:dPt>
            <c:idx val="1"/>
            <c:bubble3D val="0"/>
            <c:extLst>
              <c:ext xmlns:c16="http://schemas.microsoft.com/office/drawing/2014/chart" uri="{C3380CC4-5D6E-409C-BE32-E72D297353CC}">
                <c16:uniqueId val="{00000001-A322-423B-A82F-47250EC46916}"/>
              </c:ext>
            </c:extLst>
          </c:dPt>
          <c:dPt>
            <c:idx val="2"/>
            <c:bubble3D val="0"/>
            <c:extLst>
              <c:ext xmlns:c16="http://schemas.microsoft.com/office/drawing/2014/chart" uri="{C3380CC4-5D6E-409C-BE32-E72D297353CC}">
                <c16:uniqueId val="{00000002-A322-423B-A82F-47250EC46916}"/>
              </c:ext>
            </c:extLst>
          </c:dPt>
          <c:dPt>
            <c:idx val="3"/>
            <c:bubble3D val="0"/>
            <c:extLst>
              <c:ext xmlns:c16="http://schemas.microsoft.com/office/drawing/2014/chart" uri="{C3380CC4-5D6E-409C-BE32-E72D297353CC}">
                <c16:uniqueId val="{00000003-A322-423B-A82F-47250EC46916}"/>
              </c:ext>
            </c:extLst>
          </c:dPt>
          <c:dPt>
            <c:idx val="4"/>
            <c:bubble3D val="0"/>
            <c:extLst>
              <c:ext xmlns:c16="http://schemas.microsoft.com/office/drawing/2014/chart" uri="{C3380CC4-5D6E-409C-BE32-E72D297353CC}">
                <c16:uniqueId val="{00000004-A322-423B-A82F-47250EC46916}"/>
              </c:ext>
            </c:extLst>
          </c:dPt>
          <c:dPt>
            <c:idx val="5"/>
            <c:bubble3D val="0"/>
            <c:extLst>
              <c:ext xmlns:c16="http://schemas.microsoft.com/office/drawing/2014/chart" uri="{C3380CC4-5D6E-409C-BE32-E72D297353CC}">
                <c16:uniqueId val="{00000005-A322-423B-A82F-47250EC46916}"/>
              </c:ext>
            </c:extLst>
          </c:dPt>
          <c:dPt>
            <c:idx val="6"/>
            <c:bubble3D val="0"/>
            <c:extLst>
              <c:ext xmlns:c16="http://schemas.microsoft.com/office/drawing/2014/chart" uri="{C3380CC4-5D6E-409C-BE32-E72D297353CC}">
                <c16:uniqueId val="{00000006-A322-423B-A82F-47250EC46916}"/>
              </c:ext>
            </c:extLst>
          </c:dPt>
          <c:dPt>
            <c:idx val="7"/>
            <c:bubble3D val="0"/>
            <c:extLst>
              <c:ext xmlns:c16="http://schemas.microsoft.com/office/drawing/2014/chart" uri="{C3380CC4-5D6E-409C-BE32-E72D297353CC}">
                <c16:uniqueId val="{00000007-A322-423B-A82F-47250EC46916}"/>
              </c:ext>
            </c:extLst>
          </c:dPt>
          <c:dPt>
            <c:idx val="8"/>
            <c:bubble3D val="0"/>
            <c:extLst>
              <c:ext xmlns:c16="http://schemas.microsoft.com/office/drawing/2014/chart" uri="{C3380CC4-5D6E-409C-BE32-E72D297353CC}">
                <c16:uniqueId val="{00000008-A322-423B-A82F-47250EC46916}"/>
              </c:ext>
            </c:extLst>
          </c:dPt>
          <c:dPt>
            <c:idx val="9"/>
            <c:bubble3D val="0"/>
            <c:extLst>
              <c:ext xmlns:c16="http://schemas.microsoft.com/office/drawing/2014/chart" uri="{C3380CC4-5D6E-409C-BE32-E72D297353CC}">
                <c16:uniqueId val="{00000009-A322-423B-A82F-47250EC46916}"/>
              </c:ext>
            </c:extLst>
          </c:dPt>
          <c:dPt>
            <c:idx val="10"/>
            <c:bubble3D val="0"/>
            <c:extLst>
              <c:ext xmlns:c16="http://schemas.microsoft.com/office/drawing/2014/chart" uri="{C3380CC4-5D6E-409C-BE32-E72D297353CC}">
                <c16:uniqueId val="{0000000A-A322-423B-A82F-47250EC46916}"/>
              </c:ext>
            </c:extLst>
          </c:dPt>
          <c:dPt>
            <c:idx val="11"/>
            <c:bubble3D val="0"/>
            <c:extLst>
              <c:ext xmlns:c16="http://schemas.microsoft.com/office/drawing/2014/chart" uri="{C3380CC4-5D6E-409C-BE32-E72D297353CC}">
                <c16:uniqueId val="{0000000B-A322-423B-A82F-47250EC46916}"/>
              </c:ext>
            </c:extLst>
          </c:dPt>
          <c:dPt>
            <c:idx val="12"/>
            <c:bubble3D val="0"/>
            <c:extLst>
              <c:ext xmlns:c16="http://schemas.microsoft.com/office/drawing/2014/chart" uri="{C3380CC4-5D6E-409C-BE32-E72D297353CC}">
                <c16:uniqueId val="{0000000C-A322-423B-A82F-47250EC46916}"/>
              </c:ext>
            </c:extLst>
          </c:dPt>
          <c:dPt>
            <c:idx val="13"/>
            <c:bubble3D val="0"/>
            <c:extLst>
              <c:ext xmlns:c16="http://schemas.microsoft.com/office/drawing/2014/chart" uri="{C3380CC4-5D6E-409C-BE32-E72D297353CC}">
                <c16:uniqueId val="{0000000D-A322-423B-A82F-47250EC46916}"/>
              </c:ext>
            </c:extLst>
          </c:dPt>
          <c:dPt>
            <c:idx val="14"/>
            <c:bubble3D val="0"/>
            <c:extLst>
              <c:ext xmlns:c16="http://schemas.microsoft.com/office/drawing/2014/chart" uri="{C3380CC4-5D6E-409C-BE32-E72D297353CC}">
                <c16:uniqueId val="{0000000E-A322-423B-A82F-47250EC46916}"/>
              </c:ext>
            </c:extLst>
          </c:dPt>
          <c:dPt>
            <c:idx val="15"/>
            <c:bubble3D val="0"/>
            <c:extLst>
              <c:ext xmlns:c16="http://schemas.microsoft.com/office/drawing/2014/chart" uri="{C3380CC4-5D6E-409C-BE32-E72D297353CC}">
                <c16:uniqueId val="{0000000F-A322-423B-A82F-47250EC46916}"/>
              </c:ext>
            </c:extLst>
          </c:dPt>
          <c:dPt>
            <c:idx val="16"/>
            <c:bubble3D val="0"/>
            <c:extLst>
              <c:ext xmlns:c16="http://schemas.microsoft.com/office/drawing/2014/chart" uri="{C3380CC4-5D6E-409C-BE32-E72D297353CC}">
                <c16:uniqueId val="{00000010-A322-423B-A82F-47250EC46916}"/>
              </c:ext>
            </c:extLst>
          </c:dPt>
          <c:dPt>
            <c:idx val="17"/>
            <c:bubble3D val="0"/>
            <c:extLst>
              <c:ext xmlns:c16="http://schemas.microsoft.com/office/drawing/2014/chart" uri="{C3380CC4-5D6E-409C-BE32-E72D297353CC}">
                <c16:uniqueId val="{00000011-A322-423B-A82F-47250EC46916}"/>
              </c:ext>
            </c:extLst>
          </c:dPt>
          <c:dPt>
            <c:idx val="18"/>
            <c:bubble3D val="0"/>
            <c:extLst>
              <c:ext xmlns:c16="http://schemas.microsoft.com/office/drawing/2014/chart" uri="{C3380CC4-5D6E-409C-BE32-E72D297353CC}">
                <c16:uniqueId val="{00000012-A322-423B-A82F-47250EC46916}"/>
              </c:ext>
            </c:extLst>
          </c:dPt>
          <c:dPt>
            <c:idx val="19"/>
            <c:bubble3D val="0"/>
            <c:extLst>
              <c:ext xmlns:c16="http://schemas.microsoft.com/office/drawing/2014/chart" uri="{C3380CC4-5D6E-409C-BE32-E72D297353CC}">
                <c16:uniqueId val="{00000013-A322-423B-A82F-47250EC46916}"/>
              </c:ext>
            </c:extLst>
          </c:dPt>
          <c:dPt>
            <c:idx val="20"/>
            <c:bubble3D val="0"/>
            <c:extLst>
              <c:ext xmlns:c16="http://schemas.microsoft.com/office/drawing/2014/chart" uri="{C3380CC4-5D6E-409C-BE32-E72D297353CC}">
                <c16:uniqueId val="{00000014-A322-423B-A82F-47250EC46916}"/>
              </c:ext>
            </c:extLst>
          </c:dPt>
          <c:dPt>
            <c:idx val="21"/>
            <c:bubble3D val="0"/>
            <c:extLst>
              <c:ext xmlns:c16="http://schemas.microsoft.com/office/drawing/2014/chart" uri="{C3380CC4-5D6E-409C-BE32-E72D297353CC}">
                <c16:uniqueId val="{00000015-A322-423B-A82F-47250EC46916}"/>
              </c:ext>
            </c:extLst>
          </c:dPt>
          <c:dPt>
            <c:idx val="22"/>
            <c:bubble3D val="0"/>
            <c:extLst>
              <c:ext xmlns:c16="http://schemas.microsoft.com/office/drawing/2014/chart" uri="{C3380CC4-5D6E-409C-BE32-E72D297353CC}">
                <c16:uniqueId val="{00000016-A322-423B-A82F-47250EC46916}"/>
              </c:ext>
            </c:extLst>
          </c:dPt>
          <c:dPt>
            <c:idx val="23"/>
            <c:bubble3D val="0"/>
            <c:extLst>
              <c:ext xmlns:c16="http://schemas.microsoft.com/office/drawing/2014/chart" uri="{C3380CC4-5D6E-409C-BE32-E72D297353CC}">
                <c16:uniqueId val="{00000017-A322-423B-A82F-47250EC46916}"/>
              </c:ext>
            </c:extLst>
          </c:dPt>
          <c:dPt>
            <c:idx val="24"/>
            <c:bubble3D val="0"/>
            <c:extLst>
              <c:ext xmlns:c16="http://schemas.microsoft.com/office/drawing/2014/chart" uri="{C3380CC4-5D6E-409C-BE32-E72D297353CC}">
                <c16:uniqueId val="{00000018-A322-423B-A82F-47250EC46916}"/>
              </c:ext>
            </c:extLst>
          </c:dPt>
          <c:dPt>
            <c:idx val="25"/>
            <c:bubble3D val="0"/>
            <c:extLst>
              <c:ext xmlns:c16="http://schemas.microsoft.com/office/drawing/2014/chart" uri="{C3380CC4-5D6E-409C-BE32-E72D297353CC}">
                <c16:uniqueId val="{00000019-A322-423B-A82F-47250EC46916}"/>
              </c:ext>
            </c:extLst>
          </c:dPt>
          <c:dPt>
            <c:idx val="26"/>
            <c:bubble3D val="0"/>
            <c:extLst>
              <c:ext xmlns:c16="http://schemas.microsoft.com/office/drawing/2014/chart" uri="{C3380CC4-5D6E-409C-BE32-E72D297353CC}">
                <c16:uniqueId val="{0000001A-A322-423B-A82F-47250EC46916}"/>
              </c:ext>
            </c:extLst>
          </c:dPt>
          <c:dPt>
            <c:idx val="27"/>
            <c:bubble3D val="0"/>
            <c:extLst>
              <c:ext xmlns:c16="http://schemas.microsoft.com/office/drawing/2014/chart" uri="{C3380CC4-5D6E-409C-BE32-E72D297353CC}">
                <c16:uniqueId val="{0000001B-A322-423B-A82F-47250EC46916}"/>
              </c:ext>
            </c:extLst>
          </c:dPt>
          <c:dPt>
            <c:idx val="28"/>
            <c:bubble3D val="0"/>
            <c:extLst>
              <c:ext xmlns:c16="http://schemas.microsoft.com/office/drawing/2014/chart" uri="{C3380CC4-5D6E-409C-BE32-E72D297353CC}">
                <c16:uniqueId val="{0000001C-A322-423B-A82F-47250EC46916}"/>
              </c:ext>
            </c:extLst>
          </c:dPt>
          <c:dPt>
            <c:idx val="29"/>
            <c:bubble3D val="0"/>
            <c:extLst>
              <c:ext xmlns:c16="http://schemas.microsoft.com/office/drawing/2014/chart" uri="{C3380CC4-5D6E-409C-BE32-E72D297353CC}">
                <c16:uniqueId val="{0000001D-A322-423B-A82F-47250EC46916}"/>
              </c:ext>
            </c:extLst>
          </c:dPt>
          <c:dPt>
            <c:idx val="30"/>
            <c:bubble3D val="0"/>
            <c:extLst>
              <c:ext xmlns:c16="http://schemas.microsoft.com/office/drawing/2014/chart" uri="{C3380CC4-5D6E-409C-BE32-E72D297353CC}">
                <c16:uniqueId val="{0000001E-A322-423B-A82F-47250EC46916}"/>
              </c:ext>
            </c:extLst>
          </c:dPt>
          <c:dPt>
            <c:idx val="31"/>
            <c:bubble3D val="0"/>
            <c:extLst>
              <c:ext xmlns:c16="http://schemas.microsoft.com/office/drawing/2014/chart" uri="{C3380CC4-5D6E-409C-BE32-E72D297353CC}">
                <c16:uniqueId val="{0000001F-A322-423B-A82F-47250EC46916}"/>
              </c:ext>
            </c:extLst>
          </c:dPt>
          <c:dPt>
            <c:idx val="32"/>
            <c:bubble3D val="0"/>
            <c:extLst>
              <c:ext xmlns:c16="http://schemas.microsoft.com/office/drawing/2014/chart" uri="{C3380CC4-5D6E-409C-BE32-E72D297353CC}">
                <c16:uniqueId val="{00000020-A322-423B-A82F-47250EC46916}"/>
              </c:ext>
            </c:extLst>
          </c:dPt>
          <c:dPt>
            <c:idx val="33"/>
            <c:bubble3D val="0"/>
            <c:extLst>
              <c:ext xmlns:c16="http://schemas.microsoft.com/office/drawing/2014/chart" uri="{C3380CC4-5D6E-409C-BE32-E72D297353CC}">
                <c16:uniqueId val="{00000021-A322-423B-A82F-47250EC46916}"/>
              </c:ext>
            </c:extLst>
          </c:dPt>
          <c:dPt>
            <c:idx val="34"/>
            <c:bubble3D val="0"/>
            <c:extLst>
              <c:ext xmlns:c16="http://schemas.microsoft.com/office/drawing/2014/chart" uri="{C3380CC4-5D6E-409C-BE32-E72D297353CC}">
                <c16:uniqueId val="{00000022-A322-423B-A82F-47250EC46916}"/>
              </c:ext>
            </c:extLst>
          </c:dPt>
          <c:dPt>
            <c:idx val="35"/>
            <c:bubble3D val="0"/>
            <c:extLst>
              <c:ext xmlns:c16="http://schemas.microsoft.com/office/drawing/2014/chart" uri="{C3380CC4-5D6E-409C-BE32-E72D297353CC}">
                <c16:uniqueId val="{00000023-A322-423B-A82F-47250EC46916}"/>
              </c:ext>
            </c:extLst>
          </c:dPt>
          <c:dPt>
            <c:idx val="36"/>
            <c:bubble3D val="0"/>
            <c:extLst>
              <c:ext xmlns:c16="http://schemas.microsoft.com/office/drawing/2014/chart" uri="{C3380CC4-5D6E-409C-BE32-E72D297353CC}">
                <c16:uniqueId val="{00000024-A322-423B-A82F-47250EC46916}"/>
              </c:ext>
            </c:extLst>
          </c:dPt>
          <c:dPt>
            <c:idx val="37"/>
            <c:bubble3D val="0"/>
            <c:extLst>
              <c:ext xmlns:c16="http://schemas.microsoft.com/office/drawing/2014/chart" uri="{C3380CC4-5D6E-409C-BE32-E72D297353CC}">
                <c16:uniqueId val="{00000025-A322-423B-A82F-47250EC46916}"/>
              </c:ext>
            </c:extLst>
          </c:dPt>
          <c:dPt>
            <c:idx val="38"/>
            <c:bubble3D val="0"/>
            <c:extLst>
              <c:ext xmlns:c16="http://schemas.microsoft.com/office/drawing/2014/chart" uri="{C3380CC4-5D6E-409C-BE32-E72D297353CC}">
                <c16:uniqueId val="{00000026-A322-423B-A82F-47250EC46916}"/>
              </c:ext>
            </c:extLst>
          </c:dPt>
          <c:dPt>
            <c:idx val="39"/>
            <c:bubble3D val="0"/>
            <c:extLst>
              <c:ext xmlns:c16="http://schemas.microsoft.com/office/drawing/2014/chart" uri="{C3380CC4-5D6E-409C-BE32-E72D297353CC}">
                <c16:uniqueId val="{00000027-A322-423B-A82F-47250EC46916}"/>
              </c:ext>
            </c:extLst>
          </c:dPt>
          <c:dPt>
            <c:idx val="40"/>
            <c:bubble3D val="0"/>
            <c:extLst>
              <c:ext xmlns:c16="http://schemas.microsoft.com/office/drawing/2014/chart" uri="{C3380CC4-5D6E-409C-BE32-E72D297353CC}">
                <c16:uniqueId val="{00000028-A322-423B-A82F-47250EC46916}"/>
              </c:ext>
            </c:extLst>
          </c:dPt>
          <c:dPt>
            <c:idx val="41"/>
            <c:bubble3D val="0"/>
            <c:extLst>
              <c:ext xmlns:c16="http://schemas.microsoft.com/office/drawing/2014/chart" uri="{C3380CC4-5D6E-409C-BE32-E72D297353CC}">
                <c16:uniqueId val="{00000029-A322-423B-A82F-47250EC46916}"/>
              </c:ext>
            </c:extLst>
          </c:dPt>
          <c:dPt>
            <c:idx val="42"/>
            <c:bubble3D val="0"/>
            <c:extLst>
              <c:ext xmlns:c16="http://schemas.microsoft.com/office/drawing/2014/chart" uri="{C3380CC4-5D6E-409C-BE32-E72D297353CC}">
                <c16:uniqueId val="{0000002A-A322-423B-A82F-47250EC46916}"/>
              </c:ext>
            </c:extLst>
          </c:dPt>
          <c:dPt>
            <c:idx val="43"/>
            <c:bubble3D val="0"/>
            <c:extLst>
              <c:ext xmlns:c16="http://schemas.microsoft.com/office/drawing/2014/chart" uri="{C3380CC4-5D6E-409C-BE32-E72D297353CC}">
                <c16:uniqueId val="{0000002B-A322-423B-A82F-47250EC46916}"/>
              </c:ext>
            </c:extLst>
          </c:dPt>
          <c:dPt>
            <c:idx val="44"/>
            <c:bubble3D val="0"/>
            <c:extLst>
              <c:ext xmlns:c16="http://schemas.microsoft.com/office/drawing/2014/chart" uri="{C3380CC4-5D6E-409C-BE32-E72D297353CC}">
                <c16:uniqueId val="{0000002C-A322-423B-A82F-47250EC46916}"/>
              </c:ext>
            </c:extLst>
          </c:dPt>
          <c:dPt>
            <c:idx val="45"/>
            <c:bubble3D val="0"/>
            <c:extLst>
              <c:ext xmlns:c16="http://schemas.microsoft.com/office/drawing/2014/chart" uri="{C3380CC4-5D6E-409C-BE32-E72D297353CC}">
                <c16:uniqueId val="{0000002D-A322-423B-A82F-47250EC46916}"/>
              </c:ext>
            </c:extLst>
          </c:dPt>
          <c:dPt>
            <c:idx val="46"/>
            <c:bubble3D val="0"/>
            <c:extLst>
              <c:ext xmlns:c16="http://schemas.microsoft.com/office/drawing/2014/chart" uri="{C3380CC4-5D6E-409C-BE32-E72D297353CC}">
                <c16:uniqueId val="{0000002E-A322-423B-A82F-47250EC46916}"/>
              </c:ext>
            </c:extLst>
          </c:dPt>
          <c:dPt>
            <c:idx val="47"/>
            <c:bubble3D val="0"/>
            <c:extLst>
              <c:ext xmlns:c16="http://schemas.microsoft.com/office/drawing/2014/chart" uri="{C3380CC4-5D6E-409C-BE32-E72D297353CC}">
                <c16:uniqueId val="{0000002F-A322-423B-A82F-47250EC46916}"/>
              </c:ext>
            </c:extLst>
          </c:dPt>
          <c:dPt>
            <c:idx val="48"/>
            <c:bubble3D val="0"/>
            <c:extLst>
              <c:ext xmlns:c16="http://schemas.microsoft.com/office/drawing/2014/chart" uri="{C3380CC4-5D6E-409C-BE32-E72D297353CC}">
                <c16:uniqueId val="{00000030-A322-423B-A82F-47250EC46916}"/>
              </c:ext>
            </c:extLst>
          </c:dPt>
          <c:dPt>
            <c:idx val="49"/>
            <c:bubble3D val="0"/>
            <c:extLst>
              <c:ext xmlns:c16="http://schemas.microsoft.com/office/drawing/2014/chart" uri="{C3380CC4-5D6E-409C-BE32-E72D297353CC}">
                <c16:uniqueId val="{00000031-A322-423B-A82F-47250EC46916}"/>
              </c:ext>
            </c:extLst>
          </c:dPt>
          <c:dPt>
            <c:idx val="50"/>
            <c:bubble3D val="0"/>
            <c:extLst>
              <c:ext xmlns:c16="http://schemas.microsoft.com/office/drawing/2014/chart" uri="{C3380CC4-5D6E-409C-BE32-E72D297353CC}">
                <c16:uniqueId val="{00000032-A322-423B-A82F-47250EC46916}"/>
              </c:ext>
            </c:extLst>
          </c:dPt>
          <c:dPt>
            <c:idx val="51"/>
            <c:bubble3D val="0"/>
            <c:extLst>
              <c:ext xmlns:c16="http://schemas.microsoft.com/office/drawing/2014/chart" uri="{C3380CC4-5D6E-409C-BE32-E72D297353CC}">
                <c16:uniqueId val="{00000033-A322-423B-A82F-47250EC46916}"/>
              </c:ext>
            </c:extLst>
          </c:dPt>
          <c:dPt>
            <c:idx val="52"/>
            <c:bubble3D val="0"/>
            <c:extLst>
              <c:ext xmlns:c16="http://schemas.microsoft.com/office/drawing/2014/chart" uri="{C3380CC4-5D6E-409C-BE32-E72D297353CC}">
                <c16:uniqueId val="{00000034-A322-423B-A82F-47250EC46916}"/>
              </c:ext>
            </c:extLst>
          </c:dPt>
          <c:dPt>
            <c:idx val="53"/>
            <c:bubble3D val="0"/>
            <c:extLst>
              <c:ext xmlns:c16="http://schemas.microsoft.com/office/drawing/2014/chart" uri="{C3380CC4-5D6E-409C-BE32-E72D297353CC}">
                <c16:uniqueId val="{00000035-A322-423B-A82F-47250EC46916}"/>
              </c:ext>
            </c:extLst>
          </c:dPt>
          <c:dPt>
            <c:idx val="54"/>
            <c:bubble3D val="0"/>
            <c:extLst>
              <c:ext xmlns:c16="http://schemas.microsoft.com/office/drawing/2014/chart" uri="{C3380CC4-5D6E-409C-BE32-E72D297353CC}">
                <c16:uniqueId val="{00000036-A322-423B-A82F-47250EC46916}"/>
              </c:ext>
            </c:extLst>
          </c:dPt>
          <c:dPt>
            <c:idx val="55"/>
            <c:bubble3D val="0"/>
            <c:extLst>
              <c:ext xmlns:c16="http://schemas.microsoft.com/office/drawing/2014/chart" uri="{C3380CC4-5D6E-409C-BE32-E72D297353CC}">
                <c16:uniqueId val="{00000037-A322-423B-A82F-47250EC46916}"/>
              </c:ext>
            </c:extLst>
          </c:dPt>
          <c:dPt>
            <c:idx val="56"/>
            <c:bubble3D val="0"/>
            <c:extLst>
              <c:ext xmlns:c16="http://schemas.microsoft.com/office/drawing/2014/chart" uri="{C3380CC4-5D6E-409C-BE32-E72D297353CC}">
                <c16:uniqueId val="{00000038-A322-423B-A82F-47250EC46916}"/>
              </c:ext>
            </c:extLst>
          </c:dPt>
          <c:dPt>
            <c:idx val="59"/>
            <c:bubble3D val="0"/>
            <c:extLst>
              <c:ext xmlns:c16="http://schemas.microsoft.com/office/drawing/2014/chart" uri="{C3380CC4-5D6E-409C-BE32-E72D297353CC}">
                <c16:uniqueId val="{00000039-A322-423B-A82F-47250EC46916}"/>
              </c:ext>
            </c:extLst>
          </c:dPt>
          <c:dPt>
            <c:idx val="60"/>
            <c:bubble3D val="0"/>
            <c:extLst>
              <c:ext xmlns:c16="http://schemas.microsoft.com/office/drawing/2014/chart" uri="{C3380CC4-5D6E-409C-BE32-E72D297353CC}">
                <c16:uniqueId val="{0000003A-A322-423B-A82F-47250EC46916}"/>
              </c:ext>
            </c:extLst>
          </c:dPt>
          <c:dPt>
            <c:idx val="64"/>
            <c:bubble3D val="0"/>
            <c:extLst>
              <c:ext xmlns:c16="http://schemas.microsoft.com/office/drawing/2014/chart" uri="{C3380CC4-5D6E-409C-BE32-E72D297353CC}">
                <c16:uniqueId val="{0000003B-A322-423B-A82F-47250EC46916}"/>
              </c:ext>
            </c:extLst>
          </c:dPt>
          <c:dPt>
            <c:idx val="71"/>
            <c:bubble3D val="0"/>
            <c:extLst>
              <c:ext xmlns:c16="http://schemas.microsoft.com/office/drawing/2014/chart" uri="{C3380CC4-5D6E-409C-BE32-E72D297353CC}">
                <c16:uniqueId val="{0000003C-A322-423B-A82F-47250EC46916}"/>
              </c:ext>
            </c:extLst>
          </c:dPt>
          <c:dPt>
            <c:idx val="72"/>
            <c:bubble3D val="0"/>
            <c:extLst>
              <c:ext xmlns:c16="http://schemas.microsoft.com/office/drawing/2014/chart" uri="{C3380CC4-5D6E-409C-BE32-E72D297353CC}">
                <c16:uniqueId val="{0000003D-A322-423B-A82F-47250EC46916}"/>
              </c:ext>
            </c:extLst>
          </c:dPt>
          <c:dPt>
            <c:idx val="76"/>
            <c:bubble3D val="0"/>
            <c:extLst>
              <c:ext xmlns:c16="http://schemas.microsoft.com/office/drawing/2014/chart" uri="{C3380CC4-5D6E-409C-BE32-E72D297353CC}">
                <c16:uniqueId val="{0000003E-A322-423B-A82F-47250EC46916}"/>
              </c:ext>
            </c:extLst>
          </c:dPt>
          <c:dLbls>
            <c:dLbl>
              <c:idx val="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22-423B-A82F-47250EC46916}"/>
                </c:ext>
              </c:extLst>
            </c:dLbl>
            <c:dLbl>
              <c:idx val="1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22-423B-A82F-47250EC46916}"/>
                </c:ext>
              </c:extLst>
            </c:dLbl>
            <c:dLbl>
              <c:idx val="2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322-423B-A82F-47250EC46916}"/>
                </c:ext>
              </c:extLst>
            </c:dLbl>
            <c:dLbl>
              <c:idx val="4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322-423B-A82F-47250EC46916}"/>
                </c:ext>
              </c:extLst>
            </c:dLbl>
            <c:dLbl>
              <c:idx val="5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322-423B-A82F-47250EC46916}"/>
                </c:ext>
              </c:extLst>
            </c:dLbl>
            <c:dLbl>
              <c:idx val="6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322-423B-A82F-47250EC46916}"/>
                </c:ext>
              </c:extLst>
            </c:dLbl>
            <c:dLbl>
              <c:idx val="7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322-423B-A82F-47250EC46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'F30-31'!$A$7:$B$83</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2017</c:v>
                  </c:pt>
                  <c:pt idx="12">
                    <c:v>2018</c:v>
                  </c:pt>
                  <c:pt idx="24">
                    <c:v>2019</c:v>
                  </c:pt>
                  <c:pt idx="36">
                    <c:v>2020</c:v>
                  </c:pt>
                  <c:pt idx="48">
                    <c:v>2021</c:v>
                  </c:pt>
                  <c:pt idx="60">
                    <c:v>2022</c:v>
                  </c:pt>
                  <c:pt idx="72">
                    <c:v>2023</c:v>
                  </c:pt>
                </c:lvl>
              </c:multiLvlStrCache>
            </c:multiLvlStrRef>
          </c:cat>
          <c:val>
            <c:numRef>
              <c:f>'F30-31'!$E$7:$E$83</c:f>
              <c:numCache>
                <c:formatCode>0.00</c:formatCode>
                <c:ptCount val="77"/>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pt idx="63">
                  <c:v>23.378970699477701</c:v>
                </c:pt>
                <c:pt idx="64">
                  <c:v>23.4994266820039</c:v>
                </c:pt>
                <c:pt idx="65">
                  <c:v>23.5705058066474</c:v>
                </c:pt>
                <c:pt idx="66">
                  <c:v>23.6649591174615</c:v>
                </c:pt>
                <c:pt idx="67">
                  <c:v>23.738189488513999</c:v>
                </c:pt>
                <c:pt idx="68">
                  <c:v>23.778538268713401</c:v>
                </c:pt>
                <c:pt idx="69">
                  <c:v>23.847880182090702</c:v>
                </c:pt>
                <c:pt idx="70">
                  <c:v>23.915267238280599</c:v>
                </c:pt>
                <c:pt idx="71">
                  <c:v>23.8343366106572</c:v>
                </c:pt>
                <c:pt idx="72">
                  <c:v>23.923705678786501</c:v>
                </c:pt>
                <c:pt idx="73">
                  <c:v>23.8097106622658</c:v>
                </c:pt>
                <c:pt idx="74">
                  <c:v>23.968715240332099</c:v>
                </c:pt>
                <c:pt idx="75">
                  <c:v>23.960614477928001</c:v>
                </c:pt>
                <c:pt idx="76">
                  <c:v>23.904587996692701</c:v>
                </c:pt>
              </c:numCache>
            </c:numRef>
          </c:val>
          <c:smooth val="0"/>
          <c:extLst>
            <c:ext xmlns:c16="http://schemas.microsoft.com/office/drawing/2014/chart" uri="{C3380CC4-5D6E-409C-BE32-E72D297353CC}">
              <c16:uniqueId val="{0000003F-A322-423B-A82F-47250EC46916}"/>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A322-423B-A82F-47250EC46916}"/>
              </c:ext>
            </c:extLst>
          </c:dPt>
          <c:dPt>
            <c:idx val="1"/>
            <c:bubble3D val="0"/>
            <c:extLst>
              <c:ext xmlns:c16="http://schemas.microsoft.com/office/drawing/2014/chart" uri="{C3380CC4-5D6E-409C-BE32-E72D297353CC}">
                <c16:uniqueId val="{00000041-A322-423B-A82F-47250EC46916}"/>
              </c:ext>
            </c:extLst>
          </c:dPt>
          <c:dPt>
            <c:idx val="2"/>
            <c:bubble3D val="0"/>
            <c:extLst>
              <c:ext xmlns:c16="http://schemas.microsoft.com/office/drawing/2014/chart" uri="{C3380CC4-5D6E-409C-BE32-E72D297353CC}">
                <c16:uniqueId val="{00000042-A322-423B-A82F-47250EC46916}"/>
              </c:ext>
            </c:extLst>
          </c:dPt>
          <c:dPt>
            <c:idx val="3"/>
            <c:bubble3D val="0"/>
            <c:extLst>
              <c:ext xmlns:c16="http://schemas.microsoft.com/office/drawing/2014/chart" uri="{C3380CC4-5D6E-409C-BE32-E72D297353CC}">
                <c16:uniqueId val="{00000043-A322-423B-A82F-47250EC46916}"/>
              </c:ext>
            </c:extLst>
          </c:dPt>
          <c:dPt>
            <c:idx val="4"/>
            <c:bubble3D val="0"/>
            <c:extLst>
              <c:ext xmlns:c16="http://schemas.microsoft.com/office/drawing/2014/chart" uri="{C3380CC4-5D6E-409C-BE32-E72D297353CC}">
                <c16:uniqueId val="{00000044-A322-423B-A82F-47250EC46916}"/>
              </c:ext>
            </c:extLst>
          </c:dPt>
          <c:dPt>
            <c:idx val="5"/>
            <c:bubble3D val="0"/>
            <c:extLst>
              <c:ext xmlns:c16="http://schemas.microsoft.com/office/drawing/2014/chart" uri="{C3380CC4-5D6E-409C-BE32-E72D297353CC}">
                <c16:uniqueId val="{00000045-A322-423B-A82F-47250EC46916}"/>
              </c:ext>
            </c:extLst>
          </c:dPt>
          <c:dPt>
            <c:idx val="6"/>
            <c:bubble3D val="0"/>
            <c:extLst>
              <c:ext xmlns:c16="http://schemas.microsoft.com/office/drawing/2014/chart" uri="{C3380CC4-5D6E-409C-BE32-E72D297353CC}">
                <c16:uniqueId val="{00000046-A322-423B-A82F-47250EC46916}"/>
              </c:ext>
            </c:extLst>
          </c:dPt>
          <c:dPt>
            <c:idx val="7"/>
            <c:bubble3D val="0"/>
            <c:extLst>
              <c:ext xmlns:c16="http://schemas.microsoft.com/office/drawing/2014/chart" uri="{C3380CC4-5D6E-409C-BE32-E72D297353CC}">
                <c16:uniqueId val="{00000047-A322-423B-A82F-47250EC46916}"/>
              </c:ext>
            </c:extLst>
          </c:dPt>
          <c:dPt>
            <c:idx val="8"/>
            <c:bubble3D val="0"/>
            <c:extLst>
              <c:ext xmlns:c16="http://schemas.microsoft.com/office/drawing/2014/chart" uri="{C3380CC4-5D6E-409C-BE32-E72D297353CC}">
                <c16:uniqueId val="{00000048-A322-423B-A82F-47250EC46916}"/>
              </c:ext>
            </c:extLst>
          </c:dPt>
          <c:dPt>
            <c:idx val="9"/>
            <c:bubble3D val="0"/>
            <c:extLst>
              <c:ext xmlns:c16="http://schemas.microsoft.com/office/drawing/2014/chart" uri="{C3380CC4-5D6E-409C-BE32-E72D297353CC}">
                <c16:uniqueId val="{00000049-A322-423B-A82F-47250EC46916}"/>
              </c:ext>
            </c:extLst>
          </c:dPt>
          <c:dPt>
            <c:idx val="10"/>
            <c:bubble3D val="0"/>
            <c:extLst>
              <c:ext xmlns:c16="http://schemas.microsoft.com/office/drawing/2014/chart" uri="{C3380CC4-5D6E-409C-BE32-E72D297353CC}">
                <c16:uniqueId val="{0000004A-A322-423B-A82F-47250EC46916}"/>
              </c:ext>
            </c:extLst>
          </c:dPt>
          <c:dPt>
            <c:idx val="11"/>
            <c:bubble3D val="0"/>
            <c:extLst>
              <c:ext xmlns:c16="http://schemas.microsoft.com/office/drawing/2014/chart" uri="{C3380CC4-5D6E-409C-BE32-E72D297353CC}">
                <c16:uniqueId val="{0000004B-A322-423B-A82F-47250EC46916}"/>
              </c:ext>
            </c:extLst>
          </c:dPt>
          <c:dPt>
            <c:idx val="12"/>
            <c:bubble3D val="0"/>
            <c:extLst>
              <c:ext xmlns:c16="http://schemas.microsoft.com/office/drawing/2014/chart" uri="{C3380CC4-5D6E-409C-BE32-E72D297353CC}">
                <c16:uniqueId val="{0000004C-A322-423B-A82F-47250EC46916}"/>
              </c:ext>
            </c:extLst>
          </c:dPt>
          <c:dPt>
            <c:idx val="13"/>
            <c:bubble3D val="0"/>
            <c:extLst>
              <c:ext xmlns:c16="http://schemas.microsoft.com/office/drawing/2014/chart" uri="{C3380CC4-5D6E-409C-BE32-E72D297353CC}">
                <c16:uniqueId val="{0000004D-A322-423B-A82F-47250EC46916}"/>
              </c:ext>
            </c:extLst>
          </c:dPt>
          <c:dPt>
            <c:idx val="14"/>
            <c:bubble3D val="0"/>
            <c:extLst>
              <c:ext xmlns:c16="http://schemas.microsoft.com/office/drawing/2014/chart" uri="{C3380CC4-5D6E-409C-BE32-E72D297353CC}">
                <c16:uniqueId val="{0000004E-A322-423B-A82F-47250EC46916}"/>
              </c:ext>
            </c:extLst>
          </c:dPt>
          <c:dPt>
            <c:idx val="15"/>
            <c:bubble3D val="0"/>
            <c:extLst>
              <c:ext xmlns:c16="http://schemas.microsoft.com/office/drawing/2014/chart" uri="{C3380CC4-5D6E-409C-BE32-E72D297353CC}">
                <c16:uniqueId val="{0000004F-A322-423B-A82F-47250EC46916}"/>
              </c:ext>
            </c:extLst>
          </c:dPt>
          <c:dPt>
            <c:idx val="16"/>
            <c:bubble3D val="0"/>
            <c:extLst>
              <c:ext xmlns:c16="http://schemas.microsoft.com/office/drawing/2014/chart" uri="{C3380CC4-5D6E-409C-BE32-E72D297353CC}">
                <c16:uniqueId val="{00000050-A322-423B-A82F-47250EC46916}"/>
              </c:ext>
            </c:extLst>
          </c:dPt>
          <c:dPt>
            <c:idx val="17"/>
            <c:bubble3D val="0"/>
            <c:extLst>
              <c:ext xmlns:c16="http://schemas.microsoft.com/office/drawing/2014/chart" uri="{C3380CC4-5D6E-409C-BE32-E72D297353CC}">
                <c16:uniqueId val="{00000051-A322-423B-A82F-47250EC46916}"/>
              </c:ext>
            </c:extLst>
          </c:dPt>
          <c:dPt>
            <c:idx val="18"/>
            <c:bubble3D val="0"/>
            <c:extLst>
              <c:ext xmlns:c16="http://schemas.microsoft.com/office/drawing/2014/chart" uri="{C3380CC4-5D6E-409C-BE32-E72D297353CC}">
                <c16:uniqueId val="{00000052-A322-423B-A82F-47250EC46916}"/>
              </c:ext>
            </c:extLst>
          </c:dPt>
          <c:dPt>
            <c:idx val="19"/>
            <c:bubble3D val="0"/>
            <c:extLst>
              <c:ext xmlns:c16="http://schemas.microsoft.com/office/drawing/2014/chart" uri="{C3380CC4-5D6E-409C-BE32-E72D297353CC}">
                <c16:uniqueId val="{00000053-A322-423B-A82F-47250EC46916}"/>
              </c:ext>
            </c:extLst>
          </c:dPt>
          <c:dPt>
            <c:idx val="20"/>
            <c:bubble3D val="0"/>
            <c:extLst>
              <c:ext xmlns:c16="http://schemas.microsoft.com/office/drawing/2014/chart" uri="{C3380CC4-5D6E-409C-BE32-E72D297353CC}">
                <c16:uniqueId val="{00000054-A322-423B-A82F-47250EC46916}"/>
              </c:ext>
            </c:extLst>
          </c:dPt>
          <c:dPt>
            <c:idx val="21"/>
            <c:bubble3D val="0"/>
            <c:extLst>
              <c:ext xmlns:c16="http://schemas.microsoft.com/office/drawing/2014/chart" uri="{C3380CC4-5D6E-409C-BE32-E72D297353CC}">
                <c16:uniqueId val="{00000055-A322-423B-A82F-47250EC46916}"/>
              </c:ext>
            </c:extLst>
          </c:dPt>
          <c:dPt>
            <c:idx val="22"/>
            <c:bubble3D val="0"/>
            <c:extLst>
              <c:ext xmlns:c16="http://schemas.microsoft.com/office/drawing/2014/chart" uri="{C3380CC4-5D6E-409C-BE32-E72D297353CC}">
                <c16:uniqueId val="{00000056-A322-423B-A82F-47250EC46916}"/>
              </c:ext>
            </c:extLst>
          </c:dPt>
          <c:dPt>
            <c:idx val="23"/>
            <c:bubble3D val="0"/>
            <c:extLst>
              <c:ext xmlns:c16="http://schemas.microsoft.com/office/drawing/2014/chart" uri="{C3380CC4-5D6E-409C-BE32-E72D297353CC}">
                <c16:uniqueId val="{00000057-A322-423B-A82F-47250EC46916}"/>
              </c:ext>
            </c:extLst>
          </c:dPt>
          <c:dPt>
            <c:idx val="24"/>
            <c:bubble3D val="0"/>
            <c:extLst>
              <c:ext xmlns:c16="http://schemas.microsoft.com/office/drawing/2014/chart" uri="{C3380CC4-5D6E-409C-BE32-E72D297353CC}">
                <c16:uniqueId val="{00000058-A322-423B-A82F-47250EC46916}"/>
              </c:ext>
            </c:extLst>
          </c:dPt>
          <c:dPt>
            <c:idx val="25"/>
            <c:bubble3D val="0"/>
            <c:extLst>
              <c:ext xmlns:c16="http://schemas.microsoft.com/office/drawing/2014/chart" uri="{C3380CC4-5D6E-409C-BE32-E72D297353CC}">
                <c16:uniqueId val="{00000059-A322-423B-A82F-47250EC46916}"/>
              </c:ext>
            </c:extLst>
          </c:dPt>
          <c:dPt>
            <c:idx val="26"/>
            <c:bubble3D val="0"/>
            <c:extLst>
              <c:ext xmlns:c16="http://schemas.microsoft.com/office/drawing/2014/chart" uri="{C3380CC4-5D6E-409C-BE32-E72D297353CC}">
                <c16:uniqueId val="{0000005A-A322-423B-A82F-47250EC46916}"/>
              </c:ext>
            </c:extLst>
          </c:dPt>
          <c:dPt>
            <c:idx val="27"/>
            <c:bubble3D val="0"/>
            <c:extLst>
              <c:ext xmlns:c16="http://schemas.microsoft.com/office/drawing/2014/chart" uri="{C3380CC4-5D6E-409C-BE32-E72D297353CC}">
                <c16:uniqueId val="{0000005B-A322-423B-A82F-47250EC46916}"/>
              </c:ext>
            </c:extLst>
          </c:dPt>
          <c:dPt>
            <c:idx val="28"/>
            <c:bubble3D val="0"/>
            <c:extLst>
              <c:ext xmlns:c16="http://schemas.microsoft.com/office/drawing/2014/chart" uri="{C3380CC4-5D6E-409C-BE32-E72D297353CC}">
                <c16:uniqueId val="{0000005C-A322-423B-A82F-47250EC46916}"/>
              </c:ext>
            </c:extLst>
          </c:dPt>
          <c:dPt>
            <c:idx val="29"/>
            <c:bubble3D val="0"/>
            <c:extLst>
              <c:ext xmlns:c16="http://schemas.microsoft.com/office/drawing/2014/chart" uri="{C3380CC4-5D6E-409C-BE32-E72D297353CC}">
                <c16:uniqueId val="{0000005D-A322-423B-A82F-47250EC46916}"/>
              </c:ext>
            </c:extLst>
          </c:dPt>
          <c:dPt>
            <c:idx val="30"/>
            <c:bubble3D val="0"/>
            <c:extLst>
              <c:ext xmlns:c16="http://schemas.microsoft.com/office/drawing/2014/chart" uri="{C3380CC4-5D6E-409C-BE32-E72D297353CC}">
                <c16:uniqueId val="{0000005E-A322-423B-A82F-47250EC46916}"/>
              </c:ext>
            </c:extLst>
          </c:dPt>
          <c:dPt>
            <c:idx val="31"/>
            <c:bubble3D val="0"/>
            <c:extLst>
              <c:ext xmlns:c16="http://schemas.microsoft.com/office/drawing/2014/chart" uri="{C3380CC4-5D6E-409C-BE32-E72D297353CC}">
                <c16:uniqueId val="{0000005F-A322-423B-A82F-47250EC46916}"/>
              </c:ext>
            </c:extLst>
          </c:dPt>
          <c:dPt>
            <c:idx val="32"/>
            <c:bubble3D val="0"/>
            <c:extLst>
              <c:ext xmlns:c16="http://schemas.microsoft.com/office/drawing/2014/chart" uri="{C3380CC4-5D6E-409C-BE32-E72D297353CC}">
                <c16:uniqueId val="{00000060-A322-423B-A82F-47250EC46916}"/>
              </c:ext>
            </c:extLst>
          </c:dPt>
          <c:dPt>
            <c:idx val="33"/>
            <c:bubble3D val="0"/>
            <c:extLst>
              <c:ext xmlns:c16="http://schemas.microsoft.com/office/drawing/2014/chart" uri="{C3380CC4-5D6E-409C-BE32-E72D297353CC}">
                <c16:uniqueId val="{00000061-A322-423B-A82F-47250EC46916}"/>
              </c:ext>
            </c:extLst>
          </c:dPt>
          <c:dPt>
            <c:idx val="34"/>
            <c:bubble3D val="0"/>
            <c:extLst>
              <c:ext xmlns:c16="http://schemas.microsoft.com/office/drawing/2014/chart" uri="{C3380CC4-5D6E-409C-BE32-E72D297353CC}">
                <c16:uniqueId val="{00000062-A322-423B-A82F-47250EC46916}"/>
              </c:ext>
            </c:extLst>
          </c:dPt>
          <c:dPt>
            <c:idx val="35"/>
            <c:bubble3D val="0"/>
            <c:extLst>
              <c:ext xmlns:c16="http://schemas.microsoft.com/office/drawing/2014/chart" uri="{C3380CC4-5D6E-409C-BE32-E72D297353CC}">
                <c16:uniqueId val="{00000063-A322-423B-A82F-47250EC46916}"/>
              </c:ext>
            </c:extLst>
          </c:dPt>
          <c:dPt>
            <c:idx val="36"/>
            <c:bubble3D val="0"/>
            <c:extLst>
              <c:ext xmlns:c16="http://schemas.microsoft.com/office/drawing/2014/chart" uri="{C3380CC4-5D6E-409C-BE32-E72D297353CC}">
                <c16:uniqueId val="{00000064-A322-423B-A82F-47250EC46916}"/>
              </c:ext>
            </c:extLst>
          </c:dPt>
          <c:dPt>
            <c:idx val="37"/>
            <c:bubble3D val="0"/>
            <c:extLst>
              <c:ext xmlns:c16="http://schemas.microsoft.com/office/drawing/2014/chart" uri="{C3380CC4-5D6E-409C-BE32-E72D297353CC}">
                <c16:uniqueId val="{00000065-A322-423B-A82F-47250EC46916}"/>
              </c:ext>
            </c:extLst>
          </c:dPt>
          <c:dPt>
            <c:idx val="38"/>
            <c:bubble3D val="0"/>
            <c:extLst>
              <c:ext xmlns:c16="http://schemas.microsoft.com/office/drawing/2014/chart" uri="{C3380CC4-5D6E-409C-BE32-E72D297353CC}">
                <c16:uniqueId val="{00000066-A322-423B-A82F-47250EC46916}"/>
              </c:ext>
            </c:extLst>
          </c:dPt>
          <c:dPt>
            <c:idx val="39"/>
            <c:bubble3D val="0"/>
            <c:extLst>
              <c:ext xmlns:c16="http://schemas.microsoft.com/office/drawing/2014/chart" uri="{C3380CC4-5D6E-409C-BE32-E72D297353CC}">
                <c16:uniqueId val="{00000067-A322-423B-A82F-47250EC46916}"/>
              </c:ext>
            </c:extLst>
          </c:dPt>
          <c:dPt>
            <c:idx val="40"/>
            <c:bubble3D val="0"/>
            <c:extLst>
              <c:ext xmlns:c16="http://schemas.microsoft.com/office/drawing/2014/chart" uri="{C3380CC4-5D6E-409C-BE32-E72D297353CC}">
                <c16:uniqueId val="{00000068-A322-423B-A82F-47250EC46916}"/>
              </c:ext>
            </c:extLst>
          </c:dPt>
          <c:dPt>
            <c:idx val="41"/>
            <c:bubble3D val="0"/>
            <c:extLst>
              <c:ext xmlns:c16="http://schemas.microsoft.com/office/drawing/2014/chart" uri="{C3380CC4-5D6E-409C-BE32-E72D297353CC}">
                <c16:uniqueId val="{00000069-A322-423B-A82F-47250EC46916}"/>
              </c:ext>
            </c:extLst>
          </c:dPt>
          <c:dPt>
            <c:idx val="42"/>
            <c:bubble3D val="0"/>
            <c:extLst>
              <c:ext xmlns:c16="http://schemas.microsoft.com/office/drawing/2014/chart" uri="{C3380CC4-5D6E-409C-BE32-E72D297353CC}">
                <c16:uniqueId val="{0000006A-A322-423B-A82F-47250EC46916}"/>
              </c:ext>
            </c:extLst>
          </c:dPt>
          <c:dPt>
            <c:idx val="43"/>
            <c:bubble3D val="0"/>
            <c:extLst>
              <c:ext xmlns:c16="http://schemas.microsoft.com/office/drawing/2014/chart" uri="{C3380CC4-5D6E-409C-BE32-E72D297353CC}">
                <c16:uniqueId val="{0000006B-A322-423B-A82F-47250EC46916}"/>
              </c:ext>
            </c:extLst>
          </c:dPt>
          <c:dPt>
            <c:idx val="44"/>
            <c:bubble3D val="0"/>
            <c:extLst>
              <c:ext xmlns:c16="http://schemas.microsoft.com/office/drawing/2014/chart" uri="{C3380CC4-5D6E-409C-BE32-E72D297353CC}">
                <c16:uniqueId val="{0000006C-A322-423B-A82F-47250EC46916}"/>
              </c:ext>
            </c:extLst>
          </c:dPt>
          <c:dPt>
            <c:idx val="45"/>
            <c:bubble3D val="0"/>
            <c:extLst>
              <c:ext xmlns:c16="http://schemas.microsoft.com/office/drawing/2014/chart" uri="{C3380CC4-5D6E-409C-BE32-E72D297353CC}">
                <c16:uniqueId val="{0000006D-A322-423B-A82F-47250EC46916}"/>
              </c:ext>
            </c:extLst>
          </c:dPt>
          <c:dPt>
            <c:idx val="46"/>
            <c:bubble3D val="0"/>
            <c:extLst>
              <c:ext xmlns:c16="http://schemas.microsoft.com/office/drawing/2014/chart" uri="{C3380CC4-5D6E-409C-BE32-E72D297353CC}">
                <c16:uniqueId val="{0000006E-A322-423B-A82F-47250EC46916}"/>
              </c:ext>
            </c:extLst>
          </c:dPt>
          <c:dPt>
            <c:idx val="47"/>
            <c:bubble3D val="0"/>
            <c:extLst>
              <c:ext xmlns:c16="http://schemas.microsoft.com/office/drawing/2014/chart" uri="{C3380CC4-5D6E-409C-BE32-E72D297353CC}">
                <c16:uniqueId val="{0000006F-A322-423B-A82F-47250EC46916}"/>
              </c:ext>
            </c:extLst>
          </c:dPt>
          <c:dPt>
            <c:idx val="48"/>
            <c:bubble3D val="0"/>
            <c:extLst>
              <c:ext xmlns:c16="http://schemas.microsoft.com/office/drawing/2014/chart" uri="{C3380CC4-5D6E-409C-BE32-E72D297353CC}">
                <c16:uniqueId val="{00000070-A322-423B-A82F-47250EC46916}"/>
              </c:ext>
            </c:extLst>
          </c:dPt>
          <c:dPt>
            <c:idx val="49"/>
            <c:bubble3D val="0"/>
            <c:extLst>
              <c:ext xmlns:c16="http://schemas.microsoft.com/office/drawing/2014/chart" uri="{C3380CC4-5D6E-409C-BE32-E72D297353CC}">
                <c16:uniqueId val="{00000071-A322-423B-A82F-47250EC46916}"/>
              </c:ext>
            </c:extLst>
          </c:dPt>
          <c:dPt>
            <c:idx val="50"/>
            <c:bubble3D val="0"/>
            <c:extLst>
              <c:ext xmlns:c16="http://schemas.microsoft.com/office/drawing/2014/chart" uri="{C3380CC4-5D6E-409C-BE32-E72D297353CC}">
                <c16:uniqueId val="{00000072-A322-423B-A82F-47250EC46916}"/>
              </c:ext>
            </c:extLst>
          </c:dPt>
          <c:dPt>
            <c:idx val="51"/>
            <c:bubble3D val="0"/>
            <c:extLst>
              <c:ext xmlns:c16="http://schemas.microsoft.com/office/drawing/2014/chart" uri="{C3380CC4-5D6E-409C-BE32-E72D297353CC}">
                <c16:uniqueId val="{00000073-A322-423B-A82F-47250EC46916}"/>
              </c:ext>
            </c:extLst>
          </c:dPt>
          <c:dPt>
            <c:idx val="52"/>
            <c:bubble3D val="0"/>
            <c:extLst>
              <c:ext xmlns:c16="http://schemas.microsoft.com/office/drawing/2014/chart" uri="{C3380CC4-5D6E-409C-BE32-E72D297353CC}">
                <c16:uniqueId val="{00000074-A322-423B-A82F-47250EC46916}"/>
              </c:ext>
            </c:extLst>
          </c:dPt>
          <c:dPt>
            <c:idx val="53"/>
            <c:bubble3D val="0"/>
            <c:extLst>
              <c:ext xmlns:c16="http://schemas.microsoft.com/office/drawing/2014/chart" uri="{C3380CC4-5D6E-409C-BE32-E72D297353CC}">
                <c16:uniqueId val="{00000075-A322-423B-A82F-47250EC46916}"/>
              </c:ext>
            </c:extLst>
          </c:dPt>
          <c:dPt>
            <c:idx val="54"/>
            <c:bubble3D val="0"/>
            <c:extLst>
              <c:ext xmlns:c16="http://schemas.microsoft.com/office/drawing/2014/chart" uri="{C3380CC4-5D6E-409C-BE32-E72D297353CC}">
                <c16:uniqueId val="{00000076-A322-423B-A82F-47250EC46916}"/>
              </c:ext>
            </c:extLst>
          </c:dPt>
          <c:dPt>
            <c:idx val="55"/>
            <c:bubble3D val="0"/>
            <c:extLst>
              <c:ext xmlns:c16="http://schemas.microsoft.com/office/drawing/2014/chart" uri="{C3380CC4-5D6E-409C-BE32-E72D297353CC}">
                <c16:uniqueId val="{00000077-A322-423B-A82F-47250EC46916}"/>
              </c:ext>
            </c:extLst>
          </c:dPt>
          <c:dPt>
            <c:idx val="56"/>
            <c:bubble3D val="0"/>
            <c:extLst>
              <c:ext xmlns:c16="http://schemas.microsoft.com/office/drawing/2014/chart" uri="{C3380CC4-5D6E-409C-BE32-E72D297353CC}">
                <c16:uniqueId val="{00000078-A322-423B-A82F-47250EC46916}"/>
              </c:ext>
            </c:extLst>
          </c:dPt>
          <c:dPt>
            <c:idx val="59"/>
            <c:bubble3D val="0"/>
            <c:extLst>
              <c:ext xmlns:c16="http://schemas.microsoft.com/office/drawing/2014/chart" uri="{C3380CC4-5D6E-409C-BE32-E72D297353CC}">
                <c16:uniqueId val="{00000079-A322-423B-A82F-47250EC46916}"/>
              </c:ext>
            </c:extLst>
          </c:dPt>
          <c:dPt>
            <c:idx val="60"/>
            <c:bubble3D val="0"/>
            <c:extLst>
              <c:ext xmlns:c16="http://schemas.microsoft.com/office/drawing/2014/chart" uri="{C3380CC4-5D6E-409C-BE32-E72D297353CC}">
                <c16:uniqueId val="{0000007A-A322-423B-A82F-47250EC46916}"/>
              </c:ext>
            </c:extLst>
          </c:dPt>
          <c:dPt>
            <c:idx val="64"/>
            <c:bubble3D val="0"/>
            <c:extLst>
              <c:ext xmlns:c16="http://schemas.microsoft.com/office/drawing/2014/chart" uri="{C3380CC4-5D6E-409C-BE32-E72D297353CC}">
                <c16:uniqueId val="{0000007B-A322-423B-A82F-47250EC46916}"/>
              </c:ext>
            </c:extLst>
          </c:dPt>
          <c:dPt>
            <c:idx val="71"/>
            <c:bubble3D val="0"/>
            <c:extLst>
              <c:ext xmlns:c16="http://schemas.microsoft.com/office/drawing/2014/chart" uri="{C3380CC4-5D6E-409C-BE32-E72D297353CC}">
                <c16:uniqueId val="{0000007C-A322-423B-A82F-47250EC46916}"/>
              </c:ext>
            </c:extLst>
          </c:dPt>
          <c:dPt>
            <c:idx val="72"/>
            <c:bubble3D val="0"/>
            <c:extLst>
              <c:ext xmlns:c16="http://schemas.microsoft.com/office/drawing/2014/chart" uri="{C3380CC4-5D6E-409C-BE32-E72D297353CC}">
                <c16:uniqueId val="{0000007D-A322-423B-A82F-47250EC46916}"/>
              </c:ext>
            </c:extLst>
          </c:dPt>
          <c:dPt>
            <c:idx val="76"/>
            <c:bubble3D val="0"/>
            <c:extLst>
              <c:ext xmlns:c16="http://schemas.microsoft.com/office/drawing/2014/chart" uri="{C3380CC4-5D6E-409C-BE32-E72D297353CC}">
                <c16:uniqueId val="{0000007E-A322-423B-A82F-47250EC46916}"/>
              </c:ext>
            </c:extLst>
          </c:dPt>
          <c:dLbls>
            <c:dLbl>
              <c:idx val="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322-423B-A82F-47250EC46916}"/>
                </c:ext>
              </c:extLst>
            </c:dLbl>
            <c:dLbl>
              <c:idx val="1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A322-423B-A82F-47250EC46916}"/>
                </c:ext>
              </c:extLst>
            </c:dLbl>
            <c:dLbl>
              <c:idx val="2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A322-423B-A82F-47250EC46916}"/>
                </c:ext>
              </c:extLst>
            </c:dLbl>
            <c:dLbl>
              <c:idx val="4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A322-423B-A82F-47250EC46916}"/>
                </c:ext>
              </c:extLst>
            </c:dLbl>
            <c:dLbl>
              <c:idx val="5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A322-423B-A82F-47250EC46916}"/>
                </c:ext>
              </c:extLst>
            </c:dLbl>
            <c:dLbl>
              <c:idx val="6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A322-423B-A82F-47250EC46916}"/>
                </c:ext>
              </c:extLst>
            </c:dLbl>
            <c:dLbl>
              <c:idx val="7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A322-423B-A82F-47250EC46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'F30-31'!$F$7:$F$83</c:f>
              <c:numCache>
                <c:formatCode>0.00</c:formatCode>
                <c:ptCount val="77"/>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pt idx="63">
                  <c:v>23.135019494209601</c:v>
                </c:pt>
                <c:pt idx="64">
                  <c:v>23.292570064022701</c:v>
                </c:pt>
                <c:pt idx="65">
                  <c:v>23.383301165543401</c:v>
                </c:pt>
                <c:pt idx="66">
                  <c:v>23.455411415909701</c:v>
                </c:pt>
                <c:pt idx="67">
                  <c:v>23.529055755759298</c:v>
                </c:pt>
                <c:pt idx="68">
                  <c:v>23.569318492322399</c:v>
                </c:pt>
                <c:pt idx="69">
                  <c:v>23.647235709832099</c:v>
                </c:pt>
                <c:pt idx="70">
                  <c:v>23.7345106519887</c:v>
                </c:pt>
                <c:pt idx="71">
                  <c:v>23.6626882880369</c:v>
                </c:pt>
                <c:pt idx="72">
                  <c:v>23.741436130713399</c:v>
                </c:pt>
                <c:pt idx="73">
                  <c:v>23.6311561758415</c:v>
                </c:pt>
                <c:pt idx="74">
                  <c:v>23.716998445227802</c:v>
                </c:pt>
                <c:pt idx="75">
                  <c:v>23.6991805733729</c:v>
                </c:pt>
                <c:pt idx="76">
                  <c:v>23.692631551552601</c:v>
                </c:pt>
              </c:numCache>
            </c:numRef>
          </c:val>
          <c:smooth val="0"/>
          <c:extLst>
            <c:ext xmlns:c16="http://schemas.microsoft.com/office/drawing/2014/chart" uri="{C3380CC4-5D6E-409C-BE32-E72D297353CC}">
              <c16:uniqueId val="{0000007F-A322-423B-A82F-47250EC46916}"/>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142116960237399"/>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32530708428842"/>
          <c:y val="1.82370820668693E-2"/>
          <c:w val="0.76319579552970029"/>
          <c:h val="0.9149958914710129"/>
        </c:manualLayout>
      </c:layout>
      <c:barChart>
        <c:barDir val="bar"/>
        <c:grouping val="clustered"/>
        <c:varyColors val="0"/>
        <c:ser>
          <c:idx val="1"/>
          <c:order val="0"/>
          <c:tx>
            <c:strRef>
              <c:f>'F3'!$B$6</c:f>
              <c:strCache>
                <c:ptCount val="1"/>
                <c:pt idx="0">
                  <c:v>1T 2022</c:v>
                </c:pt>
              </c:strCache>
            </c:strRef>
          </c:tx>
          <c:spPr>
            <a:solidFill>
              <a:srgbClr val="FFE699"/>
            </a:solidFill>
            <a:ln>
              <a:noFill/>
            </a:ln>
            <a:effectLst/>
          </c:spPr>
          <c:invertIfNegative val="0"/>
          <c:dPt>
            <c:idx val="1"/>
            <c:invertIfNegative val="0"/>
            <c:bubble3D val="0"/>
            <c:spPr>
              <a:solidFill>
                <a:srgbClr val="FFE699"/>
              </a:solidFill>
              <a:ln>
                <a:noFill/>
              </a:ln>
              <a:effectLst/>
            </c:spPr>
            <c:extLst>
              <c:ext xmlns:c16="http://schemas.microsoft.com/office/drawing/2014/chart" uri="{C3380CC4-5D6E-409C-BE32-E72D297353CC}">
                <c16:uniqueId val="{00000001-7B7E-411A-82E5-159C99189975}"/>
              </c:ext>
            </c:extLst>
          </c:dPt>
          <c:dPt>
            <c:idx val="7"/>
            <c:invertIfNegative val="0"/>
            <c:bubble3D val="0"/>
            <c:spPr>
              <a:solidFill>
                <a:srgbClr val="FFC000"/>
              </a:solidFill>
              <a:ln>
                <a:noFill/>
              </a:ln>
              <a:effectLst/>
            </c:spPr>
            <c:extLst>
              <c:ext xmlns:c16="http://schemas.microsoft.com/office/drawing/2014/chart" uri="{C3380CC4-5D6E-409C-BE32-E72D297353CC}">
                <c16:uniqueId val="{00000003-7B7E-411A-82E5-159C99189975}"/>
              </c:ext>
            </c:extLst>
          </c:dPt>
          <c:dPt>
            <c:idx val="8"/>
            <c:invertIfNegative val="0"/>
            <c:bubble3D val="0"/>
            <c:spPr>
              <a:solidFill>
                <a:srgbClr val="FFE699"/>
              </a:solidFill>
              <a:ln>
                <a:noFill/>
              </a:ln>
              <a:effectLst/>
            </c:spPr>
            <c:extLst>
              <c:ext xmlns:c16="http://schemas.microsoft.com/office/drawing/2014/chart" uri="{C3380CC4-5D6E-409C-BE32-E72D297353CC}">
                <c16:uniqueId val="{00000005-7B7E-411A-82E5-159C99189975}"/>
              </c:ext>
            </c:extLst>
          </c:dPt>
          <c:dLbls>
            <c:dLbl>
              <c:idx val="17"/>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6-7B7E-411A-82E5-159C99189975}"/>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'F3'!$A$7:$A$38</c:f>
              <c:strCache>
                <c:ptCount val="32"/>
                <c:pt idx="0">
                  <c:v>Ciudad de México</c:v>
                </c:pt>
                <c:pt idx="1">
                  <c:v>Tamaulipas</c:v>
                </c:pt>
                <c:pt idx="2">
                  <c:v>Chihuahua</c:v>
                </c:pt>
                <c:pt idx="3">
                  <c:v>Chiapas</c:v>
                </c:pt>
                <c:pt idx="4">
                  <c:v>Sinaloa</c:v>
                </c:pt>
                <c:pt idx="5">
                  <c:v>Nayarit</c:v>
                </c:pt>
                <c:pt idx="6">
                  <c:v>Guanajuato</c:v>
                </c:pt>
                <c:pt idx="7">
                  <c:v>Jalisco</c:v>
                </c:pt>
                <c:pt idx="8">
                  <c:v>Querétaro</c:v>
                </c:pt>
                <c:pt idx="9">
                  <c:v>Baja California Sur</c:v>
                </c:pt>
                <c:pt idx="10">
                  <c:v>Quintana Roo</c:v>
                </c:pt>
                <c:pt idx="11">
                  <c:v>Oaxaca</c:v>
                </c:pt>
                <c:pt idx="12">
                  <c:v>Aguascalientes</c:v>
                </c:pt>
                <c:pt idx="13">
                  <c:v>Tabasco</c:v>
                </c:pt>
                <c:pt idx="14">
                  <c:v>Campeche</c:v>
                </c:pt>
                <c:pt idx="15">
                  <c:v>Zacatecas</c:v>
                </c:pt>
                <c:pt idx="16">
                  <c:v>Baja California</c:v>
                </c:pt>
                <c:pt idx="17">
                  <c:v>Colima</c:v>
                </c:pt>
                <c:pt idx="18">
                  <c:v>Durango</c:v>
                </c:pt>
                <c:pt idx="19">
                  <c:v>Guerrero</c:v>
                </c:pt>
                <c:pt idx="20">
                  <c:v>Yucatán</c:v>
                </c:pt>
                <c:pt idx="21">
                  <c:v>Hidalgo</c:v>
                </c:pt>
                <c:pt idx="22">
                  <c:v>Sonora</c:v>
                </c:pt>
                <c:pt idx="23">
                  <c:v>Coahuila</c:v>
                </c:pt>
                <c:pt idx="24">
                  <c:v>Michoacán</c:v>
                </c:pt>
                <c:pt idx="25">
                  <c:v>Estado de México</c:v>
                </c:pt>
                <c:pt idx="26">
                  <c:v>Morelos</c:v>
                </c:pt>
                <c:pt idx="27">
                  <c:v>San Luis Potosí</c:v>
                </c:pt>
                <c:pt idx="28">
                  <c:v>Tlaxcala</c:v>
                </c:pt>
                <c:pt idx="29">
                  <c:v>Veracruz</c:v>
                </c:pt>
                <c:pt idx="30">
                  <c:v>Puebla</c:v>
                </c:pt>
                <c:pt idx="31">
                  <c:v>Nuevo León</c:v>
                </c:pt>
              </c:strCache>
            </c:strRef>
          </c:cat>
          <c:val>
            <c:numRef>
              <c:f>'F3'!$B$7:$B$38</c:f>
              <c:numCache>
                <c:formatCode>#,##0.0</c:formatCode>
                <c:ptCount val="32"/>
                <c:pt idx="0">
                  <c:v>7973.2175694800007</c:v>
                </c:pt>
                <c:pt idx="1">
                  <c:v>881.24414476000038</c:v>
                </c:pt>
                <c:pt idx="2">
                  <c:v>774.35643661000029</c:v>
                </c:pt>
                <c:pt idx="3">
                  <c:v>248.41749656000005</c:v>
                </c:pt>
                <c:pt idx="4">
                  <c:v>281.13731425999993</c:v>
                </c:pt>
                <c:pt idx="5">
                  <c:v>199.22120825999997</c:v>
                </c:pt>
                <c:pt idx="6">
                  <c:v>638.81493774000012</c:v>
                </c:pt>
                <c:pt idx="7">
                  <c:v>1318.943579090002</c:v>
                </c:pt>
                <c:pt idx="8">
                  <c:v>506.60696815999995</c:v>
                </c:pt>
                <c:pt idx="9">
                  <c:v>208.83009096000009</c:v>
                </c:pt>
                <c:pt idx="10">
                  <c:v>228.36007301999987</c:v>
                </c:pt>
                <c:pt idx="11">
                  <c:v>136.91746171</c:v>
                </c:pt>
                <c:pt idx="12">
                  <c:v>250.85668475999992</c:v>
                </c:pt>
                <c:pt idx="13">
                  <c:v>136.85542307000003</c:v>
                </c:pt>
                <c:pt idx="14">
                  <c:v>83.404917139999995</c:v>
                </c:pt>
                <c:pt idx="15">
                  <c:v>314.20899206999985</c:v>
                </c:pt>
                <c:pt idx="16">
                  <c:v>839.56398901999898</c:v>
                </c:pt>
                <c:pt idx="17">
                  <c:v>56.060877439999992</c:v>
                </c:pt>
                <c:pt idx="18">
                  <c:v>97.124506220000015</c:v>
                </c:pt>
                <c:pt idx="19">
                  <c:v>73.603804229999994</c:v>
                </c:pt>
                <c:pt idx="20">
                  <c:v>128.46763336000004</c:v>
                </c:pt>
                <c:pt idx="21">
                  <c:v>154.77863398000005</c:v>
                </c:pt>
                <c:pt idx="22">
                  <c:v>347.37569282000015</c:v>
                </c:pt>
                <c:pt idx="23">
                  <c:v>259.36346585000013</c:v>
                </c:pt>
                <c:pt idx="24">
                  <c:v>108.52059004000003</c:v>
                </c:pt>
                <c:pt idx="25">
                  <c:v>797.64039741999966</c:v>
                </c:pt>
                <c:pt idx="26">
                  <c:v>45.517939389999995</c:v>
                </c:pt>
                <c:pt idx="27">
                  <c:v>268.16385116000015</c:v>
                </c:pt>
                <c:pt idx="28">
                  <c:v>38.412101170000007</c:v>
                </c:pt>
                <c:pt idx="29">
                  <c:v>571.54673460999993</c:v>
                </c:pt>
                <c:pt idx="30">
                  <c:v>354.13055840999999</c:v>
                </c:pt>
                <c:pt idx="31">
                  <c:v>1105.7937139600001</c:v>
                </c:pt>
              </c:numCache>
            </c:numRef>
          </c:val>
          <c:extLst>
            <c:ext xmlns:c16="http://schemas.microsoft.com/office/drawing/2014/chart" uri="{C3380CC4-5D6E-409C-BE32-E72D297353CC}">
              <c16:uniqueId val="{00000007-7B7E-411A-82E5-159C99189975}"/>
            </c:ext>
          </c:extLst>
        </c:ser>
        <c:ser>
          <c:idx val="0"/>
          <c:order val="1"/>
          <c:tx>
            <c:strRef>
              <c:f>'F3'!$C$6</c:f>
              <c:strCache>
                <c:ptCount val="1"/>
                <c:pt idx="0">
                  <c:v>1T 2023</c:v>
                </c:pt>
              </c:strCache>
            </c:strRef>
          </c:tx>
          <c:spPr>
            <a:solidFill>
              <a:srgbClr val="AFB7BC"/>
            </a:solidFill>
            <a:ln>
              <a:noFill/>
            </a:ln>
            <a:effectLst/>
          </c:spPr>
          <c:invertIfNegative val="0"/>
          <c:dPt>
            <c:idx val="1"/>
            <c:invertIfNegative val="0"/>
            <c:bubble3D val="0"/>
            <c:spPr>
              <a:solidFill>
                <a:srgbClr val="AFB7BC"/>
              </a:solidFill>
              <a:ln>
                <a:noFill/>
              </a:ln>
              <a:effectLst/>
            </c:spPr>
            <c:extLst>
              <c:ext xmlns:c16="http://schemas.microsoft.com/office/drawing/2014/chart" uri="{C3380CC4-5D6E-409C-BE32-E72D297353CC}">
                <c16:uniqueId val="{00000009-7B7E-411A-82E5-159C99189975}"/>
              </c:ext>
            </c:extLst>
          </c:dPt>
          <c:dPt>
            <c:idx val="7"/>
            <c:invertIfNegative val="0"/>
            <c:bubble3D val="0"/>
            <c:spPr>
              <a:solidFill>
                <a:srgbClr val="606868"/>
              </a:solidFill>
              <a:ln>
                <a:noFill/>
              </a:ln>
              <a:effectLst/>
            </c:spPr>
            <c:extLst>
              <c:ext xmlns:c16="http://schemas.microsoft.com/office/drawing/2014/chart" uri="{C3380CC4-5D6E-409C-BE32-E72D297353CC}">
                <c16:uniqueId val="{0000000B-7B7E-411A-82E5-159C99189975}"/>
              </c:ext>
            </c:extLst>
          </c:dPt>
          <c:dPt>
            <c:idx val="8"/>
            <c:invertIfNegative val="0"/>
            <c:bubble3D val="0"/>
            <c:spPr>
              <a:solidFill>
                <a:srgbClr val="AFB7BC"/>
              </a:solidFill>
              <a:ln>
                <a:noFill/>
              </a:ln>
              <a:effectLst/>
            </c:spPr>
            <c:extLst>
              <c:ext xmlns:c16="http://schemas.microsoft.com/office/drawing/2014/chart" uri="{C3380CC4-5D6E-409C-BE32-E72D297353CC}">
                <c16:uniqueId val="{0000000D-7B7E-411A-82E5-159C99189975}"/>
              </c:ext>
            </c:extLst>
          </c:dPt>
          <c:dLbls>
            <c:dLbl>
              <c:idx val="17"/>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E-7B7E-411A-82E5-159C99189975}"/>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'F3'!$A$7:$A$38</c:f>
              <c:strCache>
                <c:ptCount val="32"/>
                <c:pt idx="0">
                  <c:v>Ciudad de México</c:v>
                </c:pt>
                <c:pt idx="1">
                  <c:v>Tamaulipas</c:v>
                </c:pt>
                <c:pt idx="2">
                  <c:v>Chihuahua</c:v>
                </c:pt>
                <c:pt idx="3">
                  <c:v>Chiapas</c:v>
                </c:pt>
                <c:pt idx="4">
                  <c:v>Sinaloa</c:v>
                </c:pt>
                <c:pt idx="5">
                  <c:v>Nayarit</c:v>
                </c:pt>
                <c:pt idx="6">
                  <c:v>Guanajuato</c:v>
                </c:pt>
                <c:pt idx="7">
                  <c:v>Jalisco</c:v>
                </c:pt>
                <c:pt idx="8">
                  <c:v>Querétaro</c:v>
                </c:pt>
                <c:pt idx="9">
                  <c:v>Baja California Sur</c:v>
                </c:pt>
                <c:pt idx="10">
                  <c:v>Quintana Roo</c:v>
                </c:pt>
                <c:pt idx="11">
                  <c:v>Oaxaca</c:v>
                </c:pt>
                <c:pt idx="12">
                  <c:v>Aguascalientes</c:v>
                </c:pt>
                <c:pt idx="13">
                  <c:v>Tabasco</c:v>
                </c:pt>
                <c:pt idx="14">
                  <c:v>Campeche</c:v>
                </c:pt>
                <c:pt idx="15">
                  <c:v>Zacatecas</c:v>
                </c:pt>
                <c:pt idx="16">
                  <c:v>Baja California</c:v>
                </c:pt>
                <c:pt idx="17">
                  <c:v>Colima</c:v>
                </c:pt>
                <c:pt idx="18">
                  <c:v>Durango</c:v>
                </c:pt>
                <c:pt idx="19">
                  <c:v>Guerrero</c:v>
                </c:pt>
                <c:pt idx="20">
                  <c:v>Yucatán</c:v>
                </c:pt>
                <c:pt idx="21">
                  <c:v>Hidalgo</c:v>
                </c:pt>
                <c:pt idx="22">
                  <c:v>Sonora</c:v>
                </c:pt>
                <c:pt idx="23">
                  <c:v>Coahuila</c:v>
                </c:pt>
                <c:pt idx="24">
                  <c:v>Michoacán</c:v>
                </c:pt>
                <c:pt idx="25">
                  <c:v>Estado de México</c:v>
                </c:pt>
                <c:pt idx="26">
                  <c:v>Morelos</c:v>
                </c:pt>
                <c:pt idx="27">
                  <c:v>San Luis Potosí</c:v>
                </c:pt>
                <c:pt idx="28">
                  <c:v>Tlaxcala</c:v>
                </c:pt>
                <c:pt idx="29">
                  <c:v>Veracruz</c:v>
                </c:pt>
                <c:pt idx="30">
                  <c:v>Puebla</c:v>
                </c:pt>
                <c:pt idx="31">
                  <c:v>Nuevo León</c:v>
                </c:pt>
              </c:strCache>
            </c:strRef>
          </c:cat>
          <c:val>
            <c:numRef>
              <c:f>'F3'!$C$7:$C$38</c:f>
              <c:numCache>
                <c:formatCode>#,##0.0</c:formatCode>
                <c:ptCount val="32"/>
                <c:pt idx="0">
                  <c:v>7039.127471761376</c:v>
                </c:pt>
                <c:pt idx="1">
                  <c:v>226.60191526404373</c:v>
                </c:pt>
                <c:pt idx="2">
                  <c:v>562.4089805003282</c:v>
                </c:pt>
                <c:pt idx="3">
                  <c:v>59.308034810019542</c:v>
                </c:pt>
                <c:pt idx="4">
                  <c:v>107.8951311304705</c:v>
                </c:pt>
                <c:pt idx="5">
                  <c:v>49.356630452908227</c:v>
                </c:pt>
                <c:pt idx="6">
                  <c:v>491.84994345255541</c:v>
                </c:pt>
                <c:pt idx="7">
                  <c:v>1179.027303820051</c:v>
                </c:pt>
                <c:pt idx="8">
                  <c:v>379.50969773496331</c:v>
                </c:pt>
                <c:pt idx="9">
                  <c:v>108.64779007601723</c:v>
                </c:pt>
                <c:pt idx="10">
                  <c:v>129.21524068502345</c:v>
                </c:pt>
                <c:pt idx="11">
                  <c:v>44.087477254102915</c:v>
                </c:pt>
                <c:pt idx="12">
                  <c:v>174.45360261859281</c:v>
                </c:pt>
                <c:pt idx="13">
                  <c:v>66.261704231362771</c:v>
                </c:pt>
                <c:pt idx="14">
                  <c:v>16.001385426624282</c:v>
                </c:pt>
                <c:pt idx="15">
                  <c:v>259.10187432005984</c:v>
                </c:pt>
                <c:pt idx="16">
                  <c:v>785.0663057407379</c:v>
                </c:pt>
                <c:pt idx="17">
                  <c:v>12.835292252563535</c:v>
                </c:pt>
                <c:pt idx="18">
                  <c:v>54.220720152920094</c:v>
                </c:pt>
                <c:pt idx="19">
                  <c:v>49.412061145456043</c:v>
                </c:pt>
                <c:pt idx="20">
                  <c:v>110.81215861231357</c:v>
                </c:pt>
                <c:pt idx="21">
                  <c:v>156.61696243572052</c:v>
                </c:pt>
                <c:pt idx="22">
                  <c:v>386.92666682780742</c:v>
                </c:pt>
                <c:pt idx="23">
                  <c:v>321.78605046742814</c:v>
                </c:pt>
                <c:pt idx="24">
                  <c:v>195.41502580346548</c:v>
                </c:pt>
                <c:pt idx="25">
                  <c:v>891.71050782059069</c:v>
                </c:pt>
                <c:pt idx="26">
                  <c:v>144.04911342568954</c:v>
                </c:pt>
                <c:pt idx="27">
                  <c:v>374.90258088640257</c:v>
                </c:pt>
                <c:pt idx="28">
                  <c:v>176.05864270512731</c:v>
                </c:pt>
                <c:pt idx="29">
                  <c:v>830.73589694864415</c:v>
                </c:pt>
                <c:pt idx="30">
                  <c:v>920.09864173630706</c:v>
                </c:pt>
                <c:pt idx="31">
                  <c:v>2332.1909800621693</c:v>
                </c:pt>
              </c:numCache>
            </c:numRef>
          </c:val>
          <c:extLst>
            <c:ext xmlns:c16="http://schemas.microsoft.com/office/drawing/2014/chart" uri="{C3380CC4-5D6E-409C-BE32-E72D297353CC}">
              <c16:uniqueId val="{0000000F-7B7E-411A-82E5-159C99189975}"/>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0D19-45FE-AC09-324487BCB3EB}"/>
              </c:ext>
            </c:extLst>
          </c:dPt>
          <c:dPt>
            <c:idx val="2"/>
            <c:invertIfNegative val="0"/>
            <c:bubble3D val="0"/>
            <c:extLst>
              <c:ext xmlns:c16="http://schemas.microsoft.com/office/drawing/2014/chart" uri="{C3380CC4-5D6E-409C-BE32-E72D297353CC}">
                <c16:uniqueId val="{00000001-0D19-45FE-AC09-324487BCB3EB}"/>
              </c:ext>
            </c:extLst>
          </c:dPt>
          <c:dPt>
            <c:idx val="3"/>
            <c:invertIfNegative val="0"/>
            <c:bubble3D val="0"/>
            <c:extLst>
              <c:ext xmlns:c16="http://schemas.microsoft.com/office/drawing/2014/chart" uri="{C3380CC4-5D6E-409C-BE32-E72D297353CC}">
                <c16:uniqueId val="{00000002-0D19-45FE-AC09-324487BCB3EB}"/>
              </c:ext>
            </c:extLst>
          </c:dPt>
          <c:dPt>
            <c:idx val="4"/>
            <c:invertIfNegative val="0"/>
            <c:bubble3D val="0"/>
            <c:extLst>
              <c:ext xmlns:c16="http://schemas.microsoft.com/office/drawing/2014/chart" uri="{C3380CC4-5D6E-409C-BE32-E72D297353CC}">
                <c16:uniqueId val="{00000003-0D19-45FE-AC09-324487BCB3EB}"/>
              </c:ext>
            </c:extLst>
          </c:dPt>
          <c:dPt>
            <c:idx val="5"/>
            <c:invertIfNegative val="0"/>
            <c:bubble3D val="0"/>
            <c:extLst>
              <c:ext xmlns:c16="http://schemas.microsoft.com/office/drawing/2014/chart" uri="{C3380CC4-5D6E-409C-BE32-E72D297353CC}">
                <c16:uniqueId val="{00000004-0D19-45FE-AC09-324487BCB3EB}"/>
              </c:ext>
            </c:extLst>
          </c:dPt>
          <c:dPt>
            <c:idx val="6"/>
            <c:invertIfNegative val="0"/>
            <c:bubble3D val="0"/>
            <c:extLst>
              <c:ext xmlns:c16="http://schemas.microsoft.com/office/drawing/2014/chart" uri="{C3380CC4-5D6E-409C-BE32-E72D297353CC}">
                <c16:uniqueId val="{00000005-0D19-45FE-AC09-324487BCB3EB}"/>
              </c:ext>
            </c:extLst>
          </c:dPt>
          <c:dPt>
            <c:idx val="8"/>
            <c:invertIfNegative val="0"/>
            <c:bubble3D val="0"/>
            <c:extLst>
              <c:ext xmlns:c16="http://schemas.microsoft.com/office/drawing/2014/chart" uri="{C3380CC4-5D6E-409C-BE32-E72D297353CC}">
                <c16:uniqueId val="{00000006-0D19-45FE-AC09-324487BCB3EB}"/>
              </c:ext>
            </c:extLst>
          </c:dPt>
          <c:dPt>
            <c:idx val="9"/>
            <c:invertIfNegative val="0"/>
            <c:bubble3D val="0"/>
            <c:extLst>
              <c:ext xmlns:c16="http://schemas.microsoft.com/office/drawing/2014/chart" uri="{C3380CC4-5D6E-409C-BE32-E72D297353CC}">
                <c16:uniqueId val="{00000007-0D19-45FE-AC09-324487BCB3EB}"/>
              </c:ext>
            </c:extLst>
          </c:dPt>
          <c:dPt>
            <c:idx val="10"/>
            <c:invertIfNegative val="0"/>
            <c:bubble3D val="0"/>
            <c:extLst>
              <c:ext xmlns:c16="http://schemas.microsoft.com/office/drawing/2014/chart" uri="{C3380CC4-5D6E-409C-BE32-E72D297353CC}">
                <c16:uniqueId val="{00000008-0D19-45FE-AC09-324487BCB3EB}"/>
              </c:ext>
            </c:extLst>
          </c:dPt>
          <c:dPt>
            <c:idx val="11"/>
            <c:invertIfNegative val="0"/>
            <c:bubble3D val="0"/>
            <c:extLst>
              <c:ext xmlns:c16="http://schemas.microsoft.com/office/drawing/2014/chart" uri="{C3380CC4-5D6E-409C-BE32-E72D297353CC}">
                <c16:uniqueId val="{00000009-0D19-45FE-AC09-324487BCB3EB}"/>
              </c:ext>
            </c:extLst>
          </c:dPt>
          <c:dPt>
            <c:idx val="12"/>
            <c:invertIfNegative val="0"/>
            <c:bubble3D val="0"/>
            <c:extLst>
              <c:ext xmlns:c16="http://schemas.microsoft.com/office/drawing/2014/chart" uri="{C3380CC4-5D6E-409C-BE32-E72D297353CC}">
                <c16:uniqueId val="{0000000A-0D19-45FE-AC09-324487BCB3EB}"/>
              </c:ext>
            </c:extLst>
          </c:dPt>
          <c:dPt>
            <c:idx val="13"/>
            <c:invertIfNegative val="0"/>
            <c:bubble3D val="0"/>
            <c:extLst>
              <c:ext xmlns:c16="http://schemas.microsoft.com/office/drawing/2014/chart" uri="{C3380CC4-5D6E-409C-BE32-E72D297353CC}">
                <c16:uniqueId val="{0000000B-0D19-45FE-AC09-324487BCB3EB}"/>
              </c:ext>
            </c:extLst>
          </c:dPt>
          <c:dPt>
            <c:idx val="14"/>
            <c:invertIfNegative val="0"/>
            <c:bubble3D val="0"/>
            <c:extLst>
              <c:ext xmlns:c16="http://schemas.microsoft.com/office/drawing/2014/chart" uri="{C3380CC4-5D6E-409C-BE32-E72D297353CC}">
                <c16:uniqueId val="{0000000C-0D19-45FE-AC09-324487BCB3EB}"/>
              </c:ext>
            </c:extLst>
          </c:dPt>
          <c:dPt>
            <c:idx val="15"/>
            <c:invertIfNegative val="0"/>
            <c:bubble3D val="0"/>
            <c:spPr>
              <a:solidFill>
                <a:srgbClr val="595959"/>
              </a:solidFill>
            </c:spPr>
            <c:extLst>
              <c:ext xmlns:c16="http://schemas.microsoft.com/office/drawing/2014/chart" uri="{C3380CC4-5D6E-409C-BE32-E72D297353CC}">
                <c16:uniqueId val="{0000000E-0D19-45FE-AC09-324487BCB3EB}"/>
              </c:ext>
            </c:extLst>
          </c:dPt>
          <c:dPt>
            <c:idx val="17"/>
            <c:invertIfNegative val="0"/>
            <c:bubble3D val="0"/>
            <c:extLst>
              <c:ext xmlns:c16="http://schemas.microsoft.com/office/drawing/2014/chart" uri="{C3380CC4-5D6E-409C-BE32-E72D297353CC}">
                <c16:uniqueId val="{0000000F-0D19-45FE-AC09-324487BCB3EB}"/>
              </c:ext>
            </c:extLst>
          </c:dPt>
          <c:dPt>
            <c:idx val="19"/>
            <c:invertIfNegative val="0"/>
            <c:bubble3D val="0"/>
            <c:extLst>
              <c:ext xmlns:c16="http://schemas.microsoft.com/office/drawing/2014/chart" uri="{C3380CC4-5D6E-409C-BE32-E72D297353CC}">
                <c16:uniqueId val="{00000010-0D19-45FE-AC09-324487BCB3EB}"/>
              </c:ext>
            </c:extLst>
          </c:dPt>
          <c:dPt>
            <c:idx val="20"/>
            <c:invertIfNegative val="0"/>
            <c:bubble3D val="0"/>
            <c:extLst>
              <c:ext xmlns:c16="http://schemas.microsoft.com/office/drawing/2014/chart" uri="{C3380CC4-5D6E-409C-BE32-E72D297353CC}">
                <c16:uniqueId val="{00000011-0D19-45FE-AC09-324487BCB3EB}"/>
              </c:ext>
            </c:extLst>
          </c:dPt>
          <c:dPt>
            <c:idx val="21"/>
            <c:invertIfNegative val="0"/>
            <c:bubble3D val="0"/>
            <c:spPr>
              <a:solidFill>
                <a:srgbClr val="595959"/>
              </a:solidFill>
            </c:spPr>
            <c:extLst>
              <c:ext xmlns:c16="http://schemas.microsoft.com/office/drawing/2014/chart" uri="{C3380CC4-5D6E-409C-BE32-E72D297353CC}">
                <c16:uniqueId val="{00000013-0D19-45FE-AC09-324487BCB3EB}"/>
              </c:ext>
            </c:extLst>
          </c:dPt>
          <c:dPt>
            <c:idx val="22"/>
            <c:invertIfNegative val="0"/>
            <c:bubble3D val="0"/>
            <c:extLst>
              <c:ext xmlns:c16="http://schemas.microsoft.com/office/drawing/2014/chart" uri="{C3380CC4-5D6E-409C-BE32-E72D297353CC}">
                <c16:uniqueId val="{00000014-0D19-45FE-AC09-324487BCB3EB}"/>
              </c:ext>
            </c:extLst>
          </c:dPt>
          <c:dPt>
            <c:idx val="23"/>
            <c:invertIfNegative val="0"/>
            <c:bubble3D val="0"/>
            <c:extLst>
              <c:ext xmlns:c16="http://schemas.microsoft.com/office/drawing/2014/chart" uri="{C3380CC4-5D6E-409C-BE32-E72D297353CC}">
                <c16:uniqueId val="{00000015-0D19-45FE-AC09-324487BCB3EB}"/>
              </c:ext>
            </c:extLst>
          </c:dPt>
          <c:dPt>
            <c:idx val="24"/>
            <c:invertIfNegative val="0"/>
            <c:bubble3D val="0"/>
            <c:extLst>
              <c:ext xmlns:c16="http://schemas.microsoft.com/office/drawing/2014/chart" uri="{C3380CC4-5D6E-409C-BE32-E72D297353CC}">
                <c16:uniqueId val="{00000016-0D19-45FE-AC09-324487BCB3EB}"/>
              </c:ext>
            </c:extLst>
          </c:dPt>
          <c:dPt>
            <c:idx val="25"/>
            <c:invertIfNegative val="0"/>
            <c:bubble3D val="0"/>
            <c:extLst>
              <c:ext xmlns:c16="http://schemas.microsoft.com/office/drawing/2014/chart" uri="{C3380CC4-5D6E-409C-BE32-E72D297353CC}">
                <c16:uniqueId val="{00000017-0D19-45FE-AC09-324487BCB3EB}"/>
              </c:ext>
            </c:extLst>
          </c:dPt>
          <c:dPt>
            <c:idx val="26"/>
            <c:invertIfNegative val="0"/>
            <c:bubble3D val="0"/>
            <c:extLst>
              <c:ext xmlns:c16="http://schemas.microsoft.com/office/drawing/2014/chart" uri="{C3380CC4-5D6E-409C-BE32-E72D297353CC}">
                <c16:uniqueId val="{00000018-0D19-45FE-AC09-324487BCB3EB}"/>
              </c:ext>
            </c:extLst>
          </c:dPt>
          <c:dPt>
            <c:idx val="27"/>
            <c:invertIfNegative val="0"/>
            <c:bubble3D val="0"/>
            <c:extLst>
              <c:ext xmlns:c16="http://schemas.microsoft.com/office/drawing/2014/chart" uri="{C3380CC4-5D6E-409C-BE32-E72D297353CC}">
                <c16:uniqueId val="{00000019-0D19-45FE-AC09-324487BCB3EB}"/>
              </c:ext>
            </c:extLst>
          </c:dPt>
          <c:dPt>
            <c:idx val="30"/>
            <c:invertIfNegative val="0"/>
            <c:bubble3D val="0"/>
            <c:extLst>
              <c:ext xmlns:c16="http://schemas.microsoft.com/office/drawing/2014/chart" uri="{C3380CC4-5D6E-409C-BE32-E72D297353CC}">
                <c16:uniqueId val="{0000001A-0D19-45FE-AC09-324487BCB3EB}"/>
              </c:ext>
            </c:extLst>
          </c:dPt>
          <c:dPt>
            <c:idx val="32"/>
            <c:invertIfNegative val="0"/>
            <c:bubble3D val="0"/>
            <c:extLst>
              <c:ext xmlns:c16="http://schemas.microsoft.com/office/drawing/2014/chart" uri="{C3380CC4-5D6E-409C-BE32-E72D297353CC}">
                <c16:uniqueId val="{0000001B-0D19-45FE-AC09-324487BCB3EB}"/>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19-45FE-AC09-324487BCB3E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19-45FE-AC09-324487BCB3E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19-45FE-AC09-324487BCB3EB}"/>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19-45FE-AC09-324487BCB3EB}"/>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19-45FE-AC09-324487BCB3EB}"/>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19-45FE-AC09-324487BCB3E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19-45FE-AC09-324487BCB3EB}"/>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19-45FE-AC09-324487BCB3EB}"/>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19-45FE-AC09-324487BCB3EB}"/>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19-45FE-AC09-324487BCB3EB}"/>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19-45FE-AC09-324487BCB3EB}"/>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19-45FE-AC09-324487BCB3EB}"/>
                </c:ext>
              </c:extLst>
            </c:dLbl>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19-45FE-AC09-324487BCB3EB}"/>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19-45FE-AC09-324487BCB3EB}"/>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19-45FE-AC09-324487BCB3EB}"/>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19-45FE-AC09-324487BCB3EB}"/>
                </c:ext>
              </c:extLst>
            </c:dLbl>
            <c:dLbl>
              <c:idx val="21"/>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19-45FE-AC09-324487BCB3EB}"/>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19-45FE-AC09-324487BCB3EB}"/>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D19-45FE-AC09-324487BCB3EB}"/>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D19-45FE-AC09-324487BCB3EB}"/>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D19-45FE-AC09-324487BCB3EB}"/>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D19-45FE-AC09-324487BCB3EB}"/>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D19-45FE-AC09-324487BCB3EB}"/>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D19-45FE-AC09-324487BCB3EB}"/>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'F32'!$A$7:$A$39</c:f>
              <c:strCache>
                <c:ptCount val="33"/>
                <c:pt idx="0">
                  <c:v>Tamaulipas</c:v>
                </c:pt>
                <c:pt idx="1">
                  <c:v>Chihuahua</c:v>
                </c:pt>
                <c:pt idx="2">
                  <c:v>Coahuila</c:v>
                </c:pt>
                <c:pt idx="3">
                  <c:v>Baja California</c:v>
                </c:pt>
                <c:pt idx="4">
                  <c:v>Querétaro</c:v>
                </c:pt>
                <c:pt idx="5">
                  <c:v>Hidalgo</c:v>
                </c:pt>
                <c:pt idx="6">
                  <c:v>Puebla</c:v>
                </c:pt>
                <c:pt idx="7">
                  <c:v>Tlaxcala</c:v>
                </c:pt>
                <c:pt idx="8">
                  <c:v>Tabasco</c:v>
                </c:pt>
                <c:pt idx="9">
                  <c:v>Veracruz</c:v>
                </c:pt>
                <c:pt idx="10">
                  <c:v>Aguascalientes</c:v>
                </c:pt>
                <c:pt idx="11">
                  <c:v>Morelos</c:v>
                </c:pt>
                <c:pt idx="12">
                  <c:v>Sonora</c:v>
                </c:pt>
                <c:pt idx="13">
                  <c:v>Guanajuato</c:v>
                </c:pt>
                <c:pt idx="14">
                  <c:v>México</c:v>
                </c:pt>
                <c:pt idx="15">
                  <c:v>Nacional</c:v>
                </c:pt>
                <c:pt idx="16">
                  <c:v>Chiapas</c:v>
                </c:pt>
                <c:pt idx="17">
                  <c:v>Zacatecas</c:v>
                </c:pt>
                <c:pt idx="18">
                  <c:v>Colima</c:v>
                </c:pt>
                <c:pt idx="19">
                  <c:v>Yucatán</c:v>
                </c:pt>
                <c:pt idx="20">
                  <c:v>San Luis Potosí</c:v>
                </c:pt>
                <c:pt idx="21">
                  <c:v>Jalisco</c:v>
                </c:pt>
                <c:pt idx="22">
                  <c:v>Nayarit</c:v>
                </c:pt>
                <c:pt idx="23">
                  <c:v>Sinaloa</c:v>
                </c:pt>
                <c:pt idx="24">
                  <c:v>Durango</c:v>
                </c:pt>
                <c:pt idx="25">
                  <c:v>Michoacán</c:v>
                </c:pt>
                <c:pt idx="26">
                  <c:v>Ciudad de México</c:v>
                </c:pt>
                <c:pt idx="27">
                  <c:v>Oaxaca</c:v>
                </c:pt>
                <c:pt idx="28">
                  <c:v>Campeche</c:v>
                </c:pt>
                <c:pt idx="29">
                  <c:v>Baja California Sur</c:v>
                </c:pt>
                <c:pt idx="30">
                  <c:v>Nuevo León</c:v>
                </c:pt>
                <c:pt idx="31">
                  <c:v>Guerrero</c:v>
                </c:pt>
                <c:pt idx="32">
                  <c:v>Quintana Roo</c:v>
                </c:pt>
              </c:strCache>
            </c:strRef>
          </c:cat>
          <c:val>
            <c:numRef>
              <c:f>'F32'!$B$7:$B$39</c:f>
              <c:numCache>
                <c:formatCode>0.00</c:formatCode>
                <c:ptCount val="33"/>
                <c:pt idx="0">
                  <c:v>19.5565634305269</c:v>
                </c:pt>
                <c:pt idx="1">
                  <c:v>20.568511350028398</c:v>
                </c:pt>
                <c:pt idx="2">
                  <c:v>21.075434963469</c:v>
                </c:pt>
                <c:pt idx="3">
                  <c:v>21.156742461052801</c:v>
                </c:pt>
                <c:pt idx="4">
                  <c:v>21.253094057248799</c:v>
                </c:pt>
                <c:pt idx="5">
                  <c:v>21.515821394244899</c:v>
                </c:pt>
                <c:pt idx="6">
                  <c:v>21.555764453588299</c:v>
                </c:pt>
                <c:pt idx="7">
                  <c:v>21.615534318641402</c:v>
                </c:pt>
                <c:pt idx="8">
                  <c:v>21.648968338327499</c:v>
                </c:pt>
                <c:pt idx="9">
                  <c:v>21.6762317088473</c:v>
                </c:pt>
                <c:pt idx="10">
                  <c:v>21.767534992465599</c:v>
                </c:pt>
                <c:pt idx="11">
                  <c:v>21.811919590931101</c:v>
                </c:pt>
                <c:pt idx="12">
                  <c:v>21.837056896178101</c:v>
                </c:pt>
                <c:pt idx="13">
                  <c:v>21.915965177344798</c:v>
                </c:pt>
                <c:pt idx="14">
                  <c:v>21.930414903120099</c:v>
                </c:pt>
                <c:pt idx="15">
                  <c:v>21.943020734659001</c:v>
                </c:pt>
                <c:pt idx="16">
                  <c:v>21.964612560087701</c:v>
                </c:pt>
                <c:pt idx="17">
                  <c:v>22.104385125396401</c:v>
                </c:pt>
                <c:pt idx="18">
                  <c:v>22.1389127617214</c:v>
                </c:pt>
                <c:pt idx="19">
                  <c:v>22.248299339873501</c:v>
                </c:pt>
                <c:pt idx="20">
                  <c:v>22.290618498077901</c:v>
                </c:pt>
                <c:pt idx="21">
                  <c:v>22.398861832003199</c:v>
                </c:pt>
                <c:pt idx="22">
                  <c:v>22.412315952139899</c:v>
                </c:pt>
                <c:pt idx="23">
                  <c:v>22.426089652147301</c:v>
                </c:pt>
                <c:pt idx="24">
                  <c:v>22.4550508301371</c:v>
                </c:pt>
                <c:pt idx="25">
                  <c:v>22.5247889685592</c:v>
                </c:pt>
                <c:pt idx="26">
                  <c:v>22.555584112478101</c:v>
                </c:pt>
                <c:pt idx="27">
                  <c:v>22.943606291521501</c:v>
                </c:pt>
                <c:pt idx="28">
                  <c:v>22.951138358893299</c:v>
                </c:pt>
                <c:pt idx="29">
                  <c:v>23.082127713269099</c:v>
                </c:pt>
                <c:pt idx="30">
                  <c:v>23.3829630617921</c:v>
                </c:pt>
                <c:pt idx="31">
                  <c:v>23.445803978754501</c:v>
                </c:pt>
                <c:pt idx="32">
                  <c:v>23.486849654724502</c:v>
                </c:pt>
              </c:numCache>
            </c:numRef>
          </c:val>
          <c:extLst>
            <c:ext xmlns:c16="http://schemas.microsoft.com/office/drawing/2014/chart" uri="{C3380CC4-5D6E-409C-BE32-E72D297353CC}">
              <c16:uniqueId val="{0000001C-0D19-45FE-AC09-324487BCB3EB}"/>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0D19-45FE-AC09-324487BCB3EB}"/>
              </c:ext>
            </c:extLst>
          </c:dPt>
          <c:dPt>
            <c:idx val="2"/>
            <c:invertIfNegative val="0"/>
            <c:bubble3D val="0"/>
            <c:extLst>
              <c:ext xmlns:c16="http://schemas.microsoft.com/office/drawing/2014/chart" uri="{C3380CC4-5D6E-409C-BE32-E72D297353CC}">
                <c16:uniqueId val="{0000001E-0D19-45FE-AC09-324487BCB3EB}"/>
              </c:ext>
            </c:extLst>
          </c:dPt>
          <c:dPt>
            <c:idx val="3"/>
            <c:invertIfNegative val="0"/>
            <c:bubble3D val="0"/>
            <c:extLst>
              <c:ext xmlns:c16="http://schemas.microsoft.com/office/drawing/2014/chart" uri="{C3380CC4-5D6E-409C-BE32-E72D297353CC}">
                <c16:uniqueId val="{0000001F-0D19-45FE-AC09-324487BCB3EB}"/>
              </c:ext>
            </c:extLst>
          </c:dPt>
          <c:dPt>
            <c:idx val="4"/>
            <c:invertIfNegative val="0"/>
            <c:bubble3D val="0"/>
            <c:extLst>
              <c:ext xmlns:c16="http://schemas.microsoft.com/office/drawing/2014/chart" uri="{C3380CC4-5D6E-409C-BE32-E72D297353CC}">
                <c16:uniqueId val="{00000020-0D19-45FE-AC09-324487BCB3EB}"/>
              </c:ext>
            </c:extLst>
          </c:dPt>
          <c:dPt>
            <c:idx val="5"/>
            <c:invertIfNegative val="0"/>
            <c:bubble3D val="0"/>
            <c:extLst>
              <c:ext xmlns:c16="http://schemas.microsoft.com/office/drawing/2014/chart" uri="{C3380CC4-5D6E-409C-BE32-E72D297353CC}">
                <c16:uniqueId val="{00000021-0D19-45FE-AC09-324487BCB3EB}"/>
              </c:ext>
            </c:extLst>
          </c:dPt>
          <c:dPt>
            <c:idx val="6"/>
            <c:invertIfNegative val="0"/>
            <c:bubble3D val="0"/>
            <c:extLst>
              <c:ext xmlns:c16="http://schemas.microsoft.com/office/drawing/2014/chart" uri="{C3380CC4-5D6E-409C-BE32-E72D297353CC}">
                <c16:uniqueId val="{00000022-0D19-45FE-AC09-324487BCB3EB}"/>
              </c:ext>
            </c:extLst>
          </c:dPt>
          <c:dPt>
            <c:idx val="8"/>
            <c:invertIfNegative val="0"/>
            <c:bubble3D val="0"/>
            <c:extLst>
              <c:ext xmlns:c16="http://schemas.microsoft.com/office/drawing/2014/chart" uri="{C3380CC4-5D6E-409C-BE32-E72D297353CC}">
                <c16:uniqueId val="{00000023-0D19-45FE-AC09-324487BCB3EB}"/>
              </c:ext>
            </c:extLst>
          </c:dPt>
          <c:dPt>
            <c:idx val="9"/>
            <c:invertIfNegative val="0"/>
            <c:bubble3D val="0"/>
            <c:extLst>
              <c:ext xmlns:c16="http://schemas.microsoft.com/office/drawing/2014/chart" uri="{C3380CC4-5D6E-409C-BE32-E72D297353CC}">
                <c16:uniqueId val="{00000024-0D19-45FE-AC09-324487BCB3EB}"/>
              </c:ext>
            </c:extLst>
          </c:dPt>
          <c:dPt>
            <c:idx val="10"/>
            <c:invertIfNegative val="0"/>
            <c:bubble3D val="0"/>
            <c:extLst>
              <c:ext xmlns:c16="http://schemas.microsoft.com/office/drawing/2014/chart" uri="{C3380CC4-5D6E-409C-BE32-E72D297353CC}">
                <c16:uniqueId val="{00000025-0D19-45FE-AC09-324487BCB3EB}"/>
              </c:ext>
            </c:extLst>
          </c:dPt>
          <c:dPt>
            <c:idx val="11"/>
            <c:invertIfNegative val="0"/>
            <c:bubble3D val="0"/>
            <c:extLst>
              <c:ext xmlns:c16="http://schemas.microsoft.com/office/drawing/2014/chart" uri="{C3380CC4-5D6E-409C-BE32-E72D297353CC}">
                <c16:uniqueId val="{00000026-0D19-45FE-AC09-324487BCB3EB}"/>
              </c:ext>
            </c:extLst>
          </c:dPt>
          <c:dPt>
            <c:idx val="12"/>
            <c:invertIfNegative val="0"/>
            <c:bubble3D val="0"/>
            <c:extLst>
              <c:ext xmlns:c16="http://schemas.microsoft.com/office/drawing/2014/chart" uri="{C3380CC4-5D6E-409C-BE32-E72D297353CC}">
                <c16:uniqueId val="{00000027-0D19-45FE-AC09-324487BCB3EB}"/>
              </c:ext>
            </c:extLst>
          </c:dPt>
          <c:dPt>
            <c:idx val="13"/>
            <c:invertIfNegative val="0"/>
            <c:bubble3D val="0"/>
            <c:extLst>
              <c:ext xmlns:c16="http://schemas.microsoft.com/office/drawing/2014/chart" uri="{C3380CC4-5D6E-409C-BE32-E72D297353CC}">
                <c16:uniqueId val="{00000028-0D19-45FE-AC09-324487BCB3EB}"/>
              </c:ext>
            </c:extLst>
          </c:dPt>
          <c:dPt>
            <c:idx val="14"/>
            <c:invertIfNegative val="0"/>
            <c:bubble3D val="0"/>
            <c:extLst>
              <c:ext xmlns:c16="http://schemas.microsoft.com/office/drawing/2014/chart" uri="{C3380CC4-5D6E-409C-BE32-E72D297353CC}">
                <c16:uniqueId val="{00000029-0D19-45FE-AC09-324487BCB3EB}"/>
              </c:ext>
            </c:extLst>
          </c:dPt>
          <c:dPt>
            <c:idx val="15"/>
            <c:invertIfNegative val="0"/>
            <c:bubble3D val="0"/>
            <c:spPr>
              <a:solidFill>
                <a:srgbClr val="FFC000"/>
              </a:solidFill>
            </c:spPr>
            <c:extLst>
              <c:ext xmlns:c16="http://schemas.microsoft.com/office/drawing/2014/chart" uri="{C3380CC4-5D6E-409C-BE32-E72D297353CC}">
                <c16:uniqueId val="{0000002B-0D19-45FE-AC09-324487BCB3EB}"/>
              </c:ext>
            </c:extLst>
          </c:dPt>
          <c:dPt>
            <c:idx val="17"/>
            <c:invertIfNegative val="0"/>
            <c:bubble3D val="0"/>
            <c:extLst>
              <c:ext xmlns:c16="http://schemas.microsoft.com/office/drawing/2014/chart" uri="{C3380CC4-5D6E-409C-BE32-E72D297353CC}">
                <c16:uniqueId val="{0000002C-0D19-45FE-AC09-324487BCB3EB}"/>
              </c:ext>
            </c:extLst>
          </c:dPt>
          <c:dPt>
            <c:idx val="19"/>
            <c:invertIfNegative val="0"/>
            <c:bubble3D val="0"/>
            <c:extLst>
              <c:ext xmlns:c16="http://schemas.microsoft.com/office/drawing/2014/chart" uri="{C3380CC4-5D6E-409C-BE32-E72D297353CC}">
                <c16:uniqueId val="{0000002D-0D19-45FE-AC09-324487BCB3EB}"/>
              </c:ext>
            </c:extLst>
          </c:dPt>
          <c:dPt>
            <c:idx val="20"/>
            <c:invertIfNegative val="0"/>
            <c:bubble3D val="0"/>
            <c:extLst>
              <c:ext xmlns:c16="http://schemas.microsoft.com/office/drawing/2014/chart" uri="{C3380CC4-5D6E-409C-BE32-E72D297353CC}">
                <c16:uniqueId val="{0000002E-0D19-45FE-AC09-324487BCB3EB}"/>
              </c:ext>
            </c:extLst>
          </c:dPt>
          <c:dPt>
            <c:idx val="21"/>
            <c:invertIfNegative val="0"/>
            <c:bubble3D val="0"/>
            <c:spPr>
              <a:solidFill>
                <a:srgbClr val="FFC000"/>
              </a:solidFill>
            </c:spPr>
            <c:extLst>
              <c:ext xmlns:c16="http://schemas.microsoft.com/office/drawing/2014/chart" uri="{C3380CC4-5D6E-409C-BE32-E72D297353CC}">
                <c16:uniqueId val="{00000030-0D19-45FE-AC09-324487BCB3EB}"/>
              </c:ext>
            </c:extLst>
          </c:dPt>
          <c:dPt>
            <c:idx val="22"/>
            <c:invertIfNegative val="0"/>
            <c:bubble3D val="0"/>
            <c:extLst>
              <c:ext xmlns:c16="http://schemas.microsoft.com/office/drawing/2014/chart" uri="{C3380CC4-5D6E-409C-BE32-E72D297353CC}">
                <c16:uniqueId val="{00000031-0D19-45FE-AC09-324487BCB3EB}"/>
              </c:ext>
            </c:extLst>
          </c:dPt>
          <c:dPt>
            <c:idx val="23"/>
            <c:invertIfNegative val="0"/>
            <c:bubble3D val="0"/>
            <c:extLst>
              <c:ext xmlns:c16="http://schemas.microsoft.com/office/drawing/2014/chart" uri="{C3380CC4-5D6E-409C-BE32-E72D297353CC}">
                <c16:uniqueId val="{00000032-0D19-45FE-AC09-324487BCB3EB}"/>
              </c:ext>
            </c:extLst>
          </c:dPt>
          <c:dPt>
            <c:idx val="24"/>
            <c:invertIfNegative val="0"/>
            <c:bubble3D val="0"/>
            <c:extLst>
              <c:ext xmlns:c16="http://schemas.microsoft.com/office/drawing/2014/chart" uri="{C3380CC4-5D6E-409C-BE32-E72D297353CC}">
                <c16:uniqueId val="{00000033-0D19-45FE-AC09-324487BCB3EB}"/>
              </c:ext>
            </c:extLst>
          </c:dPt>
          <c:dPt>
            <c:idx val="25"/>
            <c:invertIfNegative val="0"/>
            <c:bubble3D val="0"/>
            <c:extLst>
              <c:ext xmlns:c16="http://schemas.microsoft.com/office/drawing/2014/chart" uri="{C3380CC4-5D6E-409C-BE32-E72D297353CC}">
                <c16:uniqueId val="{00000034-0D19-45FE-AC09-324487BCB3EB}"/>
              </c:ext>
            </c:extLst>
          </c:dPt>
          <c:dPt>
            <c:idx val="26"/>
            <c:invertIfNegative val="0"/>
            <c:bubble3D val="0"/>
            <c:extLst>
              <c:ext xmlns:c16="http://schemas.microsoft.com/office/drawing/2014/chart" uri="{C3380CC4-5D6E-409C-BE32-E72D297353CC}">
                <c16:uniqueId val="{00000035-0D19-45FE-AC09-324487BCB3EB}"/>
              </c:ext>
            </c:extLst>
          </c:dPt>
          <c:dPt>
            <c:idx val="27"/>
            <c:invertIfNegative val="0"/>
            <c:bubble3D val="0"/>
            <c:extLst>
              <c:ext xmlns:c16="http://schemas.microsoft.com/office/drawing/2014/chart" uri="{C3380CC4-5D6E-409C-BE32-E72D297353CC}">
                <c16:uniqueId val="{00000036-0D19-45FE-AC09-324487BCB3EB}"/>
              </c:ext>
            </c:extLst>
          </c:dPt>
          <c:dPt>
            <c:idx val="30"/>
            <c:invertIfNegative val="0"/>
            <c:bubble3D val="0"/>
            <c:extLst>
              <c:ext xmlns:c16="http://schemas.microsoft.com/office/drawing/2014/chart" uri="{C3380CC4-5D6E-409C-BE32-E72D297353CC}">
                <c16:uniqueId val="{00000037-0D19-45FE-AC09-324487BCB3EB}"/>
              </c:ext>
            </c:extLst>
          </c:dPt>
          <c:dPt>
            <c:idx val="31"/>
            <c:invertIfNegative val="0"/>
            <c:bubble3D val="0"/>
            <c:extLst>
              <c:ext xmlns:c16="http://schemas.microsoft.com/office/drawing/2014/chart" uri="{C3380CC4-5D6E-409C-BE32-E72D297353CC}">
                <c16:uniqueId val="{00000038-0D19-45FE-AC09-324487BCB3EB}"/>
              </c:ext>
            </c:extLst>
          </c:dPt>
          <c:dPt>
            <c:idx val="32"/>
            <c:invertIfNegative val="0"/>
            <c:bubble3D val="0"/>
            <c:extLst>
              <c:ext xmlns:c16="http://schemas.microsoft.com/office/drawing/2014/chart" uri="{C3380CC4-5D6E-409C-BE32-E72D297353CC}">
                <c16:uniqueId val="{00000039-0D19-45FE-AC09-324487BCB3EB}"/>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D19-45FE-AC09-324487BCB3E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D19-45FE-AC09-324487BCB3E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D19-45FE-AC09-324487BCB3EB}"/>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D19-45FE-AC09-324487BCB3EB}"/>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D19-45FE-AC09-324487BCB3EB}"/>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D19-45FE-AC09-324487BCB3E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D19-45FE-AC09-324487BCB3EB}"/>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D19-45FE-AC09-324487BCB3EB}"/>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D19-45FE-AC09-324487BCB3EB}"/>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D19-45FE-AC09-324487BCB3EB}"/>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D19-45FE-AC09-324487BCB3EB}"/>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D19-45FE-AC09-324487BCB3EB}"/>
                </c:ext>
              </c:extLst>
            </c:dLbl>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D19-45FE-AC09-324487BCB3EB}"/>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D19-45FE-AC09-324487BCB3EB}"/>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D19-45FE-AC09-324487BCB3EB}"/>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D19-45FE-AC09-324487BCB3EB}"/>
                </c:ext>
              </c:extLst>
            </c:dLbl>
            <c:dLbl>
              <c:idx val="21"/>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D19-45FE-AC09-324487BCB3EB}"/>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D19-45FE-AC09-324487BCB3EB}"/>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D19-45FE-AC09-324487BCB3EB}"/>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D19-45FE-AC09-324487BCB3EB}"/>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D19-45FE-AC09-324487BCB3EB}"/>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D19-45FE-AC09-324487BCB3EB}"/>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D19-45FE-AC09-324487BCB3EB}"/>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D19-45FE-AC09-324487BCB3EB}"/>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'F32'!$A$7:$A$39</c:f>
              <c:strCache>
                <c:ptCount val="33"/>
                <c:pt idx="0">
                  <c:v>Tamaulipas</c:v>
                </c:pt>
                <c:pt idx="1">
                  <c:v>Chihuahua</c:v>
                </c:pt>
                <c:pt idx="2">
                  <c:v>Coahuila</c:v>
                </c:pt>
                <c:pt idx="3">
                  <c:v>Baja California</c:v>
                </c:pt>
                <c:pt idx="4">
                  <c:v>Querétaro</c:v>
                </c:pt>
                <c:pt idx="5">
                  <c:v>Hidalgo</c:v>
                </c:pt>
                <c:pt idx="6">
                  <c:v>Puebla</c:v>
                </c:pt>
                <c:pt idx="7">
                  <c:v>Tlaxcala</c:v>
                </c:pt>
                <c:pt idx="8">
                  <c:v>Tabasco</c:v>
                </c:pt>
                <c:pt idx="9">
                  <c:v>Veracruz</c:v>
                </c:pt>
                <c:pt idx="10">
                  <c:v>Aguascalientes</c:v>
                </c:pt>
                <c:pt idx="11">
                  <c:v>Morelos</c:v>
                </c:pt>
                <c:pt idx="12">
                  <c:v>Sonora</c:v>
                </c:pt>
                <c:pt idx="13">
                  <c:v>Guanajuato</c:v>
                </c:pt>
                <c:pt idx="14">
                  <c:v>México</c:v>
                </c:pt>
                <c:pt idx="15">
                  <c:v>Nacional</c:v>
                </c:pt>
                <c:pt idx="16">
                  <c:v>Chiapas</c:v>
                </c:pt>
                <c:pt idx="17">
                  <c:v>Zacatecas</c:v>
                </c:pt>
                <c:pt idx="18">
                  <c:v>Colima</c:v>
                </c:pt>
                <c:pt idx="19">
                  <c:v>Yucatán</c:v>
                </c:pt>
                <c:pt idx="20">
                  <c:v>San Luis Potosí</c:v>
                </c:pt>
                <c:pt idx="21">
                  <c:v>Jalisco</c:v>
                </c:pt>
                <c:pt idx="22">
                  <c:v>Nayarit</c:v>
                </c:pt>
                <c:pt idx="23">
                  <c:v>Sinaloa</c:v>
                </c:pt>
                <c:pt idx="24">
                  <c:v>Durango</c:v>
                </c:pt>
                <c:pt idx="25">
                  <c:v>Michoacán</c:v>
                </c:pt>
                <c:pt idx="26">
                  <c:v>Ciudad de México</c:v>
                </c:pt>
                <c:pt idx="27">
                  <c:v>Oaxaca</c:v>
                </c:pt>
                <c:pt idx="28">
                  <c:v>Campeche</c:v>
                </c:pt>
                <c:pt idx="29">
                  <c:v>Baja California Sur</c:v>
                </c:pt>
                <c:pt idx="30">
                  <c:v>Nuevo León</c:v>
                </c:pt>
                <c:pt idx="31">
                  <c:v>Guerrero</c:v>
                </c:pt>
                <c:pt idx="32">
                  <c:v>Quintana Roo</c:v>
                </c:pt>
              </c:strCache>
            </c:strRef>
          </c:cat>
          <c:val>
            <c:numRef>
              <c:f>'F32'!$C$7:$C$39</c:f>
              <c:numCache>
                <c:formatCode>0.00</c:formatCode>
                <c:ptCount val="33"/>
                <c:pt idx="0">
                  <c:v>22.057266484422801</c:v>
                </c:pt>
                <c:pt idx="1">
                  <c:v>22.675500351237599</c:v>
                </c:pt>
                <c:pt idx="2">
                  <c:v>24.133996366450202</c:v>
                </c:pt>
                <c:pt idx="3">
                  <c:v>23.8218561661471</c:v>
                </c:pt>
                <c:pt idx="4">
                  <c:v>23.442365010324199</c:v>
                </c:pt>
                <c:pt idx="5">
                  <c:v>23.756155337259798</c:v>
                </c:pt>
                <c:pt idx="6">
                  <c:v>23.834027468211499</c:v>
                </c:pt>
                <c:pt idx="7">
                  <c:v>23.938171759507298</c:v>
                </c:pt>
                <c:pt idx="8">
                  <c:v>23.676088631758802</c:v>
                </c:pt>
                <c:pt idx="9">
                  <c:v>23.649347370331601</c:v>
                </c:pt>
                <c:pt idx="10">
                  <c:v>24.2371519134878</c:v>
                </c:pt>
                <c:pt idx="11">
                  <c:v>23.868007237323599</c:v>
                </c:pt>
                <c:pt idx="12">
                  <c:v>24.4372753216484</c:v>
                </c:pt>
                <c:pt idx="13">
                  <c:v>24.285889008741499</c:v>
                </c:pt>
                <c:pt idx="14">
                  <c:v>24.2516617362907</c:v>
                </c:pt>
                <c:pt idx="15">
                  <c:v>24.2317007551177</c:v>
                </c:pt>
                <c:pt idx="16">
                  <c:v>23.958089249931898</c:v>
                </c:pt>
                <c:pt idx="17">
                  <c:v>24.340727162215501</c:v>
                </c:pt>
                <c:pt idx="18">
                  <c:v>24.5519126916811</c:v>
                </c:pt>
                <c:pt idx="19">
                  <c:v>24.334830202820399</c:v>
                </c:pt>
                <c:pt idx="20">
                  <c:v>24.486644460621701</c:v>
                </c:pt>
                <c:pt idx="21">
                  <c:v>24.908017417073101</c:v>
                </c:pt>
                <c:pt idx="22">
                  <c:v>24.7000716042633</c:v>
                </c:pt>
                <c:pt idx="23">
                  <c:v>24.604808581900901</c:v>
                </c:pt>
                <c:pt idx="24">
                  <c:v>25.130022247670301</c:v>
                </c:pt>
                <c:pt idx="25">
                  <c:v>24.780958675096599</c:v>
                </c:pt>
                <c:pt idx="26">
                  <c:v>24.942298815086001</c:v>
                </c:pt>
                <c:pt idx="27">
                  <c:v>24.751984133612002</c:v>
                </c:pt>
                <c:pt idx="28">
                  <c:v>24.393773207788101</c:v>
                </c:pt>
                <c:pt idx="29">
                  <c:v>25.150182160942901</c:v>
                </c:pt>
                <c:pt idx="30">
                  <c:v>25.513274820978602</c:v>
                </c:pt>
                <c:pt idx="31">
                  <c:v>25.025373122089299</c:v>
                </c:pt>
                <c:pt idx="32">
                  <c:v>24.778927988253098</c:v>
                </c:pt>
              </c:numCache>
            </c:numRef>
          </c:val>
          <c:extLst>
            <c:ext xmlns:c16="http://schemas.microsoft.com/office/drawing/2014/chart" uri="{C3380CC4-5D6E-409C-BE32-E72D297353CC}">
              <c16:uniqueId val="{0000003A-0D19-45FE-AC09-324487BCB3EB}"/>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0D19-45FE-AC09-324487BCB3EB}"/>
              </c:ext>
            </c:extLst>
          </c:dPt>
          <c:dPt>
            <c:idx val="2"/>
            <c:invertIfNegative val="0"/>
            <c:bubble3D val="0"/>
            <c:extLst>
              <c:ext xmlns:c16="http://schemas.microsoft.com/office/drawing/2014/chart" uri="{C3380CC4-5D6E-409C-BE32-E72D297353CC}">
                <c16:uniqueId val="{0000003C-0D19-45FE-AC09-324487BCB3EB}"/>
              </c:ext>
            </c:extLst>
          </c:dPt>
          <c:dPt>
            <c:idx val="3"/>
            <c:invertIfNegative val="0"/>
            <c:bubble3D val="0"/>
            <c:extLst>
              <c:ext xmlns:c16="http://schemas.microsoft.com/office/drawing/2014/chart" uri="{C3380CC4-5D6E-409C-BE32-E72D297353CC}">
                <c16:uniqueId val="{0000003D-0D19-45FE-AC09-324487BCB3EB}"/>
              </c:ext>
            </c:extLst>
          </c:dPt>
          <c:dPt>
            <c:idx val="4"/>
            <c:invertIfNegative val="0"/>
            <c:bubble3D val="0"/>
            <c:extLst>
              <c:ext xmlns:c16="http://schemas.microsoft.com/office/drawing/2014/chart" uri="{C3380CC4-5D6E-409C-BE32-E72D297353CC}">
                <c16:uniqueId val="{0000003E-0D19-45FE-AC09-324487BCB3EB}"/>
              </c:ext>
            </c:extLst>
          </c:dPt>
          <c:dPt>
            <c:idx val="5"/>
            <c:invertIfNegative val="0"/>
            <c:bubble3D val="0"/>
            <c:extLst>
              <c:ext xmlns:c16="http://schemas.microsoft.com/office/drawing/2014/chart" uri="{C3380CC4-5D6E-409C-BE32-E72D297353CC}">
                <c16:uniqueId val="{0000003F-0D19-45FE-AC09-324487BCB3EB}"/>
              </c:ext>
            </c:extLst>
          </c:dPt>
          <c:dPt>
            <c:idx val="6"/>
            <c:invertIfNegative val="0"/>
            <c:bubble3D val="0"/>
            <c:extLst>
              <c:ext xmlns:c16="http://schemas.microsoft.com/office/drawing/2014/chart" uri="{C3380CC4-5D6E-409C-BE32-E72D297353CC}">
                <c16:uniqueId val="{00000040-0D19-45FE-AC09-324487BCB3EB}"/>
              </c:ext>
            </c:extLst>
          </c:dPt>
          <c:dPt>
            <c:idx val="8"/>
            <c:invertIfNegative val="0"/>
            <c:bubble3D val="0"/>
            <c:extLst>
              <c:ext xmlns:c16="http://schemas.microsoft.com/office/drawing/2014/chart" uri="{C3380CC4-5D6E-409C-BE32-E72D297353CC}">
                <c16:uniqueId val="{00000041-0D19-45FE-AC09-324487BCB3EB}"/>
              </c:ext>
            </c:extLst>
          </c:dPt>
          <c:dPt>
            <c:idx val="9"/>
            <c:invertIfNegative val="0"/>
            <c:bubble3D val="0"/>
            <c:extLst>
              <c:ext xmlns:c16="http://schemas.microsoft.com/office/drawing/2014/chart" uri="{C3380CC4-5D6E-409C-BE32-E72D297353CC}">
                <c16:uniqueId val="{00000042-0D19-45FE-AC09-324487BCB3EB}"/>
              </c:ext>
            </c:extLst>
          </c:dPt>
          <c:dPt>
            <c:idx val="10"/>
            <c:invertIfNegative val="0"/>
            <c:bubble3D val="0"/>
            <c:extLst>
              <c:ext xmlns:c16="http://schemas.microsoft.com/office/drawing/2014/chart" uri="{C3380CC4-5D6E-409C-BE32-E72D297353CC}">
                <c16:uniqueId val="{00000043-0D19-45FE-AC09-324487BCB3EB}"/>
              </c:ext>
            </c:extLst>
          </c:dPt>
          <c:dPt>
            <c:idx val="11"/>
            <c:invertIfNegative val="0"/>
            <c:bubble3D val="0"/>
            <c:extLst>
              <c:ext xmlns:c16="http://schemas.microsoft.com/office/drawing/2014/chart" uri="{C3380CC4-5D6E-409C-BE32-E72D297353CC}">
                <c16:uniqueId val="{00000044-0D19-45FE-AC09-324487BCB3EB}"/>
              </c:ext>
            </c:extLst>
          </c:dPt>
          <c:dPt>
            <c:idx val="12"/>
            <c:invertIfNegative val="0"/>
            <c:bubble3D val="0"/>
            <c:extLst>
              <c:ext xmlns:c16="http://schemas.microsoft.com/office/drawing/2014/chart" uri="{C3380CC4-5D6E-409C-BE32-E72D297353CC}">
                <c16:uniqueId val="{00000045-0D19-45FE-AC09-324487BCB3EB}"/>
              </c:ext>
            </c:extLst>
          </c:dPt>
          <c:dPt>
            <c:idx val="13"/>
            <c:invertIfNegative val="0"/>
            <c:bubble3D val="0"/>
            <c:extLst>
              <c:ext xmlns:c16="http://schemas.microsoft.com/office/drawing/2014/chart" uri="{C3380CC4-5D6E-409C-BE32-E72D297353CC}">
                <c16:uniqueId val="{00000046-0D19-45FE-AC09-324487BCB3EB}"/>
              </c:ext>
            </c:extLst>
          </c:dPt>
          <c:dPt>
            <c:idx val="14"/>
            <c:invertIfNegative val="0"/>
            <c:bubble3D val="0"/>
            <c:extLst>
              <c:ext xmlns:c16="http://schemas.microsoft.com/office/drawing/2014/chart" uri="{C3380CC4-5D6E-409C-BE32-E72D297353CC}">
                <c16:uniqueId val="{00000047-0D19-45FE-AC09-324487BCB3EB}"/>
              </c:ext>
            </c:extLst>
          </c:dPt>
          <c:dPt>
            <c:idx val="15"/>
            <c:invertIfNegative val="0"/>
            <c:bubble3D val="0"/>
            <c:spPr>
              <a:solidFill>
                <a:srgbClr val="C55A11"/>
              </a:solidFill>
            </c:spPr>
            <c:extLst>
              <c:ext xmlns:c16="http://schemas.microsoft.com/office/drawing/2014/chart" uri="{C3380CC4-5D6E-409C-BE32-E72D297353CC}">
                <c16:uniqueId val="{00000049-0D19-45FE-AC09-324487BCB3EB}"/>
              </c:ext>
            </c:extLst>
          </c:dPt>
          <c:dPt>
            <c:idx val="17"/>
            <c:invertIfNegative val="0"/>
            <c:bubble3D val="0"/>
            <c:extLst>
              <c:ext xmlns:c16="http://schemas.microsoft.com/office/drawing/2014/chart" uri="{C3380CC4-5D6E-409C-BE32-E72D297353CC}">
                <c16:uniqueId val="{0000004A-0D19-45FE-AC09-324487BCB3EB}"/>
              </c:ext>
            </c:extLst>
          </c:dPt>
          <c:dPt>
            <c:idx val="19"/>
            <c:invertIfNegative val="0"/>
            <c:bubble3D val="0"/>
            <c:extLst>
              <c:ext xmlns:c16="http://schemas.microsoft.com/office/drawing/2014/chart" uri="{C3380CC4-5D6E-409C-BE32-E72D297353CC}">
                <c16:uniqueId val="{0000004B-0D19-45FE-AC09-324487BCB3EB}"/>
              </c:ext>
            </c:extLst>
          </c:dPt>
          <c:dPt>
            <c:idx val="20"/>
            <c:invertIfNegative val="0"/>
            <c:bubble3D val="0"/>
            <c:extLst>
              <c:ext xmlns:c16="http://schemas.microsoft.com/office/drawing/2014/chart" uri="{C3380CC4-5D6E-409C-BE32-E72D297353CC}">
                <c16:uniqueId val="{0000004C-0D19-45FE-AC09-324487BCB3EB}"/>
              </c:ext>
            </c:extLst>
          </c:dPt>
          <c:dPt>
            <c:idx val="21"/>
            <c:invertIfNegative val="0"/>
            <c:bubble3D val="0"/>
            <c:spPr>
              <a:solidFill>
                <a:srgbClr val="C55A11"/>
              </a:solidFill>
            </c:spPr>
            <c:extLst>
              <c:ext xmlns:c16="http://schemas.microsoft.com/office/drawing/2014/chart" uri="{C3380CC4-5D6E-409C-BE32-E72D297353CC}">
                <c16:uniqueId val="{0000004E-0D19-45FE-AC09-324487BCB3EB}"/>
              </c:ext>
            </c:extLst>
          </c:dPt>
          <c:dPt>
            <c:idx val="22"/>
            <c:invertIfNegative val="0"/>
            <c:bubble3D val="0"/>
            <c:extLst>
              <c:ext xmlns:c16="http://schemas.microsoft.com/office/drawing/2014/chart" uri="{C3380CC4-5D6E-409C-BE32-E72D297353CC}">
                <c16:uniqueId val="{0000004F-0D19-45FE-AC09-324487BCB3EB}"/>
              </c:ext>
            </c:extLst>
          </c:dPt>
          <c:dPt>
            <c:idx val="23"/>
            <c:invertIfNegative val="0"/>
            <c:bubble3D val="0"/>
            <c:extLst>
              <c:ext xmlns:c16="http://schemas.microsoft.com/office/drawing/2014/chart" uri="{C3380CC4-5D6E-409C-BE32-E72D297353CC}">
                <c16:uniqueId val="{00000050-0D19-45FE-AC09-324487BCB3EB}"/>
              </c:ext>
            </c:extLst>
          </c:dPt>
          <c:dPt>
            <c:idx val="24"/>
            <c:invertIfNegative val="0"/>
            <c:bubble3D val="0"/>
            <c:extLst>
              <c:ext xmlns:c16="http://schemas.microsoft.com/office/drawing/2014/chart" uri="{C3380CC4-5D6E-409C-BE32-E72D297353CC}">
                <c16:uniqueId val="{00000051-0D19-45FE-AC09-324487BCB3EB}"/>
              </c:ext>
            </c:extLst>
          </c:dPt>
          <c:dPt>
            <c:idx val="25"/>
            <c:invertIfNegative val="0"/>
            <c:bubble3D val="0"/>
            <c:extLst>
              <c:ext xmlns:c16="http://schemas.microsoft.com/office/drawing/2014/chart" uri="{C3380CC4-5D6E-409C-BE32-E72D297353CC}">
                <c16:uniqueId val="{00000052-0D19-45FE-AC09-324487BCB3EB}"/>
              </c:ext>
            </c:extLst>
          </c:dPt>
          <c:dPt>
            <c:idx val="26"/>
            <c:invertIfNegative val="0"/>
            <c:bubble3D val="0"/>
            <c:extLst>
              <c:ext xmlns:c16="http://schemas.microsoft.com/office/drawing/2014/chart" uri="{C3380CC4-5D6E-409C-BE32-E72D297353CC}">
                <c16:uniqueId val="{00000053-0D19-45FE-AC09-324487BCB3EB}"/>
              </c:ext>
            </c:extLst>
          </c:dPt>
          <c:dPt>
            <c:idx val="27"/>
            <c:invertIfNegative val="0"/>
            <c:bubble3D val="0"/>
            <c:extLst>
              <c:ext xmlns:c16="http://schemas.microsoft.com/office/drawing/2014/chart" uri="{C3380CC4-5D6E-409C-BE32-E72D297353CC}">
                <c16:uniqueId val="{00000054-0D19-45FE-AC09-324487BCB3EB}"/>
              </c:ext>
            </c:extLst>
          </c:dPt>
          <c:dPt>
            <c:idx val="30"/>
            <c:invertIfNegative val="0"/>
            <c:bubble3D val="0"/>
            <c:extLst>
              <c:ext xmlns:c16="http://schemas.microsoft.com/office/drawing/2014/chart" uri="{C3380CC4-5D6E-409C-BE32-E72D297353CC}">
                <c16:uniqueId val="{00000055-0D19-45FE-AC09-324487BCB3EB}"/>
              </c:ext>
            </c:extLst>
          </c:dPt>
          <c:dPt>
            <c:idx val="32"/>
            <c:invertIfNegative val="0"/>
            <c:bubble3D val="0"/>
            <c:extLst>
              <c:ext xmlns:c16="http://schemas.microsoft.com/office/drawing/2014/chart" uri="{C3380CC4-5D6E-409C-BE32-E72D297353CC}">
                <c16:uniqueId val="{00000056-0D19-45FE-AC09-324487BCB3EB}"/>
              </c:ext>
            </c:extLst>
          </c:dPt>
          <c:dLbls>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9-0D19-45FE-AC09-324487BCB3EB}"/>
                </c:ext>
              </c:extLst>
            </c:dLbl>
            <c:dLbl>
              <c:idx val="21"/>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E-0D19-45FE-AC09-324487BCB3EB}"/>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'F32'!$A$7:$A$39</c:f>
              <c:strCache>
                <c:ptCount val="33"/>
                <c:pt idx="0">
                  <c:v>Tamaulipas</c:v>
                </c:pt>
                <c:pt idx="1">
                  <c:v>Chihuahua</c:v>
                </c:pt>
                <c:pt idx="2">
                  <c:v>Coahuila</c:v>
                </c:pt>
                <c:pt idx="3">
                  <c:v>Baja California</c:v>
                </c:pt>
                <c:pt idx="4">
                  <c:v>Querétaro</c:v>
                </c:pt>
                <c:pt idx="5">
                  <c:v>Hidalgo</c:v>
                </c:pt>
                <c:pt idx="6">
                  <c:v>Puebla</c:v>
                </c:pt>
                <c:pt idx="7">
                  <c:v>Tlaxcala</c:v>
                </c:pt>
                <c:pt idx="8">
                  <c:v>Tabasco</c:v>
                </c:pt>
                <c:pt idx="9">
                  <c:v>Veracruz</c:v>
                </c:pt>
                <c:pt idx="10">
                  <c:v>Aguascalientes</c:v>
                </c:pt>
                <c:pt idx="11">
                  <c:v>Morelos</c:v>
                </c:pt>
                <c:pt idx="12">
                  <c:v>Sonora</c:v>
                </c:pt>
                <c:pt idx="13">
                  <c:v>Guanajuato</c:v>
                </c:pt>
                <c:pt idx="14">
                  <c:v>México</c:v>
                </c:pt>
                <c:pt idx="15">
                  <c:v>Nacional</c:v>
                </c:pt>
                <c:pt idx="16">
                  <c:v>Chiapas</c:v>
                </c:pt>
                <c:pt idx="17">
                  <c:v>Zacatecas</c:v>
                </c:pt>
                <c:pt idx="18">
                  <c:v>Colima</c:v>
                </c:pt>
                <c:pt idx="19">
                  <c:v>Yucatán</c:v>
                </c:pt>
                <c:pt idx="20">
                  <c:v>San Luis Potosí</c:v>
                </c:pt>
                <c:pt idx="21">
                  <c:v>Jalisco</c:v>
                </c:pt>
                <c:pt idx="22">
                  <c:v>Nayarit</c:v>
                </c:pt>
                <c:pt idx="23">
                  <c:v>Sinaloa</c:v>
                </c:pt>
                <c:pt idx="24">
                  <c:v>Durango</c:v>
                </c:pt>
                <c:pt idx="25">
                  <c:v>Michoacán</c:v>
                </c:pt>
                <c:pt idx="26">
                  <c:v>Ciudad de México</c:v>
                </c:pt>
                <c:pt idx="27">
                  <c:v>Oaxaca</c:v>
                </c:pt>
                <c:pt idx="28">
                  <c:v>Campeche</c:v>
                </c:pt>
                <c:pt idx="29">
                  <c:v>Baja California Sur</c:v>
                </c:pt>
                <c:pt idx="30">
                  <c:v>Nuevo León</c:v>
                </c:pt>
                <c:pt idx="31">
                  <c:v>Guerrero</c:v>
                </c:pt>
                <c:pt idx="32">
                  <c:v>Quintana Roo</c:v>
                </c:pt>
              </c:strCache>
            </c:strRef>
          </c:cat>
          <c:val>
            <c:numRef>
              <c:f>'F32'!$D$7:$D$39</c:f>
              <c:numCache>
                <c:formatCode>0.00</c:formatCode>
                <c:ptCount val="33"/>
                <c:pt idx="0">
                  <c:v>22.978783198555298</c:v>
                </c:pt>
                <c:pt idx="1">
                  <c:v>22.9187252235138</c:v>
                </c:pt>
                <c:pt idx="2">
                  <c:v>23.797598436088901</c:v>
                </c:pt>
                <c:pt idx="3">
                  <c:v>22.811855524778</c:v>
                </c:pt>
                <c:pt idx="4">
                  <c:v>23.103175328158699</c:v>
                </c:pt>
                <c:pt idx="5">
                  <c:v>23.249239299546101</c:v>
                </c:pt>
                <c:pt idx="6">
                  <c:v>23.276825539718502</c:v>
                </c:pt>
                <c:pt idx="7">
                  <c:v>23.2162236386283</c:v>
                </c:pt>
                <c:pt idx="8">
                  <c:v>23.562432596359098</c:v>
                </c:pt>
                <c:pt idx="9">
                  <c:v>23.516931263777099</c:v>
                </c:pt>
                <c:pt idx="10">
                  <c:v>23.631319213877202</c:v>
                </c:pt>
                <c:pt idx="11">
                  <c:v>23.453038130585298</c:v>
                </c:pt>
                <c:pt idx="12">
                  <c:v>24.015135746293101</c:v>
                </c:pt>
                <c:pt idx="13">
                  <c:v>23.782151603678301</c:v>
                </c:pt>
                <c:pt idx="14">
                  <c:v>23.332021794018999</c:v>
                </c:pt>
                <c:pt idx="15">
                  <c:v>23.692631551552601</c:v>
                </c:pt>
                <c:pt idx="16">
                  <c:v>23.889456592823599</c:v>
                </c:pt>
                <c:pt idx="17">
                  <c:v>23.786479153352801</c:v>
                </c:pt>
                <c:pt idx="18">
                  <c:v>23.814183092470401</c:v>
                </c:pt>
                <c:pt idx="19">
                  <c:v>24.340370663217701</c:v>
                </c:pt>
                <c:pt idx="20">
                  <c:v>23.887433702517399</c:v>
                </c:pt>
                <c:pt idx="21">
                  <c:v>23.904587996692701</c:v>
                </c:pt>
                <c:pt idx="22">
                  <c:v>24.0686795363318</c:v>
                </c:pt>
                <c:pt idx="23">
                  <c:v>23.487050310218098</c:v>
                </c:pt>
                <c:pt idx="24">
                  <c:v>24.063707414273299</c:v>
                </c:pt>
                <c:pt idx="25">
                  <c:v>24.209456526707601</c:v>
                </c:pt>
                <c:pt idx="26">
                  <c:v>23.631554799177</c:v>
                </c:pt>
                <c:pt idx="27">
                  <c:v>24.508089888939999</c:v>
                </c:pt>
                <c:pt idx="28">
                  <c:v>24.380242311475499</c:v>
                </c:pt>
                <c:pt idx="29">
                  <c:v>24.694435208788299</c:v>
                </c:pt>
                <c:pt idx="30">
                  <c:v>23.966970356128201</c:v>
                </c:pt>
                <c:pt idx="31">
                  <c:v>24.907711475325499</c:v>
                </c:pt>
                <c:pt idx="32">
                  <c:v>24.638429361225398</c:v>
                </c:pt>
              </c:numCache>
            </c:numRef>
          </c:val>
          <c:extLst>
            <c:ext xmlns:c16="http://schemas.microsoft.com/office/drawing/2014/chart" uri="{C3380CC4-5D6E-409C-BE32-E72D297353CC}">
              <c16:uniqueId val="{00000057-0D19-45FE-AC09-324487BCB3EB}"/>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01-6BF6-4076-8373-849485808867}"/>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3-6BF6-4076-8373-849485808867}"/>
              </c:ext>
            </c:extLst>
          </c:dPt>
          <c:dPt>
            <c:idx val="17"/>
            <c:invertIfNegative val="0"/>
            <c:bubble3D val="0"/>
            <c:spPr>
              <a:solidFill>
                <a:srgbClr val="FFC000"/>
              </a:solidFill>
              <a:ln>
                <a:noFill/>
              </a:ln>
              <a:effectLst/>
            </c:spPr>
            <c:extLst>
              <c:ext xmlns:c16="http://schemas.microsoft.com/office/drawing/2014/chart" uri="{C3380CC4-5D6E-409C-BE32-E72D297353CC}">
                <c16:uniqueId val="{00000005-6BF6-4076-8373-8494858088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'F33'!$A$7:$A$24</c:f>
              <c:strCache>
                <c:ptCount val="18"/>
                <c:pt idx="0">
                  <c:v>2006/04</c:v>
                </c:pt>
                <c:pt idx="1">
                  <c:v>2007/04</c:v>
                </c:pt>
                <c:pt idx="2">
                  <c:v>2008/04</c:v>
                </c:pt>
                <c:pt idx="3">
                  <c:v>2009/04</c:v>
                </c:pt>
                <c:pt idx="4">
                  <c:v>2010/04</c:v>
                </c:pt>
                <c:pt idx="5">
                  <c:v>2011/04</c:v>
                </c:pt>
                <c:pt idx="6">
                  <c:v>2012/04</c:v>
                </c:pt>
                <c:pt idx="7">
                  <c:v>2013/04</c:v>
                </c:pt>
                <c:pt idx="8">
                  <c:v>2014/04</c:v>
                </c:pt>
                <c:pt idx="9">
                  <c:v>2015/04</c:v>
                </c:pt>
                <c:pt idx="10">
                  <c:v>2016/04</c:v>
                </c:pt>
                <c:pt idx="11">
                  <c:v>2017/04</c:v>
                </c:pt>
                <c:pt idx="12">
                  <c:v>2018/04</c:v>
                </c:pt>
                <c:pt idx="13">
                  <c:v>2019/04</c:v>
                </c:pt>
                <c:pt idx="14">
                  <c:v>2020/04</c:v>
                </c:pt>
                <c:pt idx="15">
                  <c:v>2021/04</c:v>
                </c:pt>
                <c:pt idx="16">
                  <c:v>2022/04</c:v>
                </c:pt>
                <c:pt idx="17">
                  <c:v>2023/04</c:v>
                </c:pt>
              </c:strCache>
            </c:strRef>
          </c:cat>
          <c:val>
            <c:numRef>
              <c:f>'F33'!$B$7:$B$24</c:f>
              <c:numCache>
                <c:formatCode>0.00</c:formatCode>
                <c:ptCount val="18"/>
                <c:pt idx="0">
                  <c:v>3.1705238933589999</c:v>
                </c:pt>
                <c:pt idx="1">
                  <c:v>2.903846922959</c:v>
                </c:pt>
                <c:pt idx="2">
                  <c:v>2.9323891262530002</c:v>
                </c:pt>
                <c:pt idx="3">
                  <c:v>4.7920627358459997</c:v>
                </c:pt>
                <c:pt idx="4">
                  <c:v>4.6796676938230002</c:v>
                </c:pt>
                <c:pt idx="5">
                  <c:v>5.2188578526229996</c:v>
                </c:pt>
                <c:pt idx="6">
                  <c:v>4.9253253866950004</c:v>
                </c:pt>
                <c:pt idx="7">
                  <c:v>4.2233927745499997</c:v>
                </c:pt>
                <c:pt idx="8">
                  <c:v>4.7518610038549998</c:v>
                </c:pt>
                <c:pt idx="9">
                  <c:v>4.117363002896</c:v>
                </c:pt>
                <c:pt idx="10">
                  <c:v>4.0139479975289998</c:v>
                </c:pt>
                <c:pt idx="11">
                  <c:v>2.646939505702</c:v>
                </c:pt>
                <c:pt idx="12">
                  <c:v>2.0992205400000001</c:v>
                </c:pt>
                <c:pt idx="13">
                  <c:v>3.151390043333</c:v>
                </c:pt>
                <c:pt idx="15">
                  <c:v>4.0370000000000061</c:v>
                </c:pt>
                <c:pt idx="16">
                  <c:v>1.63</c:v>
                </c:pt>
                <c:pt idx="17">
                  <c:v>2.7296000000000049</c:v>
                </c:pt>
              </c:numCache>
            </c:numRef>
          </c:val>
          <c:extLst>
            <c:ext xmlns:c16="http://schemas.microsoft.com/office/drawing/2014/chart" uri="{C3380CC4-5D6E-409C-BE32-E72D297353CC}">
              <c16:uniqueId val="{00000006-6BF6-4076-8373-849485808867}"/>
            </c:ext>
          </c:extLst>
        </c:ser>
        <c:dLbls>
          <c:showLegendKey val="0"/>
          <c:showVal val="0"/>
          <c:showCatName val="0"/>
          <c:showSerName val="0"/>
          <c:showPercent val="0"/>
          <c:showBubbleSize val="0"/>
        </c:dLbls>
        <c:gapWidth val="219"/>
        <c:overlap val="-27"/>
        <c:axId val="259880752"/>
        <c:axId val="186055472"/>
      </c:barChart>
      <c:catAx>
        <c:axId val="25988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6055472"/>
        <c:crosses val="autoZero"/>
        <c:auto val="1"/>
        <c:lblAlgn val="ctr"/>
        <c:lblOffset val="100"/>
        <c:noMultiLvlLbl val="0"/>
      </c:catAx>
      <c:valAx>
        <c:axId val="186055472"/>
        <c:scaling>
          <c:orientation val="minMax"/>
        </c:scaling>
        <c:delete val="1"/>
        <c:axPos val="l"/>
        <c:numFmt formatCode="0.00" sourceLinked="1"/>
        <c:majorTickMark val="none"/>
        <c:minorTickMark val="none"/>
        <c:tickLblPos val="nextTo"/>
        <c:crossAx val="259880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C5B5-4D81-A414-83B8F4B91D14}"/>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C5B5-4D81-A414-83B8F4B91D14}"/>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C5B5-4D81-A414-83B8F4B91D1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7-C5B5-4D81-A414-83B8F4B91D14}"/>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9-C5B5-4D81-A414-83B8F4B91D1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B-C5B5-4D81-A414-83B8F4B91D14}"/>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D-C5B5-4D81-A414-83B8F4B91D14}"/>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F-C5B5-4D81-A414-83B8F4B91D14}"/>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11-C5B5-4D81-A414-83B8F4B91D1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13-C5B5-4D81-A414-83B8F4B91D14}"/>
              </c:ext>
            </c:extLst>
          </c:dPt>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15-C5B5-4D81-A414-83B8F4B91D14}"/>
              </c:ext>
            </c:extLst>
          </c:dPt>
          <c:dPt>
            <c:idx val="18"/>
            <c:invertIfNegative val="0"/>
            <c:bubble3D val="0"/>
            <c:spPr>
              <a:solidFill>
                <a:schemeClr val="bg1">
                  <a:lumMod val="50000"/>
                </a:schemeClr>
              </a:solidFill>
              <a:ln>
                <a:noFill/>
              </a:ln>
              <a:effectLst/>
            </c:spPr>
            <c:extLst>
              <c:ext xmlns:c16="http://schemas.microsoft.com/office/drawing/2014/chart" uri="{C3380CC4-5D6E-409C-BE32-E72D297353CC}">
                <c16:uniqueId val="{00000017-C5B5-4D81-A414-83B8F4B91D14}"/>
              </c:ext>
            </c:extLst>
          </c:dPt>
          <c:dPt>
            <c:idx val="19"/>
            <c:invertIfNegative val="0"/>
            <c:bubble3D val="0"/>
            <c:spPr>
              <a:solidFill>
                <a:schemeClr val="bg1">
                  <a:lumMod val="50000"/>
                </a:schemeClr>
              </a:solidFill>
              <a:ln>
                <a:noFill/>
              </a:ln>
              <a:effectLst/>
            </c:spPr>
            <c:extLst>
              <c:ext xmlns:c16="http://schemas.microsoft.com/office/drawing/2014/chart" uri="{C3380CC4-5D6E-409C-BE32-E72D297353CC}">
                <c16:uniqueId val="{00000019-C5B5-4D81-A414-83B8F4B91D1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B-C5B5-4D81-A414-83B8F4B91D14}"/>
              </c:ext>
            </c:extLst>
          </c:dPt>
          <c:dPt>
            <c:idx val="22"/>
            <c:invertIfNegative val="0"/>
            <c:bubble3D val="0"/>
            <c:spPr>
              <a:solidFill>
                <a:schemeClr val="bg1">
                  <a:lumMod val="50000"/>
                </a:schemeClr>
              </a:solidFill>
              <a:ln>
                <a:noFill/>
              </a:ln>
              <a:effectLst/>
            </c:spPr>
            <c:extLst>
              <c:ext xmlns:c16="http://schemas.microsoft.com/office/drawing/2014/chart" uri="{C3380CC4-5D6E-409C-BE32-E72D297353CC}">
                <c16:uniqueId val="{0000001D-C5B5-4D81-A414-83B8F4B91D14}"/>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F-C5B5-4D81-A414-83B8F4B91D1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21-C5B5-4D81-A414-83B8F4B91D1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23-C5B5-4D81-A414-83B8F4B91D14}"/>
              </c:ext>
            </c:extLst>
          </c:dPt>
          <c:dPt>
            <c:idx val="29"/>
            <c:invertIfNegative val="0"/>
            <c:bubble3D val="0"/>
            <c:spPr>
              <a:solidFill>
                <a:schemeClr val="bg1">
                  <a:lumMod val="50000"/>
                </a:schemeClr>
              </a:solidFill>
              <a:ln>
                <a:noFill/>
              </a:ln>
              <a:effectLst/>
            </c:spPr>
            <c:extLst>
              <c:ext xmlns:c16="http://schemas.microsoft.com/office/drawing/2014/chart" uri="{C3380CC4-5D6E-409C-BE32-E72D297353CC}">
                <c16:uniqueId val="{00000025-C5B5-4D81-A414-83B8F4B91D14}"/>
              </c:ext>
            </c:extLst>
          </c:dPt>
          <c:dPt>
            <c:idx val="30"/>
            <c:invertIfNegative val="0"/>
            <c:bubble3D val="0"/>
            <c:spPr>
              <a:solidFill>
                <a:schemeClr val="bg1">
                  <a:lumMod val="50000"/>
                </a:schemeClr>
              </a:solidFill>
              <a:ln>
                <a:noFill/>
              </a:ln>
              <a:effectLst/>
            </c:spPr>
            <c:extLst>
              <c:ext xmlns:c16="http://schemas.microsoft.com/office/drawing/2014/chart" uri="{C3380CC4-5D6E-409C-BE32-E72D297353CC}">
                <c16:uniqueId val="{00000027-C5B5-4D81-A414-83B8F4B91D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'F34'!$A$7:$A$39</c:f>
              <c:strCache>
                <c:ptCount val="33"/>
                <c:pt idx="0">
                  <c:v>Guerrero</c:v>
                </c:pt>
                <c:pt idx="1">
                  <c:v>Oaxaca</c:v>
                </c:pt>
                <c:pt idx="2">
                  <c:v>Baja California</c:v>
                </c:pt>
                <c:pt idx="3">
                  <c:v>Veracruz</c:v>
                </c:pt>
                <c:pt idx="4">
                  <c:v>Morelos</c:v>
                </c:pt>
                <c:pt idx="5">
                  <c:v>Chiapas</c:v>
                </c:pt>
                <c:pt idx="6">
                  <c:v>Sinaloa</c:v>
                </c:pt>
                <c:pt idx="7">
                  <c:v>Puebla</c:v>
                </c:pt>
                <c:pt idx="8">
                  <c:v>Nayarit</c:v>
                </c:pt>
                <c:pt idx="9">
                  <c:v>Colima</c:v>
                </c:pt>
                <c:pt idx="10">
                  <c:v>Yucatán</c:v>
                </c:pt>
                <c:pt idx="11">
                  <c:v>Campeche</c:v>
                </c:pt>
                <c:pt idx="12">
                  <c:v>Chihuahua</c:v>
                </c:pt>
                <c:pt idx="13">
                  <c:v>Zacatecas</c:v>
                </c:pt>
                <c:pt idx="14">
                  <c:v>Sonora</c:v>
                </c:pt>
                <c:pt idx="15">
                  <c:v>Jalisco</c:v>
                </c:pt>
                <c:pt idx="16">
                  <c:v>Nacional</c:v>
                </c:pt>
                <c:pt idx="17">
                  <c:v>Quintana Roo</c:v>
                </c:pt>
                <c:pt idx="18">
                  <c:v>Coahuila</c:v>
                </c:pt>
                <c:pt idx="19">
                  <c:v>Baja California Sur</c:v>
                </c:pt>
                <c:pt idx="20">
                  <c:v>Hidalgo</c:v>
                </c:pt>
                <c:pt idx="21">
                  <c:v>Durango</c:v>
                </c:pt>
                <c:pt idx="22">
                  <c:v>Michoacán</c:v>
                </c:pt>
                <c:pt idx="23">
                  <c:v>San Luis Potosí</c:v>
                </c:pt>
                <c:pt idx="24">
                  <c:v>Guanajuato</c:v>
                </c:pt>
                <c:pt idx="25">
                  <c:v>Tamaulipas</c:v>
                </c:pt>
                <c:pt idx="26">
                  <c:v>Estado de México</c:v>
                </c:pt>
                <c:pt idx="27">
                  <c:v>Nuevo León</c:v>
                </c:pt>
                <c:pt idx="28">
                  <c:v>Aguascalientes</c:v>
                </c:pt>
                <c:pt idx="29">
                  <c:v>Querétaro</c:v>
                </c:pt>
                <c:pt idx="30">
                  <c:v>Tlaxcala</c:v>
                </c:pt>
                <c:pt idx="31">
                  <c:v>Tabasco</c:v>
                </c:pt>
                <c:pt idx="32">
                  <c:v>Ciudad de México</c:v>
                </c:pt>
              </c:strCache>
            </c:strRef>
          </c:cat>
          <c:val>
            <c:numRef>
              <c:f>'F34'!$B$7:$B$39</c:f>
              <c:numCache>
                <c:formatCode>0.00</c:formatCode>
                <c:ptCount val="33"/>
                <c:pt idx="0">
                  <c:v>0.98820000000000618</c:v>
                </c:pt>
                <c:pt idx="1">
                  <c:v>1.1748999999999938</c:v>
                </c:pt>
                <c:pt idx="2">
                  <c:v>1.4166000000000025</c:v>
                </c:pt>
                <c:pt idx="3">
                  <c:v>1.4890000000000043</c:v>
                </c:pt>
                <c:pt idx="4">
                  <c:v>1.5328999999999979</c:v>
                </c:pt>
                <c:pt idx="5">
                  <c:v>1.5999000000000052</c:v>
                </c:pt>
                <c:pt idx="6">
                  <c:v>1.8622000000000014</c:v>
                </c:pt>
                <c:pt idx="7">
                  <c:v>1.9998999999999967</c:v>
                </c:pt>
                <c:pt idx="8">
                  <c:v>2.0331999999999937</c:v>
                </c:pt>
                <c:pt idx="9">
                  <c:v>2.0587000000000018</c:v>
                </c:pt>
                <c:pt idx="10">
                  <c:v>2.1029000000000053</c:v>
                </c:pt>
                <c:pt idx="11">
                  <c:v>2.1046000000000049</c:v>
                </c:pt>
                <c:pt idx="12">
                  <c:v>2.1103999999999985</c:v>
                </c:pt>
                <c:pt idx="13">
                  <c:v>2.2146999999999935</c:v>
                </c:pt>
                <c:pt idx="14">
                  <c:v>2.6517999999999944</c:v>
                </c:pt>
                <c:pt idx="15">
                  <c:v>2.7296000000000049</c:v>
                </c:pt>
                <c:pt idx="16">
                  <c:v>2.8228000000000009</c:v>
                </c:pt>
                <c:pt idx="17">
                  <c:v>2.9146999999999963</c:v>
                </c:pt>
                <c:pt idx="18">
                  <c:v>2.9275999999999982</c:v>
                </c:pt>
                <c:pt idx="19">
                  <c:v>2.9625000000000057</c:v>
                </c:pt>
                <c:pt idx="20">
                  <c:v>2.9736000000000047</c:v>
                </c:pt>
                <c:pt idx="21">
                  <c:v>3.0484000000000009</c:v>
                </c:pt>
                <c:pt idx="22">
                  <c:v>3.0797000000000025</c:v>
                </c:pt>
                <c:pt idx="23">
                  <c:v>3.1199000000000012</c:v>
                </c:pt>
                <c:pt idx="24">
                  <c:v>3.3465999999999951</c:v>
                </c:pt>
                <c:pt idx="25">
                  <c:v>3.4044999999999987</c:v>
                </c:pt>
                <c:pt idx="26">
                  <c:v>3.5297999999999945</c:v>
                </c:pt>
                <c:pt idx="27">
                  <c:v>3.6136999999999944</c:v>
                </c:pt>
                <c:pt idx="28">
                  <c:v>3.6954000000000065</c:v>
                </c:pt>
                <c:pt idx="29">
                  <c:v>3.8275000000000006</c:v>
                </c:pt>
                <c:pt idx="30">
                  <c:v>4.1103999999999985</c:v>
                </c:pt>
                <c:pt idx="31">
                  <c:v>4.356899999999996</c:v>
                </c:pt>
                <c:pt idx="32">
                  <c:v>4.6524000000000001</c:v>
                </c:pt>
              </c:numCache>
            </c:numRef>
          </c:val>
          <c:extLst>
            <c:ext xmlns:c16="http://schemas.microsoft.com/office/drawing/2014/chart" uri="{C3380CC4-5D6E-409C-BE32-E72D297353CC}">
              <c16:uniqueId val="{00000028-C5B5-4D81-A414-83B8F4B91D14}"/>
            </c:ext>
          </c:extLst>
        </c:ser>
        <c:dLbls>
          <c:showLegendKey val="0"/>
          <c:showVal val="0"/>
          <c:showCatName val="0"/>
          <c:showSerName val="0"/>
          <c:showPercent val="0"/>
          <c:showBubbleSize val="0"/>
        </c:dLbls>
        <c:gapWidth val="100"/>
        <c:axId val="477210032"/>
        <c:axId val="909890080"/>
      </c:barChart>
      <c:catAx>
        <c:axId val="47721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09890080"/>
        <c:crosses val="autoZero"/>
        <c:auto val="1"/>
        <c:lblAlgn val="ctr"/>
        <c:lblOffset val="100"/>
        <c:noMultiLvlLbl val="0"/>
      </c:catAx>
      <c:valAx>
        <c:axId val="909890080"/>
        <c:scaling>
          <c:orientation val="minMax"/>
        </c:scaling>
        <c:delete val="1"/>
        <c:axPos val="b"/>
        <c:numFmt formatCode="0.00" sourceLinked="1"/>
        <c:majorTickMark val="none"/>
        <c:minorTickMark val="none"/>
        <c:tickLblPos val="nextTo"/>
        <c:crossAx val="47721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EA9C-4332-86CF-7E14F12E49F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3-EA9C-4332-86CF-7E14F12E49F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5-EA9C-4332-86CF-7E14F12E49F4}"/>
              </c:ext>
            </c:extLst>
          </c:dPt>
          <c:dPt>
            <c:idx val="11"/>
            <c:invertIfNegative val="0"/>
            <c:bubble3D val="0"/>
            <c:spPr>
              <a:solidFill>
                <a:schemeClr val="bg1">
                  <a:lumMod val="50000"/>
                </a:schemeClr>
              </a:solidFill>
              <a:ln>
                <a:noFill/>
              </a:ln>
              <a:effectLst/>
            </c:spPr>
            <c:extLst>
              <c:ext xmlns:c16="http://schemas.microsoft.com/office/drawing/2014/chart" uri="{C3380CC4-5D6E-409C-BE32-E72D297353CC}">
                <c16:uniqueId val="{00000007-EA9C-4332-86CF-7E14F12E49F4}"/>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09-EA9C-4332-86CF-7E14F12E49F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0B-EA9C-4332-86CF-7E14F12E49F4}"/>
              </c:ext>
            </c:extLst>
          </c:dPt>
          <c:dPt>
            <c:idx val="15"/>
            <c:invertIfNegative val="0"/>
            <c:bubble3D val="0"/>
            <c:spPr>
              <a:solidFill>
                <a:schemeClr val="bg1">
                  <a:lumMod val="50000"/>
                </a:schemeClr>
              </a:solidFill>
              <a:ln>
                <a:noFill/>
              </a:ln>
              <a:effectLst/>
            </c:spPr>
            <c:extLst>
              <c:ext xmlns:c16="http://schemas.microsoft.com/office/drawing/2014/chart" uri="{C3380CC4-5D6E-409C-BE32-E72D297353CC}">
                <c16:uniqueId val="{0000000D-EA9C-4332-86CF-7E14F12E49F4}"/>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F-EA9C-4332-86CF-7E14F12E49F4}"/>
              </c:ext>
            </c:extLst>
          </c:dPt>
          <c:dPt>
            <c:idx val="17"/>
            <c:invertIfNegative val="0"/>
            <c:bubble3D val="0"/>
            <c:spPr>
              <a:solidFill>
                <a:schemeClr val="bg1">
                  <a:lumMod val="50000"/>
                </a:schemeClr>
              </a:solidFill>
              <a:ln>
                <a:noFill/>
              </a:ln>
              <a:effectLst/>
            </c:spPr>
            <c:extLst>
              <c:ext xmlns:c16="http://schemas.microsoft.com/office/drawing/2014/chart" uri="{C3380CC4-5D6E-409C-BE32-E72D297353CC}">
                <c16:uniqueId val="{00000011-EA9C-4332-86CF-7E14F12E49F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3-EA9C-4332-86CF-7E14F12E49F4}"/>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5-EA9C-4332-86CF-7E14F12E49F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17-EA9C-4332-86CF-7E14F12E49F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19-EA9C-4332-86CF-7E14F12E49F4}"/>
              </c:ext>
            </c:extLst>
          </c:dPt>
          <c:dPt>
            <c:idx val="27"/>
            <c:invertIfNegative val="0"/>
            <c:bubble3D val="0"/>
            <c:spPr>
              <a:solidFill>
                <a:schemeClr val="bg1">
                  <a:lumMod val="50000"/>
                </a:schemeClr>
              </a:solidFill>
              <a:ln>
                <a:noFill/>
              </a:ln>
              <a:effectLst/>
            </c:spPr>
            <c:extLst>
              <c:ext xmlns:c16="http://schemas.microsoft.com/office/drawing/2014/chart" uri="{C3380CC4-5D6E-409C-BE32-E72D297353CC}">
                <c16:uniqueId val="{0000001B-EA9C-4332-86CF-7E14F12E49F4}"/>
              </c:ext>
            </c:extLst>
          </c:dPt>
          <c:dPt>
            <c:idx val="28"/>
            <c:invertIfNegative val="0"/>
            <c:bubble3D val="0"/>
            <c:spPr>
              <a:solidFill>
                <a:schemeClr val="bg1">
                  <a:lumMod val="50000"/>
                </a:schemeClr>
              </a:solidFill>
              <a:ln>
                <a:noFill/>
              </a:ln>
              <a:effectLst/>
            </c:spPr>
            <c:extLst>
              <c:ext xmlns:c16="http://schemas.microsoft.com/office/drawing/2014/chart" uri="{C3380CC4-5D6E-409C-BE32-E72D297353CC}">
                <c16:uniqueId val="{0000001D-EA9C-4332-86CF-7E14F12E49F4}"/>
              </c:ext>
            </c:extLst>
          </c:dPt>
          <c:dPt>
            <c:idx val="31"/>
            <c:invertIfNegative val="0"/>
            <c:bubble3D val="0"/>
            <c:spPr>
              <a:solidFill>
                <a:schemeClr val="bg1">
                  <a:lumMod val="50000"/>
                </a:schemeClr>
              </a:solidFill>
              <a:ln>
                <a:noFill/>
              </a:ln>
              <a:effectLst/>
            </c:spPr>
            <c:extLst>
              <c:ext xmlns:c16="http://schemas.microsoft.com/office/drawing/2014/chart" uri="{C3380CC4-5D6E-409C-BE32-E72D297353CC}">
                <c16:uniqueId val="{0000001F-EA9C-4332-86CF-7E14F12E49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'F35'!$A$7:$A$39</c:f>
              <c:strCache>
                <c:ptCount val="33"/>
                <c:pt idx="0">
                  <c:v>Zacatecas</c:v>
                </c:pt>
                <c:pt idx="1">
                  <c:v>Chiapas</c:v>
                </c:pt>
                <c:pt idx="2">
                  <c:v>Guerrero</c:v>
                </c:pt>
                <c:pt idx="3">
                  <c:v>Sonora</c:v>
                </c:pt>
                <c:pt idx="4">
                  <c:v>Chihuahua</c:v>
                </c:pt>
                <c:pt idx="5">
                  <c:v>Coahuila</c:v>
                </c:pt>
                <c:pt idx="6">
                  <c:v>Oaxaca</c:v>
                </c:pt>
                <c:pt idx="7">
                  <c:v>Baja California</c:v>
                </c:pt>
                <c:pt idx="8">
                  <c:v>Veracruz</c:v>
                </c:pt>
                <c:pt idx="9">
                  <c:v>Puebla</c:v>
                </c:pt>
                <c:pt idx="10">
                  <c:v>Nayarit</c:v>
                </c:pt>
                <c:pt idx="11">
                  <c:v>Colima</c:v>
                </c:pt>
                <c:pt idx="12">
                  <c:v>Sinaloa</c:v>
                </c:pt>
                <c:pt idx="13">
                  <c:v>Yucatán</c:v>
                </c:pt>
                <c:pt idx="14">
                  <c:v>Estado de México</c:v>
                </c:pt>
                <c:pt idx="15">
                  <c:v>Nacional</c:v>
                </c:pt>
                <c:pt idx="16">
                  <c:v>Quintana Roo</c:v>
                </c:pt>
                <c:pt idx="17">
                  <c:v>Campeche</c:v>
                </c:pt>
                <c:pt idx="18">
                  <c:v>Morelos</c:v>
                </c:pt>
                <c:pt idx="19">
                  <c:v>Nuevo León</c:v>
                </c:pt>
                <c:pt idx="20">
                  <c:v>Durango</c:v>
                </c:pt>
                <c:pt idx="21">
                  <c:v>Jalisco</c:v>
                </c:pt>
                <c:pt idx="22">
                  <c:v>Baja California Sur</c:v>
                </c:pt>
                <c:pt idx="23">
                  <c:v>Tamaulipas</c:v>
                </c:pt>
                <c:pt idx="24">
                  <c:v>Guanajuato</c:v>
                </c:pt>
                <c:pt idx="25">
                  <c:v>Tlaxcala</c:v>
                </c:pt>
                <c:pt idx="26">
                  <c:v>Michoacán</c:v>
                </c:pt>
                <c:pt idx="27">
                  <c:v>San Luis Potosí</c:v>
                </c:pt>
                <c:pt idx="28">
                  <c:v>Ciudad de México</c:v>
                </c:pt>
                <c:pt idx="29">
                  <c:v>Hidalgo</c:v>
                </c:pt>
                <c:pt idx="30">
                  <c:v>Querétaro</c:v>
                </c:pt>
                <c:pt idx="31">
                  <c:v>Tabasco</c:v>
                </c:pt>
                <c:pt idx="32">
                  <c:v>Aguascalientes</c:v>
                </c:pt>
              </c:strCache>
            </c:strRef>
          </c:cat>
          <c:val>
            <c:numRef>
              <c:f>'F35'!$B$7:$B$39</c:f>
              <c:numCache>
                <c:formatCode>0.00</c:formatCode>
                <c:ptCount val="33"/>
                <c:pt idx="0">
                  <c:v>-1.984800000000007</c:v>
                </c:pt>
                <c:pt idx="1">
                  <c:v>-1.0086999999999904</c:v>
                </c:pt>
                <c:pt idx="2">
                  <c:v>-0.879099999999994</c:v>
                </c:pt>
                <c:pt idx="3">
                  <c:v>-0.78610000000000468</c:v>
                </c:pt>
                <c:pt idx="4">
                  <c:v>-0.56650000000000489</c:v>
                </c:pt>
                <c:pt idx="5">
                  <c:v>-0.39230000000000587</c:v>
                </c:pt>
                <c:pt idx="6">
                  <c:v>-0.31910000000000593</c:v>
                </c:pt>
                <c:pt idx="7">
                  <c:v>-0.13410000000000366</c:v>
                </c:pt>
                <c:pt idx="8">
                  <c:v>-3.1799999999989836E-2</c:v>
                </c:pt>
                <c:pt idx="9">
                  <c:v>-5.0999999999987722E-3</c:v>
                </c:pt>
                <c:pt idx="10">
                  <c:v>0.13949999999999818</c:v>
                </c:pt>
                <c:pt idx="11">
                  <c:v>0.17329999999999757</c:v>
                </c:pt>
                <c:pt idx="12">
                  <c:v>0.19010000000000105</c:v>
                </c:pt>
                <c:pt idx="13">
                  <c:v>0.29160000000000252</c:v>
                </c:pt>
                <c:pt idx="14">
                  <c:v>0.41479999999999961</c:v>
                </c:pt>
                <c:pt idx="15">
                  <c:v>0.43030000000000257</c:v>
                </c:pt>
                <c:pt idx="16">
                  <c:v>0.4421999999999997</c:v>
                </c:pt>
                <c:pt idx="17">
                  <c:v>0.45120000000000005</c:v>
                </c:pt>
                <c:pt idx="18">
                  <c:v>0.46020000000000039</c:v>
                </c:pt>
                <c:pt idx="19">
                  <c:v>0.46509999999999252</c:v>
                </c:pt>
                <c:pt idx="20">
                  <c:v>0.52740000000000009</c:v>
                </c:pt>
                <c:pt idx="21">
                  <c:v>0.80980000000000985</c:v>
                </c:pt>
                <c:pt idx="22">
                  <c:v>0.91860000000001207</c:v>
                </c:pt>
                <c:pt idx="23">
                  <c:v>0.99809999999999377</c:v>
                </c:pt>
                <c:pt idx="24">
                  <c:v>1.1143000000000001</c:v>
                </c:pt>
                <c:pt idx="25">
                  <c:v>1.1296999999999997</c:v>
                </c:pt>
                <c:pt idx="26">
                  <c:v>1.3105000000000047</c:v>
                </c:pt>
                <c:pt idx="27">
                  <c:v>1.332099999999997</c:v>
                </c:pt>
                <c:pt idx="28">
                  <c:v>1.3826999999999998</c:v>
                </c:pt>
                <c:pt idx="29">
                  <c:v>1.3920999999999992</c:v>
                </c:pt>
                <c:pt idx="30">
                  <c:v>1.5422999999999973</c:v>
                </c:pt>
                <c:pt idx="31">
                  <c:v>1.6548999999999978</c:v>
                </c:pt>
                <c:pt idx="32">
                  <c:v>2.0172000000000025</c:v>
                </c:pt>
              </c:numCache>
            </c:numRef>
          </c:val>
          <c:extLst>
            <c:ext xmlns:c16="http://schemas.microsoft.com/office/drawing/2014/chart" uri="{C3380CC4-5D6E-409C-BE32-E72D297353CC}">
              <c16:uniqueId val="{00000020-EA9C-4332-86CF-7E14F12E49F4}"/>
            </c:ext>
          </c:extLst>
        </c:ser>
        <c:dLbls>
          <c:showLegendKey val="0"/>
          <c:showVal val="0"/>
          <c:showCatName val="0"/>
          <c:showSerName val="0"/>
          <c:showPercent val="0"/>
          <c:showBubbleSize val="0"/>
        </c:dLbls>
        <c:gapWidth val="100"/>
        <c:axId val="476823680"/>
        <c:axId val="480683280"/>
      </c:barChart>
      <c:dateAx>
        <c:axId val="4768236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80683280"/>
        <c:crosses val="autoZero"/>
        <c:auto val="0"/>
        <c:lblOffset val="400"/>
        <c:baseTimeUnit val="days"/>
      </c:dateAx>
      <c:valAx>
        <c:axId val="480683280"/>
        <c:scaling>
          <c:orientation val="minMax"/>
        </c:scaling>
        <c:delete val="1"/>
        <c:axPos val="b"/>
        <c:numFmt formatCode="0.00" sourceLinked="1"/>
        <c:majorTickMark val="none"/>
        <c:minorTickMark val="none"/>
        <c:tickLblPos val="nextTo"/>
        <c:crossAx val="476823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01-E412-4067-9B78-1ECBCDEE1A93}"/>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3-E412-4067-9B78-1ECBCDEE1A93}"/>
              </c:ext>
            </c:extLst>
          </c:dPt>
          <c:dPt>
            <c:idx val="17"/>
            <c:invertIfNegative val="0"/>
            <c:bubble3D val="0"/>
            <c:spPr>
              <a:solidFill>
                <a:srgbClr val="FFC000"/>
              </a:solidFill>
              <a:ln>
                <a:noFill/>
              </a:ln>
              <a:effectLst/>
            </c:spPr>
            <c:extLst>
              <c:ext xmlns:c16="http://schemas.microsoft.com/office/drawing/2014/chart" uri="{C3380CC4-5D6E-409C-BE32-E72D297353CC}">
                <c16:uniqueId val="{00000005-E412-4067-9B78-1ECBCDEE1A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'F36'!$A$7:$A$24</c:f>
              <c:strCache>
                <c:ptCount val="18"/>
                <c:pt idx="0">
                  <c:v>2006/05</c:v>
                </c:pt>
                <c:pt idx="1">
                  <c:v>2007/05</c:v>
                </c:pt>
                <c:pt idx="2">
                  <c:v>2008/05</c:v>
                </c:pt>
                <c:pt idx="3">
                  <c:v>2009/05</c:v>
                </c:pt>
                <c:pt idx="4">
                  <c:v>2010/05</c:v>
                </c:pt>
                <c:pt idx="5">
                  <c:v>2011/05</c:v>
                </c:pt>
                <c:pt idx="6">
                  <c:v>2012/05</c:v>
                </c:pt>
                <c:pt idx="7">
                  <c:v>2013/05</c:v>
                </c:pt>
                <c:pt idx="8">
                  <c:v>2014/05</c:v>
                </c:pt>
                <c:pt idx="9">
                  <c:v>2015/05</c:v>
                </c:pt>
                <c:pt idx="10">
                  <c:v>2016/05</c:v>
                </c:pt>
                <c:pt idx="11">
                  <c:v>2017/05</c:v>
                </c:pt>
                <c:pt idx="12">
                  <c:v>2018/05</c:v>
                </c:pt>
                <c:pt idx="13">
                  <c:v>2019/05</c:v>
                </c:pt>
                <c:pt idx="14">
                  <c:v>2020/05**</c:v>
                </c:pt>
                <c:pt idx="15">
                  <c:v>2021/05</c:v>
                </c:pt>
                <c:pt idx="16">
                  <c:v>2022/05</c:v>
                </c:pt>
                <c:pt idx="17">
                  <c:v>2023/05</c:v>
                </c:pt>
              </c:strCache>
            </c:strRef>
          </c:cat>
          <c:val>
            <c:numRef>
              <c:f>'F36'!$B$7:$B$24</c:f>
              <c:numCache>
                <c:formatCode>0.00</c:formatCode>
                <c:ptCount val="18"/>
                <c:pt idx="0">
                  <c:v>2.8206588642970001</c:v>
                </c:pt>
                <c:pt idx="1">
                  <c:v>2.7392517440309998</c:v>
                </c:pt>
                <c:pt idx="2">
                  <c:v>2.6621281860080002</c:v>
                </c:pt>
                <c:pt idx="3">
                  <c:v>4.2900443781990001</c:v>
                </c:pt>
                <c:pt idx="4">
                  <c:v>4.5846335503309996</c:v>
                </c:pt>
                <c:pt idx="5">
                  <c:v>5.3892346080599998</c:v>
                </c:pt>
                <c:pt idx="6">
                  <c:v>4.3114913571970002</c:v>
                </c:pt>
                <c:pt idx="7">
                  <c:v>4.4223099292720001</c:v>
                </c:pt>
                <c:pt idx="8">
                  <c:v>4.8573980083870003</c:v>
                </c:pt>
                <c:pt idx="9">
                  <c:v>4.7207779161790002</c:v>
                </c:pt>
                <c:pt idx="10">
                  <c:v>3.9510213664579998</c:v>
                </c:pt>
                <c:pt idx="11">
                  <c:v>2.6491109162740001</c:v>
                </c:pt>
                <c:pt idx="12">
                  <c:v>2.5350799766669998</c:v>
                </c:pt>
                <c:pt idx="13">
                  <c:v>3.2058020066670001</c:v>
                </c:pt>
                <c:pt idx="15">
                  <c:v>3.24</c:v>
                </c:pt>
                <c:pt idx="16">
                  <c:v>2.29</c:v>
                </c:pt>
                <c:pt idx="17">
                  <c:v>2.785499999999999</c:v>
                </c:pt>
              </c:numCache>
            </c:numRef>
          </c:val>
          <c:extLst>
            <c:ext xmlns:c16="http://schemas.microsoft.com/office/drawing/2014/chart" uri="{C3380CC4-5D6E-409C-BE32-E72D297353CC}">
              <c16:uniqueId val="{00000006-E412-4067-9B78-1ECBCDEE1A93}"/>
            </c:ext>
          </c:extLst>
        </c:ser>
        <c:dLbls>
          <c:showLegendKey val="0"/>
          <c:showVal val="0"/>
          <c:showCatName val="0"/>
          <c:showSerName val="0"/>
          <c:showPercent val="0"/>
          <c:showBubbleSize val="0"/>
        </c:dLbls>
        <c:gapWidth val="219"/>
        <c:overlap val="-27"/>
        <c:axId val="259880752"/>
        <c:axId val="186055472"/>
      </c:barChart>
      <c:catAx>
        <c:axId val="25988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6055472"/>
        <c:crosses val="autoZero"/>
        <c:auto val="1"/>
        <c:lblAlgn val="ctr"/>
        <c:lblOffset val="100"/>
        <c:noMultiLvlLbl val="0"/>
      </c:catAx>
      <c:valAx>
        <c:axId val="186055472"/>
        <c:scaling>
          <c:orientation val="minMax"/>
        </c:scaling>
        <c:delete val="1"/>
        <c:axPos val="l"/>
        <c:numFmt formatCode="0.00" sourceLinked="1"/>
        <c:majorTickMark val="none"/>
        <c:minorTickMark val="none"/>
        <c:tickLblPos val="nextTo"/>
        <c:crossAx val="259880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3B8E-48FB-87E6-ADEB04D53FC7}"/>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3B8E-48FB-87E6-ADEB04D53FC7}"/>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3B8E-48FB-87E6-ADEB04D53FC7}"/>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7-3B8E-48FB-87E6-ADEB04D53FC7}"/>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9-3B8E-48FB-87E6-ADEB04D53FC7}"/>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B-3B8E-48FB-87E6-ADEB04D53FC7}"/>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D-3B8E-48FB-87E6-ADEB04D53FC7}"/>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F-3B8E-48FB-87E6-ADEB04D53FC7}"/>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11-3B8E-48FB-87E6-ADEB04D53FC7}"/>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13-3B8E-48FB-87E6-ADEB04D53FC7}"/>
              </c:ext>
            </c:extLst>
          </c:dPt>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15-3B8E-48FB-87E6-ADEB04D53FC7}"/>
              </c:ext>
            </c:extLst>
          </c:dPt>
          <c:dPt>
            <c:idx val="18"/>
            <c:invertIfNegative val="0"/>
            <c:bubble3D val="0"/>
            <c:spPr>
              <a:solidFill>
                <a:schemeClr val="bg1">
                  <a:lumMod val="50000"/>
                </a:schemeClr>
              </a:solidFill>
              <a:ln>
                <a:noFill/>
              </a:ln>
              <a:effectLst/>
            </c:spPr>
            <c:extLst>
              <c:ext xmlns:c16="http://schemas.microsoft.com/office/drawing/2014/chart" uri="{C3380CC4-5D6E-409C-BE32-E72D297353CC}">
                <c16:uniqueId val="{00000017-3B8E-48FB-87E6-ADEB04D53FC7}"/>
              </c:ext>
            </c:extLst>
          </c:dPt>
          <c:dPt>
            <c:idx val="19"/>
            <c:invertIfNegative val="0"/>
            <c:bubble3D val="0"/>
            <c:spPr>
              <a:solidFill>
                <a:schemeClr val="bg1">
                  <a:lumMod val="50000"/>
                </a:schemeClr>
              </a:solidFill>
              <a:ln>
                <a:noFill/>
              </a:ln>
              <a:effectLst/>
            </c:spPr>
            <c:extLst>
              <c:ext xmlns:c16="http://schemas.microsoft.com/office/drawing/2014/chart" uri="{C3380CC4-5D6E-409C-BE32-E72D297353CC}">
                <c16:uniqueId val="{00000019-3B8E-48FB-87E6-ADEB04D53FC7}"/>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B-3B8E-48FB-87E6-ADEB04D53FC7}"/>
              </c:ext>
            </c:extLst>
          </c:dPt>
          <c:dPt>
            <c:idx val="22"/>
            <c:invertIfNegative val="0"/>
            <c:bubble3D val="0"/>
            <c:spPr>
              <a:solidFill>
                <a:schemeClr val="bg1">
                  <a:lumMod val="50000"/>
                </a:schemeClr>
              </a:solidFill>
              <a:ln>
                <a:noFill/>
              </a:ln>
              <a:effectLst/>
            </c:spPr>
            <c:extLst>
              <c:ext xmlns:c16="http://schemas.microsoft.com/office/drawing/2014/chart" uri="{C3380CC4-5D6E-409C-BE32-E72D297353CC}">
                <c16:uniqueId val="{0000001D-3B8E-48FB-87E6-ADEB04D53FC7}"/>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F-3B8E-48FB-87E6-ADEB04D53FC7}"/>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21-3B8E-48FB-87E6-ADEB04D53FC7}"/>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23-3B8E-48FB-87E6-ADEB04D53FC7}"/>
              </c:ext>
            </c:extLst>
          </c:dPt>
          <c:dPt>
            <c:idx val="29"/>
            <c:invertIfNegative val="0"/>
            <c:bubble3D val="0"/>
            <c:spPr>
              <a:solidFill>
                <a:schemeClr val="bg1">
                  <a:lumMod val="50000"/>
                </a:schemeClr>
              </a:solidFill>
              <a:ln>
                <a:noFill/>
              </a:ln>
              <a:effectLst/>
            </c:spPr>
            <c:extLst>
              <c:ext xmlns:c16="http://schemas.microsoft.com/office/drawing/2014/chart" uri="{C3380CC4-5D6E-409C-BE32-E72D297353CC}">
                <c16:uniqueId val="{00000025-3B8E-48FB-87E6-ADEB04D53FC7}"/>
              </c:ext>
            </c:extLst>
          </c:dPt>
          <c:dPt>
            <c:idx val="30"/>
            <c:invertIfNegative val="0"/>
            <c:bubble3D val="0"/>
            <c:spPr>
              <a:solidFill>
                <a:schemeClr val="bg1">
                  <a:lumMod val="50000"/>
                </a:schemeClr>
              </a:solidFill>
              <a:ln>
                <a:noFill/>
              </a:ln>
              <a:effectLst/>
            </c:spPr>
            <c:extLst>
              <c:ext xmlns:c16="http://schemas.microsoft.com/office/drawing/2014/chart" uri="{C3380CC4-5D6E-409C-BE32-E72D297353CC}">
                <c16:uniqueId val="{00000027-3B8E-48FB-87E6-ADEB04D53F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'F37'!$A$7:$A$39</c:f>
              <c:strCache>
                <c:ptCount val="33"/>
                <c:pt idx="0">
                  <c:v>Guerrero</c:v>
                </c:pt>
                <c:pt idx="1">
                  <c:v>Yucatán</c:v>
                </c:pt>
                <c:pt idx="2">
                  <c:v>Chiapas</c:v>
                </c:pt>
                <c:pt idx="3">
                  <c:v>Campeche</c:v>
                </c:pt>
                <c:pt idx="4">
                  <c:v>Morelos</c:v>
                </c:pt>
                <c:pt idx="5">
                  <c:v>Oaxaca</c:v>
                </c:pt>
                <c:pt idx="6">
                  <c:v>Quintana Roo</c:v>
                </c:pt>
                <c:pt idx="7">
                  <c:v>Michoacán</c:v>
                </c:pt>
                <c:pt idx="8">
                  <c:v>Nayarit</c:v>
                </c:pt>
                <c:pt idx="9">
                  <c:v>Colima</c:v>
                </c:pt>
                <c:pt idx="10">
                  <c:v>Sinaloa</c:v>
                </c:pt>
                <c:pt idx="11">
                  <c:v>Baja California</c:v>
                </c:pt>
                <c:pt idx="12">
                  <c:v>San Luis Potosí</c:v>
                </c:pt>
                <c:pt idx="13">
                  <c:v>Chihuahua</c:v>
                </c:pt>
                <c:pt idx="14">
                  <c:v>Veracruz</c:v>
                </c:pt>
                <c:pt idx="15">
                  <c:v>Querétaro</c:v>
                </c:pt>
                <c:pt idx="16">
                  <c:v>Baja California Sur</c:v>
                </c:pt>
                <c:pt idx="17">
                  <c:v>Jalisco</c:v>
                </c:pt>
                <c:pt idx="18">
                  <c:v>Sonora</c:v>
                </c:pt>
                <c:pt idx="19">
                  <c:v>Puebla</c:v>
                </c:pt>
                <c:pt idx="20">
                  <c:v>Tamaulipas</c:v>
                </c:pt>
                <c:pt idx="21">
                  <c:v>Nacional</c:v>
                </c:pt>
                <c:pt idx="22">
                  <c:v>Nuevo León</c:v>
                </c:pt>
                <c:pt idx="23">
                  <c:v>Aguascalientes</c:v>
                </c:pt>
                <c:pt idx="24">
                  <c:v>Zacatecas</c:v>
                </c:pt>
                <c:pt idx="25">
                  <c:v>Hidalgo</c:v>
                </c:pt>
                <c:pt idx="26">
                  <c:v>Tlaxcala</c:v>
                </c:pt>
                <c:pt idx="27">
                  <c:v>Durango</c:v>
                </c:pt>
                <c:pt idx="28">
                  <c:v>Guanajuato</c:v>
                </c:pt>
                <c:pt idx="29">
                  <c:v>Coahuila</c:v>
                </c:pt>
                <c:pt idx="30">
                  <c:v>Estado de México</c:v>
                </c:pt>
                <c:pt idx="31">
                  <c:v>Tabasco</c:v>
                </c:pt>
                <c:pt idx="32">
                  <c:v>Ciudad de México</c:v>
                </c:pt>
              </c:strCache>
            </c:strRef>
          </c:cat>
          <c:val>
            <c:numRef>
              <c:f>'F37'!$B$7:$B$39</c:f>
              <c:numCache>
                <c:formatCode>0.00</c:formatCode>
                <c:ptCount val="33"/>
                <c:pt idx="0">
                  <c:v>1.1133999999999986</c:v>
                </c:pt>
                <c:pt idx="1">
                  <c:v>1.1732999999999976</c:v>
                </c:pt>
                <c:pt idx="2">
                  <c:v>1.5365000000000038</c:v>
                </c:pt>
                <c:pt idx="3">
                  <c:v>1.5862000000000052</c:v>
                </c:pt>
                <c:pt idx="4">
                  <c:v>1.6936000000000035</c:v>
                </c:pt>
                <c:pt idx="5">
                  <c:v>1.6974000000000018</c:v>
                </c:pt>
                <c:pt idx="6">
                  <c:v>1.7132000000000005</c:v>
                </c:pt>
                <c:pt idx="7">
                  <c:v>1.8352000000000004</c:v>
                </c:pt>
                <c:pt idx="8">
                  <c:v>1.850200000000001</c:v>
                </c:pt>
                <c:pt idx="9">
                  <c:v>1.9081000000000046</c:v>
                </c:pt>
                <c:pt idx="10">
                  <c:v>2.3134000000000015</c:v>
                </c:pt>
                <c:pt idx="11">
                  <c:v>2.417199999999994</c:v>
                </c:pt>
                <c:pt idx="12">
                  <c:v>2.4514999999999958</c:v>
                </c:pt>
                <c:pt idx="13">
                  <c:v>2.645300000000006</c:v>
                </c:pt>
                <c:pt idx="14">
                  <c:v>2.6898000000000053</c:v>
                </c:pt>
                <c:pt idx="15">
                  <c:v>2.7270000000000039</c:v>
                </c:pt>
                <c:pt idx="16">
                  <c:v>2.7741000000000042</c:v>
                </c:pt>
                <c:pt idx="17">
                  <c:v>2.785499999999999</c:v>
                </c:pt>
                <c:pt idx="18">
                  <c:v>2.8165000000000049</c:v>
                </c:pt>
                <c:pt idx="19">
                  <c:v>2.8301000000000016</c:v>
                </c:pt>
                <c:pt idx="20">
                  <c:v>2.8991000000000042</c:v>
                </c:pt>
                <c:pt idx="21">
                  <c:v>2.9311000000000007</c:v>
                </c:pt>
                <c:pt idx="22">
                  <c:v>3.0144999999999982</c:v>
                </c:pt>
                <c:pt idx="23">
                  <c:v>3.0260999999999996</c:v>
                </c:pt>
                <c:pt idx="24">
                  <c:v>3.0940999999999974</c:v>
                </c:pt>
                <c:pt idx="25">
                  <c:v>3.1384000000000043</c:v>
                </c:pt>
                <c:pt idx="26">
                  <c:v>3.3872000000000071</c:v>
                </c:pt>
                <c:pt idx="27">
                  <c:v>3.7710000000000008</c:v>
                </c:pt>
                <c:pt idx="28">
                  <c:v>3.8083000000000027</c:v>
                </c:pt>
                <c:pt idx="29">
                  <c:v>3.866500000000002</c:v>
                </c:pt>
                <c:pt idx="30">
                  <c:v>4.0172000000000025</c:v>
                </c:pt>
                <c:pt idx="31">
                  <c:v>4.1230000000000047</c:v>
                </c:pt>
                <c:pt idx="32">
                  <c:v>4.1740000000000066</c:v>
                </c:pt>
              </c:numCache>
            </c:numRef>
          </c:val>
          <c:extLst>
            <c:ext xmlns:c16="http://schemas.microsoft.com/office/drawing/2014/chart" uri="{C3380CC4-5D6E-409C-BE32-E72D297353CC}">
              <c16:uniqueId val="{00000028-3B8E-48FB-87E6-ADEB04D53FC7}"/>
            </c:ext>
          </c:extLst>
        </c:ser>
        <c:dLbls>
          <c:showLegendKey val="0"/>
          <c:showVal val="0"/>
          <c:showCatName val="0"/>
          <c:showSerName val="0"/>
          <c:showPercent val="0"/>
          <c:showBubbleSize val="0"/>
        </c:dLbls>
        <c:gapWidth val="100"/>
        <c:axId val="477210032"/>
        <c:axId val="909890080"/>
      </c:barChart>
      <c:catAx>
        <c:axId val="47721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09890080"/>
        <c:crosses val="autoZero"/>
        <c:auto val="1"/>
        <c:lblAlgn val="ctr"/>
        <c:lblOffset val="100"/>
        <c:noMultiLvlLbl val="0"/>
      </c:catAx>
      <c:valAx>
        <c:axId val="909890080"/>
        <c:scaling>
          <c:orientation val="minMax"/>
        </c:scaling>
        <c:delete val="1"/>
        <c:axPos val="b"/>
        <c:numFmt formatCode="0.00" sourceLinked="1"/>
        <c:majorTickMark val="none"/>
        <c:minorTickMark val="none"/>
        <c:tickLblPos val="nextTo"/>
        <c:crossAx val="47721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C648-4E8D-A7FF-C527E09D08C9}"/>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3-C648-4E8D-A7FF-C527E09D08C9}"/>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5-C648-4E8D-A7FF-C527E09D08C9}"/>
              </c:ext>
            </c:extLst>
          </c:dPt>
          <c:dPt>
            <c:idx val="11"/>
            <c:invertIfNegative val="0"/>
            <c:bubble3D val="0"/>
            <c:spPr>
              <a:solidFill>
                <a:schemeClr val="bg1">
                  <a:lumMod val="50000"/>
                </a:schemeClr>
              </a:solidFill>
              <a:ln>
                <a:noFill/>
              </a:ln>
              <a:effectLst/>
            </c:spPr>
            <c:extLst>
              <c:ext xmlns:c16="http://schemas.microsoft.com/office/drawing/2014/chart" uri="{C3380CC4-5D6E-409C-BE32-E72D297353CC}">
                <c16:uniqueId val="{00000007-C648-4E8D-A7FF-C527E09D08C9}"/>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09-C648-4E8D-A7FF-C527E09D08C9}"/>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0B-C648-4E8D-A7FF-C527E09D08C9}"/>
              </c:ext>
            </c:extLst>
          </c:dPt>
          <c:dPt>
            <c:idx val="15"/>
            <c:invertIfNegative val="0"/>
            <c:bubble3D val="0"/>
            <c:spPr>
              <a:solidFill>
                <a:schemeClr val="bg1">
                  <a:lumMod val="50000"/>
                </a:schemeClr>
              </a:solidFill>
              <a:ln>
                <a:noFill/>
              </a:ln>
              <a:effectLst/>
            </c:spPr>
            <c:extLst>
              <c:ext xmlns:c16="http://schemas.microsoft.com/office/drawing/2014/chart" uri="{C3380CC4-5D6E-409C-BE32-E72D297353CC}">
                <c16:uniqueId val="{0000000D-C648-4E8D-A7FF-C527E09D08C9}"/>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F-C648-4E8D-A7FF-C527E09D08C9}"/>
              </c:ext>
            </c:extLst>
          </c:dPt>
          <c:dPt>
            <c:idx val="17"/>
            <c:invertIfNegative val="0"/>
            <c:bubble3D val="0"/>
            <c:spPr>
              <a:solidFill>
                <a:schemeClr val="bg1">
                  <a:lumMod val="50000"/>
                </a:schemeClr>
              </a:solidFill>
              <a:ln>
                <a:noFill/>
              </a:ln>
              <a:effectLst/>
            </c:spPr>
            <c:extLst>
              <c:ext xmlns:c16="http://schemas.microsoft.com/office/drawing/2014/chart" uri="{C3380CC4-5D6E-409C-BE32-E72D297353CC}">
                <c16:uniqueId val="{00000011-C648-4E8D-A7FF-C527E09D08C9}"/>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3-C648-4E8D-A7FF-C527E09D08C9}"/>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5-C648-4E8D-A7FF-C527E09D08C9}"/>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17-C648-4E8D-A7FF-C527E09D08C9}"/>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19-C648-4E8D-A7FF-C527E09D08C9}"/>
              </c:ext>
            </c:extLst>
          </c:dPt>
          <c:dPt>
            <c:idx val="27"/>
            <c:invertIfNegative val="0"/>
            <c:bubble3D val="0"/>
            <c:spPr>
              <a:solidFill>
                <a:schemeClr val="bg1">
                  <a:lumMod val="50000"/>
                </a:schemeClr>
              </a:solidFill>
              <a:ln>
                <a:noFill/>
              </a:ln>
              <a:effectLst/>
            </c:spPr>
            <c:extLst>
              <c:ext xmlns:c16="http://schemas.microsoft.com/office/drawing/2014/chart" uri="{C3380CC4-5D6E-409C-BE32-E72D297353CC}">
                <c16:uniqueId val="{0000001B-C648-4E8D-A7FF-C527E09D08C9}"/>
              </c:ext>
            </c:extLst>
          </c:dPt>
          <c:dPt>
            <c:idx val="28"/>
            <c:invertIfNegative val="0"/>
            <c:bubble3D val="0"/>
            <c:spPr>
              <a:solidFill>
                <a:schemeClr val="bg1">
                  <a:lumMod val="50000"/>
                </a:schemeClr>
              </a:solidFill>
              <a:ln>
                <a:noFill/>
              </a:ln>
              <a:effectLst/>
            </c:spPr>
            <c:extLst>
              <c:ext xmlns:c16="http://schemas.microsoft.com/office/drawing/2014/chart" uri="{C3380CC4-5D6E-409C-BE32-E72D297353CC}">
                <c16:uniqueId val="{0000001D-C648-4E8D-A7FF-C527E09D08C9}"/>
              </c:ext>
            </c:extLst>
          </c:dPt>
          <c:dPt>
            <c:idx val="31"/>
            <c:invertIfNegative val="0"/>
            <c:bubble3D val="0"/>
            <c:spPr>
              <a:solidFill>
                <a:schemeClr val="bg1">
                  <a:lumMod val="50000"/>
                </a:schemeClr>
              </a:solidFill>
              <a:ln>
                <a:noFill/>
              </a:ln>
              <a:effectLst/>
            </c:spPr>
            <c:extLst>
              <c:ext xmlns:c16="http://schemas.microsoft.com/office/drawing/2014/chart" uri="{C3380CC4-5D6E-409C-BE32-E72D297353CC}">
                <c16:uniqueId val="{0000001F-C648-4E8D-A7FF-C527E09D08C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'F38'!$A$7:$A$39</c:f>
              <c:strCache>
                <c:ptCount val="33"/>
                <c:pt idx="0">
                  <c:v>Michoacán</c:v>
                </c:pt>
                <c:pt idx="1">
                  <c:v>Quintana Roo</c:v>
                </c:pt>
                <c:pt idx="2">
                  <c:v>Querétaro</c:v>
                </c:pt>
                <c:pt idx="3">
                  <c:v>Yucatán</c:v>
                </c:pt>
                <c:pt idx="4">
                  <c:v>Tlaxcala</c:v>
                </c:pt>
                <c:pt idx="5">
                  <c:v>Aguascalientes</c:v>
                </c:pt>
                <c:pt idx="6">
                  <c:v>San Luis Potosí</c:v>
                </c:pt>
                <c:pt idx="7">
                  <c:v>Nuevo León</c:v>
                </c:pt>
                <c:pt idx="8">
                  <c:v>Campeche</c:v>
                </c:pt>
                <c:pt idx="9">
                  <c:v>Tamaulipas</c:v>
                </c:pt>
                <c:pt idx="10">
                  <c:v>Ciudad de México</c:v>
                </c:pt>
                <c:pt idx="11">
                  <c:v>Tabasco</c:v>
                </c:pt>
                <c:pt idx="12">
                  <c:v>Baja California Sur</c:v>
                </c:pt>
                <c:pt idx="13">
                  <c:v>Nayarit</c:v>
                </c:pt>
                <c:pt idx="14">
                  <c:v>Colima</c:v>
                </c:pt>
                <c:pt idx="15">
                  <c:v>Chiapas</c:v>
                </c:pt>
                <c:pt idx="16">
                  <c:v>Jalisco</c:v>
                </c:pt>
                <c:pt idx="17">
                  <c:v>Nacional</c:v>
                </c:pt>
                <c:pt idx="18">
                  <c:v>Guerrero</c:v>
                </c:pt>
                <c:pt idx="19">
                  <c:v>Morelos</c:v>
                </c:pt>
                <c:pt idx="20">
                  <c:v>Sonora</c:v>
                </c:pt>
                <c:pt idx="21">
                  <c:v>Hidalgo</c:v>
                </c:pt>
                <c:pt idx="22">
                  <c:v>Sinaloa</c:v>
                </c:pt>
                <c:pt idx="23">
                  <c:v>Guanajuato</c:v>
                </c:pt>
                <c:pt idx="24">
                  <c:v>Estado de México</c:v>
                </c:pt>
                <c:pt idx="25">
                  <c:v>Oaxaca</c:v>
                </c:pt>
                <c:pt idx="26">
                  <c:v>Chihuahua</c:v>
                </c:pt>
                <c:pt idx="27">
                  <c:v>Durango</c:v>
                </c:pt>
                <c:pt idx="28">
                  <c:v>Puebla</c:v>
                </c:pt>
                <c:pt idx="29">
                  <c:v>Zacatecas</c:v>
                </c:pt>
                <c:pt idx="30">
                  <c:v>Coahuila</c:v>
                </c:pt>
                <c:pt idx="31">
                  <c:v>Baja California</c:v>
                </c:pt>
                <c:pt idx="32">
                  <c:v>Veracruz</c:v>
                </c:pt>
              </c:strCache>
            </c:strRef>
          </c:cat>
          <c:val>
            <c:numRef>
              <c:f>'F38'!$B$7:$B$39</c:f>
              <c:numCache>
                <c:formatCode>0.00</c:formatCode>
                <c:ptCount val="33"/>
                <c:pt idx="0">
                  <c:v>-1.2445000000000022</c:v>
                </c:pt>
                <c:pt idx="1">
                  <c:v>-1.2014999999999958</c:v>
                </c:pt>
                <c:pt idx="2">
                  <c:v>-1.1004999999999967</c:v>
                </c:pt>
                <c:pt idx="3">
                  <c:v>-0.92960000000000775</c:v>
                </c:pt>
                <c:pt idx="4">
                  <c:v>-0.72319999999999141</c:v>
                </c:pt>
                <c:pt idx="5">
                  <c:v>-0.66930000000000689</c:v>
                </c:pt>
                <c:pt idx="6">
                  <c:v>-0.66840000000000543</c:v>
                </c:pt>
                <c:pt idx="7">
                  <c:v>-0.59919999999999618</c:v>
                </c:pt>
                <c:pt idx="8">
                  <c:v>-0.51839999999999975</c:v>
                </c:pt>
                <c:pt idx="9">
                  <c:v>-0.50539999999999452</c:v>
                </c:pt>
                <c:pt idx="10">
                  <c:v>-0.4783999999999935</c:v>
                </c:pt>
                <c:pt idx="11">
                  <c:v>-0.23389999999999134</c:v>
                </c:pt>
                <c:pt idx="12">
                  <c:v>-0.18840000000000146</c:v>
                </c:pt>
                <c:pt idx="13">
                  <c:v>-0.18299999999999272</c:v>
                </c:pt>
                <c:pt idx="14">
                  <c:v>-0.15059999999999718</c:v>
                </c:pt>
                <c:pt idx="15">
                  <c:v>-6.3400000000001455E-2</c:v>
                </c:pt>
                <c:pt idx="16">
                  <c:v>5.5899999999994066E-2</c:v>
                </c:pt>
                <c:pt idx="17">
                  <c:v>0.10829999999999984</c:v>
                </c:pt>
                <c:pt idx="18">
                  <c:v>0.12519999999999243</c:v>
                </c:pt>
                <c:pt idx="19">
                  <c:v>0.16070000000000562</c:v>
                </c:pt>
                <c:pt idx="20">
                  <c:v>0.1647000000000105</c:v>
                </c:pt>
                <c:pt idx="21">
                  <c:v>0.16479999999999961</c:v>
                </c:pt>
                <c:pt idx="22">
                  <c:v>0.45120000000000005</c:v>
                </c:pt>
                <c:pt idx="23">
                  <c:v>0.46170000000000755</c:v>
                </c:pt>
                <c:pt idx="24">
                  <c:v>0.48740000000000805</c:v>
                </c:pt>
                <c:pt idx="25">
                  <c:v>0.52250000000000796</c:v>
                </c:pt>
                <c:pt idx="26">
                  <c:v>0.53490000000000748</c:v>
                </c:pt>
                <c:pt idx="27">
                  <c:v>0.72259999999999991</c:v>
                </c:pt>
                <c:pt idx="28">
                  <c:v>0.83020000000000493</c:v>
                </c:pt>
                <c:pt idx="29">
                  <c:v>0.87940000000000396</c:v>
                </c:pt>
                <c:pt idx="30">
                  <c:v>0.93890000000000384</c:v>
                </c:pt>
                <c:pt idx="31">
                  <c:v>1.0005999999999915</c:v>
                </c:pt>
                <c:pt idx="32">
                  <c:v>1.200800000000001</c:v>
                </c:pt>
              </c:numCache>
            </c:numRef>
          </c:val>
          <c:extLst>
            <c:ext xmlns:c16="http://schemas.microsoft.com/office/drawing/2014/chart" uri="{C3380CC4-5D6E-409C-BE32-E72D297353CC}">
              <c16:uniqueId val="{00000020-C648-4E8D-A7FF-C527E09D08C9}"/>
            </c:ext>
          </c:extLst>
        </c:ser>
        <c:dLbls>
          <c:showLegendKey val="0"/>
          <c:showVal val="0"/>
          <c:showCatName val="0"/>
          <c:showSerName val="0"/>
          <c:showPercent val="0"/>
          <c:showBubbleSize val="0"/>
        </c:dLbls>
        <c:gapWidth val="100"/>
        <c:axId val="476823680"/>
        <c:axId val="480683280"/>
      </c:barChart>
      <c:dateAx>
        <c:axId val="4768236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80683280"/>
        <c:crosses val="autoZero"/>
        <c:auto val="0"/>
        <c:lblOffset val="400"/>
        <c:baseTimeUnit val="days"/>
      </c:dateAx>
      <c:valAx>
        <c:axId val="480683280"/>
        <c:scaling>
          <c:orientation val="minMax"/>
        </c:scaling>
        <c:delete val="1"/>
        <c:axPos val="b"/>
        <c:numFmt formatCode="0.00" sourceLinked="1"/>
        <c:majorTickMark val="none"/>
        <c:minorTickMark val="none"/>
        <c:tickLblPos val="nextTo"/>
        <c:crossAx val="476823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F970-46BD-9D1B-4ADAC4B785D3}"/>
              </c:ext>
            </c:extLst>
          </c:dPt>
          <c:dPt>
            <c:idx val="1"/>
            <c:invertIfNegative val="0"/>
            <c:bubble3D val="0"/>
            <c:spPr>
              <a:solidFill>
                <a:srgbClr val="606868"/>
              </a:solidFill>
              <a:ln>
                <a:noFill/>
              </a:ln>
              <a:effectLst/>
            </c:spPr>
            <c:extLst>
              <c:ext xmlns:c16="http://schemas.microsoft.com/office/drawing/2014/chart" uri="{C3380CC4-5D6E-409C-BE32-E72D297353CC}">
                <c16:uniqueId val="{00000003-F970-46BD-9D1B-4ADAC4B785D3}"/>
              </c:ext>
            </c:extLst>
          </c:dPt>
          <c:dPt>
            <c:idx val="3"/>
            <c:invertIfNegative val="0"/>
            <c:bubble3D val="0"/>
            <c:spPr>
              <a:solidFill>
                <a:srgbClr val="606868"/>
              </a:solidFill>
              <a:ln>
                <a:noFill/>
              </a:ln>
              <a:effectLst/>
            </c:spPr>
            <c:extLst>
              <c:ext xmlns:c16="http://schemas.microsoft.com/office/drawing/2014/chart" uri="{C3380CC4-5D6E-409C-BE32-E72D297353CC}">
                <c16:uniqueId val="{00000005-F970-46BD-9D1B-4ADAC4B785D3}"/>
              </c:ext>
            </c:extLst>
          </c:dPt>
          <c:dPt>
            <c:idx val="4"/>
            <c:invertIfNegative val="0"/>
            <c:bubble3D val="0"/>
            <c:spPr>
              <a:solidFill>
                <a:srgbClr val="FFC000"/>
              </a:solidFill>
              <a:ln>
                <a:noFill/>
              </a:ln>
              <a:effectLst/>
            </c:spPr>
            <c:extLst>
              <c:ext xmlns:c16="http://schemas.microsoft.com/office/drawing/2014/chart" uri="{C3380CC4-5D6E-409C-BE32-E72D297353CC}">
                <c16:uniqueId val="{00000007-F970-46BD-9D1B-4ADAC4B785D3}"/>
              </c:ext>
            </c:extLst>
          </c:dPt>
          <c:dPt>
            <c:idx val="5"/>
            <c:invertIfNegative val="0"/>
            <c:bubble3D val="0"/>
            <c:spPr>
              <a:solidFill>
                <a:srgbClr val="606868"/>
              </a:solidFill>
              <a:ln>
                <a:noFill/>
              </a:ln>
              <a:effectLst/>
            </c:spPr>
            <c:extLst>
              <c:ext xmlns:c16="http://schemas.microsoft.com/office/drawing/2014/chart" uri="{C3380CC4-5D6E-409C-BE32-E72D297353CC}">
                <c16:uniqueId val="{00000009-F970-46BD-9D1B-4ADAC4B785D3}"/>
              </c:ext>
            </c:extLst>
          </c:dPt>
          <c:dPt>
            <c:idx val="6"/>
            <c:invertIfNegative val="0"/>
            <c:bubble3D val="0"/>
            <c:spPr>
              <a:solidFill>
                <a:srgbClr val="606868"/>
              </a:solidFill>
              <a:ln>
                <a:noFill/>
              </a:ln>
              <a:effectLst/>
            </c:spPr>
            <c:extLst>
              <c:ext xmlns:c16="http://schemas.microsoft.com/office/drawing/2014/chart" uri="{C3380CC4-5D6E-409C-BE32-E72D297353CC}">
                <c16:uniqueId val="{0000000B-F970-46BD-9D1B-4ADAC4B785D3}"/>
              </c:ext>
            </c:extLst>
          </c:dPt>
          <c:dPt>
            <c:idx val="7"/>
            <c:invertIfNegative val="0"/>
            <c:bubble3D val="0"/>
            <c:spPr>
              <a:solidFill>
                <a:srgbClr val="606868"/>
              </a:solidFill>
              <a:ln>
                <a:noFill/>
              </a:ln>
              <a:effectLst/>
            </c:spPr>
            <c:extLst>
              <c:ext xmlns:c16="http://schemas.microsoft.com/office/drawing/2014/chart" uri="{C3380CC4-5D6E-409C-BE32-E72D297353CC}">
                <c16:uniqueId val="{0000000D-F970-46BD-9D1B-4ADAC4B785D3}"/>
              </c:ext>
            </c:extLst>
          </c:dPt>
          <c:dPt>
            <c:idx val="8"/>
            <c:invertIfNegative val="0"/>
            <c:bubble3D val="0"/>
            <c:spPr>
              <a:solidFill>
                <a:srgbClr val="606868"/>
              </a:solidFill>
              <a:ln>
                <a:noFill/>
              </a:ln>
              <a:effectLst/>
            </c:spPr>
            <c:extLst>
              <c:ext xmlns:c16="http://schemas.microsoft.com/office/drawing/2014/chart" uri="{C3380CC4-5D6E-409C-BE32-E72D297353CC}">
                <c16:uniqueId val="{0000000F-F970-46BD-9D1B-4ADAC4B785D3}"/>
              </c:ext>
            </c:extLst>
          </c:dPt>
          <c:dPt>
            <c:idx val="9"/>
            <c:invertIfNegative val="0"/>
            <c:bubble3D val="0"/>
            <c:spPr>
              <a:solidFill>
                <a:srgbClr val="606868"/>
              </a:solidFill>
              <a:ln>
                <a:noFill/>
              </a:ln>
              <a:effectLst/>
            </c:spPr>
            <c:extLst>
              <c:ext xmlns:c16="http://schemas.microsoft.com/office/drawing/2014/chart" uri="{C3380CC4-5D6E-409C-BE32-E72D297353CC}">
                <c16:uniqueId val="{00000011-F970-46BD-9D1B-4ADAC4B785D3}"/>
              </c:ext>
            </c:extLst>
          </c:dPt>
          <c:dPt>
            <c:idx val="10"/>
            <c:invertIfNegative val="0"/>
            <c:bubble3D val="0"/>
            <c:spPr>
              <a:solidFill>
                <a:srgbClr val="606868"/>
              </a:solidFill>
              <a:ln>
                <a:noFill/>
              </a:ln>
              <a:effectLst/>
            </c:spPr>
            <c:extLst>
              <c:ext xmlns:c16="http://schemas.microsoft.com/office/drawing/2014/chart" uri="{C3380CC4-5D6E-409C-BE32-E72D297353CC}">
                <c16:uniqueId val="{00000013-F970-46BD-9D1B-4ADAC4B785D3}"/>
              </c:ext>
            </c:extLst>
          </c:dPt>
          <c:dPt>
            <c:idx val="12"/>
            <c:invertIfNegative val="0"/>
            <c:bubble3D val="0"/>
            <c:spPr>
              <a:solidFill>
                <a:srgbClr val="606868"/>
              </a:solidFill>
              <a:ln>
                <a:noFill/>
              </a:ln>
              <a:effectLst/>
            </c:spPr>
            <c:extLst>
              <c:ext xmlns:c16="http://schemas.microsoft.com/office/drawing/2014/chart" uri="{C3380CC4-5D6E-409C-BE32-E72D297353CC}">
                <c16:uniqueId val="{00000015-F970-46BD-9D1B-4ADAC4B785D3}"/>
              </c:ext>
            </c:extLst>
          </c:dPt>
          <c:dPt>
            <c:idx val="13"/>
            <c:invertIfNegative val="0"/>
            <c:bubble3D val="0"/>
            <c:spPr>
              <a:solidFill>
                <a:srgbClr val="606868"/>
              </a:solidFill>
              <a:ln>
                <a:noFill/>
              </a:ln>
              <a:effectLst/>
            </c:spPr>
            <c:extLst>
              <c:ext xmlns:c16="http://schemas.microsoft.com/office/drawing/2014/chart" uri="{C3380CC4-5D6E-409C-BE32-E72D297353CC}">
                <c16:uniqueId val="{00000017-F970-46BD-9D1B-4ADAC4B785D3}"/>
              </c:ext>
            </c:extLst>
          </c:dPt>
          <c:dPt>
            <c:idx val="14"/>
            <c:invertIfNegative val="0"/>
            <c:bubble3D val="0"/>
            <c:spPr>
              <a:solidFill>
                <a:srgbClr val="606868"/>
              </a:solidFill>
              <a:ln>
                <a:noFill/>
              </a:ln>
              <a:effectLst/>
            </c:spPr>
            <c:extLst>
              <c:ext xmlns:c16="http://schemas.microsoft.com/office/drawing/2014/chart" uri="{C3380CC4-5D6E-409C-BE32-E72D297353CC}">
                <c16:uniqueId val="{00000019-F970-46BD-9D1B-4ADAC4B785D3}"/>
              </c:ext>
            </c:extLst>
          </c:dPt>
          <c:dPt>
            <c:idx val="15"/>
            <c:invertIfNegative val="0"/>
            <c:bubble3D val="0"/>
            <c:spPr>
              <a:solidFill>
                <a:srgbClr val="606868"/>
              </a:solidFill>
              <a:ln>
                <a:noFill/>
              </a:ln>
              <a:effectLst/>
            </c:spPr>
            <c:extLst>
              <c:ext xmlns:c16="http://schemas.microsoft.com/office/drawing/2014/chart" uri="{C3380CC4-5D6E-409C-BE32-E72D297353CC}">
                <c16:uniqueId val="{0000001B-F970-46BD-9D1B-4ADAC4B785D3}"/>
              </c:ext>
            </c:extLst>
          </c:dPt>
          <c:dPt>
            <c:idx val="16"/>
            <c:invertIfNegative val="0"/>
            <c:bubble3D val="0"/>
            <c:spPr>
              <a:solidFill>
                <a:srgbClr val="FFC000"/>
              </a:solidFill>
              <a:ln>
                <a:noFill/>
              </a:ln>
              <a:effectLst/>
            </c:spPr>
            <c:extLst>
              <c:ext xmlns:c16="http://schemas.microsoft.com/office/drawing/2014/chart" uri="{C3380CC4-5D6E-409C-BE32-E72D297353CC}">
                <c16:uniqueId val="{0000001D-F970-46BD-9D1B-4ADAC4B785D3}"/>
              </c:ext>
            </c:extLst>
          </c:dPt>
          <c:dPt>
            <c:idx val="17"/>
            <c:invertIfNegative val="0"/>
            <c:bubble3D val="0"/>
            <c:spPr>
              <a:solidFill>
                <a:srgbClr val="606868"/>
              </a:solidFill>
              <a:ln>
                <a:noFill/>
              </a:ln>
              <a:effectLst/>
            </c:spPr>
            <c:extLst>
              <c:ext xmlns:c16="http://schemas.microsoft.com/office/drawing/2014/chart" uri="{C3380CC4-5D6E-409C-BE32-E72D297353CC}">
                <c16:uniqueId val="{0000001F-F970-46BD-9D1B-4ADAC4B785D3}"/>
              </c:ext>
            </c:extLst>
          </c:dPt>
          <c:dPt>
            <c:idx val="18"/>
            <c:invertIfNegative val="0"/>
            <c:bubble3D val="0"/>
            <c:spPr>
              <a:solidFill>
                <a:srgbClr val="606868"/>
              </a:solidFill>
              <a:ln>
                <a:noFill/>
              </a:ln>
              <a:effectLst/>
            </c:spPr>
            <c:extLst>
              <c:ext xmlns:c16="http://schemas.microsoft.com/office/drawing/2014/chart" uri="{C3380CC4-5D6E-409C-BE32-E72D297353CC}">
                <c16:uniqueId val="{00000021-F970-46BD-9D1B-4ADAC4B785D3}"/>
              </c:ext>
            </c:extLst>
          </c:dPt>
          <c:dPt>
            <c:idx val="19"/>
            <c:invertIfNegative val="0"/>
            <c:bubble3D val="0"/>
            <c:spPr>
              <a:solidFill>
                <a:srgbClr val="606868"/>
              </a:solidFill>
              <a:ln>
                <a:noFill/>
              </a:ln>
              <a:effectLst/>
            </c:spPr>
            <c:extLst>
              <c:ext xmlns:c16="http://schemas.microsoft.com/office/drawing/2014/chart" uri="{C3380CC4-5D6E-409C-BE32-E72D297353CC}">
                <c16:uniqueId val="{00000023-F970-46BD-9D1B-4ADAC4B785D3}"/>
              </c:ext>
            </c:extLst>
          </c:dPt>
          <c:dPt>
            <c:idx val="20"/>
            <c:invertIfNegative val="0"/>
            <c:bubble3D val="0"/>
            <c:spPr>
              <a:solidFill>
                <a:srgbClr val="606868"/>
              </a:solidFill>
              <a:ln>
                <a:noFill/>
              </a:ln>
              <a:effectLst/>
            </c:spPr>
            <c:extLst>
              <c:ext xmlns:c16="http://schemas.microsoft.com/office/drawing/2014/chart" uri="{C3380CC4-5D6E-409C-BE32-E72D297353CC}">
                <c16:uniqueId val="{00000025-F970-46BD-9D1B-4ADAC4B785D3}"/>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7-F970-46BD-9D1B-4ADAC4B785D3}"/>
              </c:ext>
            </c:extLst>
          </c:dPt>
          <c:dPt>
            <c:idx val="22"/>
            <c:invertIfNegative val="0"/>
            <c:bubble3D val="0"/>
            <c:spPr>
              <a:solidFill>
                <a:srgbClr val="606868"/>
              </a:solidFill>
              <a:ln>
                <a:noFill/>
              </a:ln>
              <a:effectLst/>
            </c:spPr>
            <c:extLst>
              <c:ext xmlns:c16="http://schemas.microsoft.com/office/drawing/2014/chart" uri="{C3380CC4-5D6E-409C-BE32-E72D297353CC}">
                <c16:uniqueId val="{00000029-F970-46BD-9D1B-4ADAC4B785D3}"/>
              </c:ext>
            </c:extLst>
          </c:dPt>
          <c:dPt>
            <c:idx val="24"/>
            <c:invertIfNegative val="0"/>
            <c:bubble3D val="0"/>
            <c:spPr>
              <a:solidFill>
                <a:srgbClr val="606868"/>
              </a:solidFill>
              <a:ln>
                <a:noFill/>
              </a:ln>
              <a:effectLst/>
            </c:spPr>
            <c:extLst>
              <c:ext xmlns:c16="http://schemas.microsoft.com/office/drawing/2014/chart" uri="{C3380CC4-5D6E-409C-BE32-E72D297353CC}">
                <c16:uniqueId val="{0000002B-F970-46BD-9D1B-4ADAC4B785D3}"/>
              </c:ext>
            </c:extLst>
          </c:dPt>
          <c:dPt>
            <c:idx val="25"/>
            <c:invertIfNegative val="0"/>
            <c:bubble3D val="0"/>
            <c:spPr>
              <a:solidFill>
                <a:srgbClr val="606868"/>
              </a:solidFill>
              <a:ln>
                <a:noFill/>
              </a:ln>
              <a:effectLst/>
            </c:spPr>
            <c:extLst>
              <c:ext xmlns:c16="http://schemas.microsoft.com/office/drawing/2014/chart" uri="{C3380CC4-5D6E-409C-BE32-E72D297353CC}">
                <c16:uniqueId val="{0000002D-F970-46BD-9D1B-4ADAC4B785D3}"/>
              </c:ext>
            </c:extLst>
          </c:dPt>
          <c:dPt>
            <c:idx val="27"/>
            <c:invertIfNegative val="0"/>
            <c:bubble3D val="0"/>
            <c:spPr>
              <a:solidFill>
                <a:srgbClr val="606868"/>
              </a:solidFill>
              <a:ln>
                <a:noFill/>
              </a:ln>
              <a:effectLst/>
            </c:spPr>
            <c:extLst>
              <c:ext xmlns:c16="http://schemas.microsoft.com/office/drawing/2014/chart" uri="{C3380CC4-5D6E-409C-BE32-E72D297353CC}">
                <c16:uniqueId val="{0000002F-F970-46BD-9D1B-4ADAC4B785D3}"/>
              </c:ext>
            </c:extLst>
          </c:dPt>
          <c:dPt>
            <c:idx val="28"/>
            <c:invertIfNegative val="0"/>
            <c:bubble3D val="0"/>
            <c:spPr>
              <a:solidFill>
                <a:srgbClr val="FFC000"/>
              </a:solidFill>
              <a:ln>
                <a:noFill/>
              </a:ln>
              <a:effectLst/>
            </c:spPr>
            <c:extLst>
              <c:ext xmlns:c16="http://schemas.microsoft.com/office/drawing/2014/chart" uri="{C3380CC4-5D6E-409C-BE32-E72D297353CC}">
                <c16:uniqueId val="{00000031-F970-46BD-9D1B-4ADAC4B785D3}"/>
              </c:ext>
            </c:extLst>
          </c:dPt>
          <c:dPt>
            <c:idx val="36"/>
            <c:invertIfNegative val="0"/>
            <c:bubble3D val="0"/>
            <c:spPr>
              <a:solidFill>
                <a:srgbClr val="606868"/>
              </a:solidFill>
              <a:ln>
                <a:noFill/>
              </a:ln>
              <a:effectLst/>
            </c:spPr>
            <c:extLst>
              <c:ext xmlns:c16="http://schemas.microsoft.com/office/drawing/2014/chart" uri="{C3380CC4-5D6E-409C-BE32-E72D297353CC}">
                <c16:uniqueId val="{00000033-F970-46BD-9D1B-4ADAC4B785D3}"/>
              </c:ext>
            </c:extLst>
          </c:dPt>
          <c:dPt>
            <c:idx val="37"/>
            <c:invertIfNegative val="0"/>
            <c:bubble3D val="0"/>
            <c:spPr>
              <a:solidFill>
                <a:srgbClr val="606868"/>
              </a:solidFill>
              <a:ln>
                <a:noFill/>
              </a:ln>
              <a:effectLst/>
            </c:spPr>
            <c:extLst>
              <c:ext xmlns:c16="http://schemas.microsoft.com/office/drawing/2014/chart" uri="{C3380CC4-5D6E-409C-BE32-E72D297353CC}">
                <c16:uniqueId val="{00000035-F970-46BD-9D1B-4ADAC4B785D3}"/>
              </c:ext>
            </c:extLst>
          </c:dPt>
          <c:dPt>
            <c:idx val="39"/>
            <c:invertIfNegative val="0"/>
            <c:bubble3D val="0"/>
            <c:spPr>
              <a:solidFill>
                <a:srgbClr val="606868"/>
              </a:solidFill>
              <a:ln>
                <a:noFill/>
              </a:ln>
              <a:effectLst/>
            </c:spPr>
            <c:extLst>
              <c:ext xmlns:c16="http://schemas.microsoft.com/office/drawing/2014/chart" uri="{C3380CC4-5D6E-409C-BE32-E72D297353CC}">
                <c16:uniqueId val="{00000037-F970-46BD-9D1B-4ADAC4B785D3}"/>
              </c:ext>
            </c:extLst>
          </c:dPt>
          <c:dPt>
            <c:idx val="40"/>
            <c:invertIfNegative val="0"/>
            <c:bubble3D val="0"/>
            <c:spPr>
              <a:solidFill>
                <a:srgbClr val="FFC000"/>
              </a:solidFill>
              <a:ln>
                <a:noFill/>
              </a:ln>
              <a:effectLst/>
            </c:spPr>
            <c:extLst>
              <c:ext xmlns:c16="http://schemas.microsoft.com/office/drawing/2014/chart" uri="{C3380CC4-5D6E-409C-BE32-E72D297353CC}">
                <c16:uniqueId val="{00000039-F970-46BD-9D1B-4ADAC4B785D3}"/>
              </c:ext>
            </c:extLst>
          </c:dPt>
          <c:dPt>
            <c:idx val="48"/>
            <c:invertIfNegative val="0"/>
            <c:bubble3D val="0"/>
            <c:spPr>
              <a:solidFill>
                <a:srgbClr val="606868"/>
              </a:solidFill>
              <a:ln>
                <a:noFill/>
              </a:ln>
              <a:effectLst/>
            </c:spPr>
            <c:extLst>
              <c:ext xmlns:c16="http://schemas.microsoft.com/office/drawing/2014/chart" uri="{C3380CC4-5D6E-409C-BE32-E72D297353CC}">
                <c16:uniqueId val="{0000003B-F970-46BD-9D1B-4ADAC4B785D3}"/>
              </c:ext>
            </c:extLst>
          </c:dPt>
          <c:dPt>
            <c:idx val="49"/>
            <c:invertIfNegative val="0"/>
            <c:bubble3D val="0"/>
            <c:spPr>
              <a:solidFill>
                <a:srgbClr val="606868"/>
              </a:solidFill>
              <a:ln>
                <a:noFill/>
              </a:ln>
              <a:effectLst/>
            </c:spPr>
            <c:extLst>
              <c:ext xmlns:c16="http://schemas.microsoft.com/office/drawing/2014/chart" uri="{C3380CC4-5D6E-409C-BE32-E72D297353CC}">
                <c16:uniqueId val="{0000003D-F970-46BD-9D1B-4ADAC4B785D3}"/>
              </c:ext>
            </c:extLst>
          </c:dPt>
          <c:dPt>
            <c:idx val="51"/>
            <c:invertIfNegative val="0"/>
            <c:bubble3D val="0"/>
            <c:spPr>
              <a:solidFill>
                <a:srgbClr val="606868"/>
              </a:solidFill>
              <a:ln>
                <a:noFill/>
              </a:ln>
              <a:effectLst/>
            </c:spPr>
            <c:extLst>
              <c:ext xmlns:c16="http://schemas.microsoft.com/office/drawing/2014/chart" uri="{C3380CC4-5D6E-409C-BE32-E72D297353CC}">
                <c16:uniqueId val="{0000003F-F970-46BD-9D1B-4ADAC4B785D3}"/>
              </c:ext>
            </c:extLst>
          </c:dPt>
          <c:dPt>
            <c:idx val="52"/>
            <c:invertIfNegative val="0"/>
            <c:bubble3D val="0"/>
            <c:spPr>
              <a:solidFill>
                <a:srgbClr val="FFC000"/>
              </a:solidFill>
              <a:ln>
                <a:noFill/>
              </a:ln>
              <a:effectLst/>
            </c:spPr>
            <c:extLst>
              <c:ext xmlns:c16="http://schemas.microsoft.com/office/drawing/2014/chart" uri="{C3380CC4-5D6E-409C-BE32-E72D297353CC}">
                <c16:uniqueId val="{00000041-F970-46BD-9D1B-4ADAC4B785D3}"/>
              </c:ext>
            </c:extLst>
          </c:dPt>
          <c:dPt>
            <c:idx val="60"/>
            <c:invertIfNegative val="0"/>
            <c:bubble3D val="0"/>
            <c:spPr>
              <a:solidFill>
                <a:srgbClr val="606868"/>
              </a:solidFill>
              <a:ln>
                <a:noFill/>
              </a:ln>
              <a:effectLst/>
            </c:spPr>
            <c:extLst>
              <c:ext xmlns:c16="http://schemas.microsoft.com/office/drawing/2014/chart" uri="{C3380CC4-5D6E-409C-BE32-E72D297353CC}">
                <c16:uniqueId val="{00000043-F970-46BD-9D1B-4ADAC4B785D3}"/>
              </c:ext>
            </c:extLst>
          </c:dPt>
          <c:dPt>
            <c:idx val="61"/>
            <c:invertIfNegative val="0"/>
            <c:bubble3D val="0"/>
            <c:spPr>
              <a:solidFill>
                <a:srgbClr val="606868"/>
              </a:solidFill>
              <a:ln>
                <a:noFill/>
              </a:ln>
              <a:effectLst/>
            </c:spPr>
            <c:extLst>
              <c:ext xmlns:c16="http://schemas.microsoft.com/office/drawing/2014/chart" uri="{C3380CC4-5D6E-409C-BE32-E72D297353CC}">
                <c16:uniqueId val="{00000045-F970-46BD-9D1B-4ADAC4B785D3}"/>
              </c:ext>
            </c:extLst>
          </c:dPt>
          <c:dPt>
            <c:idx val="63"/>
            <c:invertIfNegative val="0"/>
            <c:bubble3D val="0"/>
            <c:spPr>
              <a:solidFill>
                <a:srgbClr val="606868"/>
              </a:solidFill>
              <a:ln>
                <a:noFill/>
              </a:ln>
              <a:effectLst/>
            </c:spPr>
            <c:extLst>
              <c:ext xmlns:c16="http://schemas.microsoft.com/office/drawing/2014/chart" uri="{C3380CC4-5D6E-409C-BE32-E72D297353CC}">
                <c16:uniqueId val="{00000047-F970-46BD-9D1B-4ADAC4B785D3}"/>
              </c:ext>
            </c:extLst>
          </c:dPt>
          <c:dPt>
            <c:idx val="64"/>
            <c:invertIfNegative val="0"/>
            <c:bubble3D val="0"/>
            <c:spPr>
              <a:solidFill>
                <a:srgbClr val="FFC000"/>
              </a:solidFill>
              <a:ln>
                <a:noFill/>
              </a:ln>
              <a:effectLst/>
            </c:spPr>
            <c:extLst>
              <c:ext xmlns:c16="http://schemas.microsoft.com/office/drawing/2014/chart" uri="{C3380CC4-5D6E-409C-BE32-E72D297353CC}">
                <c16:uniqueId val="{00000049-F970-46BD-9D1B-4ADAC4B785D3}"/>
              </c:ext>
            </c:extLst>
          </c:dPt>
          <c:dPt>
            <c:idx val="72"/>
            <c:invertIfNegative val="0"/>
            <c:bubble3D val="0"/>
            <c:spPr>
              <a:solidFill>
                <a:srgbClr val="606868"/>
              </a:solidFill>
              <a:ln>
                <a:noFill/>
              </a:ln>
              <a:effectLst/>
            </c:spPr>
            <c:extLst>
              <c:ext xmlns:c16="http://schemas.microsoft.com/office/drawing/2014/chart" uri="{C3380CC4-5D6E-409C-BE32-E72D297353CC}">
                <c16:uniqueId val="{0000004B-F970-46BD-9D1B-4ADAC4B785D3}"/>
              </c:ext>
            </c:extLst>
          </c:dPt>
          <c:dPt>
            <c:idx val="73"/>
            <c:invertIfNegative val="0"/>
            <c:bubble3D val="0"/>
            <c:spPr>
              <a:solidFill>
                <a:srgbClr val="606868"/>
              </a:solidFill>
              <a:ln>
                <a:noFill/>
              </a:ln>
              <a:effectLst/>
            </c:spPr>
            <c:extLst>
              <c:ext xmlns:c16="http://schemas.microsoft.com/office/drawing/2014/chart" uri="{C3380CC4-5D6E-409C-BE32-E72D297353CC}">
                <c16:uniqueId val="{0000004D-F970-46BD-9D1B-4ADAC4B785D3}"/>
              </c:ext>
            </c:extLst>
          </c:dPt>
          <c:dPt>
            <c:idx val="75"/>
            <c:invertIfNegative val="0"/>
            <c:bubble3D val="0"/>
            <c:spPr>
              <a:solidFill>
                <a:srgbClr val="606868"/>
              </a:solidFill>
              <a:ln>
                <a:noFill/>
              </a:ln>
              <a:effectLst/>
            </c:spPr>
            <c:extLst>
              <c:ext xmlns:c16="http://schemas.microsoft.com/office/drawing/2014/chart" uri="{C3380CC4-5D6E-409C-BE32-E72D297353CC}">
                <c16:uniqueId val="{0000004F-F970-46BD-9D1B-4ADAC4B785D3}"/>
              </c:ext>
            </c:extLst>
          </c:dPt>
          <c:dPt>
            <c:idx val="76"/>
            <c:invertIfNegative val="0"/>
            <c:bubble3D val="0"/>
            <c:spPr>
              <a:solidFill>
                <a:srgbClr val="FFC000"/>
              </a:solidFill>
              <a:ln>
                <a:noFill/>
              </a:ln>
              <a:effectLst/>
            </c:spPr>
            <c:extLst>
              <c:ext xmlns:c16="http://schemas.microsoft.com/office/drawing/2014/chart" uri="{C3380CC4-5D6E-409C-BE32-E72D297353CC}">
                <c16:uniqueId val="{00000051-F970-46BD-9D1B-4ADAC4B785D3}"/>
              </c:ext>
            </c:extLst>
          </c:dPt>
          <c:dPt>
            <c:idx val="84"/>
            <c:invertIfNegative val="0"/>
            <c:bubble3D val="0"/>
            <c:spPr>
              <a:solidFill>
                <a:srgbClr val="606868"/>
              </a:solidFill>
              <a:ln>
                <a:noFill/>
              </a:ln>
              <a:effectLst/>
            </c:spPr>
            <c:extLst>
              <c:ext xmlns:c16="http://schemas.microsoft.com/office/drawing/2014/chart" uri="{C3380CC4-5D6E-409C-BE32-E72D297353CC}">
                <c16:uniqueId val="{00000053-F970-46BD-9D1B-4ADAC4B785D3}"/>
              </c:ext>
            </c:extLst>
          </c:dPt>
          <c:dPt>
            <c:idx val="85"/>
            <c:invertIfNegative val="0"/>
            <c:bubble3D val="0"/>
            <c:spPr>
              <a:solidFill>
                <a:srgbClr val="606868"/>
              </a:solidFill>
              <a:ln>
                <a:noFill/>
              </a:ln>
              <a:effectLst/>
            </c:spPr>
            <c:extLst>
              <c:ext xmlns:c16="http://schemas.microsoft.com/office/drawing/2014/chart" uri="{C3380CC4-5D6E-409C-BE32-E72D297353CC}">
                <c16:uniqueId val="{00000055-F970-46BD-9D1B-4ADAC4B785D3}"/>
              </c:ext>
            </c:extLst>
          </c:dPt>
          <c:dPt>
            <c:idx val="87"/>
            <c:invertIfNegative val="0"/>
            <c:bubble3D val="0"/>
            <c:spPr>
              <a:solidFill>
                <a:srgbClr val="606868"/>
              </a:solidFill>
              <a:ln>
                <a:noFill/>
              </a:ln>
              <a:effectLst/>
            </c:spPr>
            <c:extLst>
              <c:ext xmlns:c16="http://schemas.microsoft.com/office/drawing/2014/chart" uri="{C3380CC4-5D6E-409C-BE32-E72D297353CC}">
                <c16:uniqueId val="{00000057-F970-46BD-9D1B-4ADAC4B785D3}"/>
              </c:ext>
            </c:extLst>
          </c:dPt>
          <c:dPt>
            <c:idx val="88"/>
            <c:invertIfNegative val="0"/>
            <c:bubble3D val="0"/>
            <c:spPr>
              <a:solidFill>
                <a:srgbClr val="FFC000"/>
              </a:solidFill>
              <a:ln>
                <a:noFill/>
              </a:ln>
              <a:effectLst/>
            </c:spPr>
            <c:extLst>
              <c:ext xmlns:c16="http://schemas.microsoft.com/office/drawing/2014/chart" uri="{C3380CC4-5D6E-409C-BE32-E72D297353CC}">
                <c16:uniqueId val="{00000059-F970-46BD-9D1B-4ADAC4B785D3}"/>
              </c:ext>
            </c:extLst>
          </c:dPt>
          <c:dPt>
            <c:idx val="96"/>
            <c:invertIfNegative val="0"/>
            <c:bubble3D val="0"/>
            <c:spPr>
              <a:solidFill>
                <a:srgbClr val="606868"/>
              </a:solidFill>
              <a:ln>
                <a:noFill/>
              </a:ln>
              <a:effectLst/>
            </c:spPr>
            <c:extLst>
              <c:ext xmlns:c16="http://schemas.microsoft.com/office/drawing/2014/chart" uri="{C3380CC4-5D6E-409C-BE32-E72D297353CC}">
                <c16:uniqueId val="{0000005B-F970-46BD-9D1B-4ADAC4B785D3}"/>
              </c:ext>
            </c:extLst>
          </c:dPt>
          <c:dPt>
            <c:idx val="97"/>
            <c:invertIfNegative val="0"/>
            <c:bubble3D val="0"/>
            <c:spPr>
              <a:solidFill>
                <a:srgbClr val="606868"/>
              </a:solidFill>
              <a:ln>
                <a:noFill/>
              </a:ln>
              <a:effectLst/>
            </c:spPr>
            <c:extLst>
              <c:ext xmlns:c16="http://schemas.microsoft.com/office/drawing/2014/chart" uri="{C3380CC4-5D6E-409C-BE32-E72D297353CC}">
                <c16:uniqueId val="{0000005D-F970-46BD-9D1B-4ADAC4B785D3}"/>
              </c:ext>
            </c:extLst>
          </c:dPt>
          <c:dPt>
            <c:idx val="99"/>
            <c:invertIfNegative val="0"/>
            <c:bubble3D val="0"/>
            <c:spPr>
              <a:solidFill>
                <a:srgbClr val="606868"/>
              </a:solidFill>
              <a:ln>
                <a:noFill/>
              </a:ln>
              <a:effectLst/>
            </c:spPr>
            <c:extLst>
              <c:ext xmlns:c16="http://schemas.microsoft.com/office/drawing/2014/chart" uri="{C3380CC4-5D6E-409C-BE32-E72D297353CC}">
                <c16:uniqueId val="{0000005F-F970-46BD-9D1B-4ADAC4B785D3}"/>
              </c:ext>
            </c:extLst>
          </c:dPt>
          <c:dPt>
            <c:idx val="100"/>
            <c:invertIfNegative val="0"/>
            <c:bubble3D val="0"/>
            <c:spPr>
              <a:solidFill>
                <a:srgbClr val="FFC000"/>
              </a:solidFill>
              <a:ln>
                <a:noFill/>
              </a:ln>
              <a:effectLst/>
            </c:spPr>
            <c:extLst>
              <c:ext xmlns:c16="http://schemas.microsoft.com/office/drawing/2014/chart" uri="{C3380CC4-5D6E-409C-BE32-E72D297353CC}">
                <c16:uniqueId val="{00000061-F970-46BD-9D1B-4ADAC4B785D3}"/>
              </c:ext>
            </c:extLst>
          </c:dPt>
          <c:dPt>
            <c:idx val="108"/>
            <c:invertIfNegative val="0"/>
            <c:bubble3D val="0"/>
            <c:spPr>
              <a:solidFill>
                <a:srgbClr val="606868"/>
              </a:solidFill>
              <a:ln>
                <a:noFill/>
              </a:ln>
              <a:effectLst/>
            </c:spPr>
            <c:extLst>
              <c:ext xmlns:c16="http://schemas.microsoft.com/office/drawing/2014/chart" uri="{C3380CC4-5D6E-409C-BE32-E72D297353CC}">
                <c16:uniqueId val="{00000063-F970-46BD-9D1B-4ADAC4B785D3}"/>
              </c:ext>
            </c:extLst>
          </c:dPt>
          <c:dPt>
            <c:idx val="109"/>
            <c:invertIfNegative val="0"/>
            <c:bubble3D val="0"/>
            <c:spPr>
              <a:solidFill>
                <a:srgbClr val="606868"/>
              </a:solidFill>
              <a:ln>
                <a:noFill/>
              </a:ln>
              <a:effectLst/>
            </c:spPr>
            <c:extLst>
              <c:ext xmlns:c16="http://schemas.microsoft.com/office/drawing/2014/chart" uri="{C3380CC4-5D6E-409C-BE32-E72D297353CC}">
                <c16:uniqueId val="{00000065-F970-46BD-9D1B-4ADAC4B785D3}"/>
              </c:ext>
            </c:extLst>
          </c:dPt>
          <c:dPt>
            <c:idx val="111"/>
            <c:invertIfNegative val="0"/>
            <c:bubble3D val="0"/>
            <c:spPr>
              <a:solidFill>
                <a:srgbClr val="606868"/>
              </a:solidFill>
              <a:ln>
                <a:noFill/>
              </a:ln>
              <a:effectLst/>
            </c:spPr>
            <c:extLst>
              <c:ext xmlns:c16="http://schemas.microsoft.com/office/drawing/2014/chart" uri="{C3380CC4-5D6E-409C-BE32-E72D297353CC}">
                <c16:uniqueId val="{00000067-F970-46BD-9D1B-4ADAC4B785D3}"/>
              </c:ext>
            </c:extLst>
          </c:dPt>
          <c:dPt>
            <c:idx val="112"/>
            <c:invertIfNegative val="0"/>
            <c:bubble3D val="0"/>
            <c:spPr>
              <a:solidFill>
                <a:srgbClr val="FFC000"/>
              </a:solidFill>
              <a:ln>
                <a:noFill/>
              </a:ln>
              <a:effectLst/>
            </c:spPr>
            <c:extLst>
              <c:ext xmlns:c16="http://schemas.microsoft.com/office/drawing/2014/chart" uri="{C3380CC4-5D6E-409C-BE32-E72D297353CC}">
                <c16:uniqueId val="{00000069-F970-46BD-9D1B-4ADAC4B785D3}"/>
              </c:ext>
            </c:extLst>
          </c:dPt>
          <c:dPt>
            <c:idx val="124"/>
            <c:invertIfNegative val="0"/>
            <c:bubble3D val="0"/>
            <c:spPr>
              <a:solidFill>
                <a:srgbClr val="FFC000"/>
              </a:solidFill>
              <a:ln>
                <a:noFill/>
              </a:ln>
              <a:effectLst/>
            </c:spPr>
            <c:extLst>
              <c:ext xmlns:c16="http://schemas.microsoft.com/office/drawing/2014/chart" uri="{C3380CC4-5D6E-409C-BE32-E72D297353CC}">
                <c16:uniqueId val="{0000006B-F970-46BD-9D1B-4ADAC4B785D3}"/>
              </c:ext>
            </c:extLst>
          </c:dPt>
          <c:dLbls>
            <c:dLbl>
              <c:idx val="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70-46BD-9D1B-4ADAC4B785D3}"/>
                </c:ext>
              </c:extLst>
            </c:dLbl>
            <c:dLbl>
              <c:idx val="1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970-46BD-9D1B-4ADAC4B785D3}"/>
                </c:ext>
              </c:extLst>
            </c:dLbl>
            <c:dLbl>
              <c:idx val="2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970-46BD-9D1B-4ADAC4B785D3}"/>
                </c:ext>
              </c:extLst>
            </c:dLbl>
            <c:dLbl>
              <c:idx val="4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F970-46BD-9D1B-4ADAC4B785D3}"/>
                </c:ext>
              </c:extLst>
            </c:dLbl>
            <c:dLbl>
              <c:idx val="5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F970-46BD-9D1B-4ADAC4B785D3}"/>
                </c:ext>
              </c:extLst>
            </c:dLbl>
            <c:dLbl>
              <c:idx val="6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F970-46BD-9D1B-4ADAC4B785D3}"/>
                </c:ext>
              </c:extLst>
            </c:dLbl>
            <c:dLbl>
              <c:idx val="7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F970-46BD-9D1B-4ADAC4B785D3}"/>
                </c:ext>
              </c:extLst>
            </c:dLbl>
            <c:dLbl>
              <c:idx val="8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F970-46BD-9D1B-4ADAC4B785D3}"/>
                </c:ext>
              </c:extLst>
            </c:dLbl>
            <c:dLbl>
              <c:idx val="10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F970-46BD-9D1B-4ADAC4B785D3}"/>
                </c:ext>
              </c:extLst>
            </c:dLbl>
            <c:dLbl>
              <c:idx val="11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970-46BD-9D1B-4ADAC4B785D3}"/>
                </c:ext>
              </c:extLst>
            </c:dLbl>
            <c:dLbl>
              <c:idx val="12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970-46BD-9D1B-4ADAC4B785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'F39'!$A$163:$B$287</c:f>
              <c:multiLvlStrCache>
                <c:ptCount val="12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pt idx="123">
                    <c:v>abril</c:v>
                  </c:pt>
                  <c:pt idx="124">
                    <c:v>mayo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'F39'!$C$163:$C$287</c:f>
              <c:numCache>
                <c:formatCode>#,##0</c:formatCode>
                <c:ptCount val="125"/>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pt idx="111">
                  <c:v>1884715</c:v>
                </c:pt>
                <c:pt idx="112">
                  <c:v>1888232</c:v>
                </c:pt>
                <c:pt idx="113">
                  <c:v>1896755</c:v>
                </c:pt>
                <c:pt idx="114">
                  <c:v>1896517</c:v>
                </c:pt>
                <c:pt idx="115">
                  <c:v>1910627</c:v>
                </c:pt>
                <c:pt idx="116">
                  <c:v>1927647</c:v>
                </c:pt>
                <c:pt idx="117">
                  <c:v>1950941</c:v>
                </c:pt>
                <c:pt idx="118">
                  <c:v>1960510</c:v>
                </c:pt>
                <c:pt idx="119">
                  <c:v>1932962</c:v>
                </c:pt>
                <c:pt idx="120">
                  <c:v>1951256</c:v>
                </c:pt>
                <c:pt idx="121">
                  <c:v>1964519</c:v>
                </c:pt>
                <c:pt idx="122">
                  <c:v>1972715</c:v>
                </c:pt>
                <c:pt idx="123">
                  <c:v>1973202</c:v>
                </c:pt>
                <c:pt idx="124">
                  <c:v>1974565</c:v>
                </c:pt>
              </c:numCache>
            </c:numRef>
          </c:val>
          <c:extLst xmlns:c15="http://schemas.microsoft.com/office/drawing/2012/chart">
            <c:ext xmlns:c16="http://schemas.microsoft.com/office/drawing/2014/chart" uri="{C3380CC4-5D6E-409C-BE32-E72D297353CC}">
              <c16:uniqueId val="{0000006C-F970-46BD-9D1B-4ADAC4B785D3}"/>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4949-4E9A-A46F-F080BCDAF03A}"/>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4949-4E9A-A46F-F080BCDAF03A}"/>
              </c:ext>
            </c:extLst>
          </c:dPt>
          <c:dPt>
            <c:idx val="22"/>
            <c:invertIfNegative val="0"/>
            <c:bubble3D val="0"/>
            <c:spPr>
              <a:solidFill>
                <a:srgbClr val="606868"/>
              </a:solidFill>
              <a:ln>
                <a:noFill/>
              </a:ln>
              <a:effectLst/>
            </c:spPr>
            <c:extLst>
              <c:ext xmlns:c16="http://schemas.microsoft.com/office/drawing/2014/chart" uri="{C3380CC4-5D6E-409C-BE32-E72D297353CC}">
                <c16:uniqueId val="{00000005-4949-4E9A-A46F-F080BCDAF03A}"/>
              </c:ext>
            </c:extLst>
          </c:dPt>
          <c:dPt>
            <c:idx val="23"/>
            <c:invertIfNegative val="0"/>
            <c:bubble3D val="0"/>
            <c:spPr>
              <a:solidFill>
                <a:srgbClr val="FFC000"/>
              </a:solidFill>
              <a:ln>
                <a:noFill/>
              </a:ln>
              <a:effectLst/>
            </c:spPr>
            <c:extLst>
              <c:ext xmlns:c16="http://schemas.microsoft.com/office/drawing/2014/chart" uri="{C3380CC4-5D6E-409C-BE32-E72D297353CC}">
                <c16:uniqueId val="{00000007-4949-4E9A-A46F-F080BCDAF03A}"/>
              </c:ext>
            </c:extLst>
          </c:dPt>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49-4E9A-A46F-F080BCDAF03A}"/>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49-4E9A-A46F-F080BCDAF03A}"/>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49-4E9A-A46F-F080BCDAF03A}"/>
                </c:ext>
              </c:extLst>
            </c:dLbl>
            <c:dLbl>
              <c:idx val="21"/>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49-4E9A-A46F-F080BCDAF03A}"/>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49-4E9A-A46F-F080BCDAF03A}"/>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49-4E9A-A46F-F080BCDAF0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'F40'!$A$7:$A$30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'F40'!$F$7:$F$30</c:f>
              <c:numCache>
                <c:formatCode>#,##0</c:formatCode>
                <c:ptCount val="24"/>
                <c:pt idx="0">
                  <c:v>3038</c:v>
                </c:pt>
                <c:pt idx="1">
                  <c:v>-4405</c:v>
                </c:pt>
                <c:pt idx="2">
                  <c:v>-4636</c:v>
                </c:pt>
                <c:pt idx="3">
                  <c:v>-7929</c:v>
                </c:pt>
                <c:pt idx="4">
                  <c:v>-4111</c:v>
                </c:pt>
                <c:pt idx="5">
                  <c:v>2195</c:v>
                </c:pt>
                <c:pt idx="6">
                  <c:v>4792</c:v>
                </c:pt>
                <c:pt idx="7">
                  <c:v>1908</c:v>
                </c:pt>
                <c:pt idx="8">
                  <c:v>-2730</c:v>
                </c:pt>
                <c:pt idx="9">
                  <c:v>-3685</c:v>
                </c:pt>
                <c:pt idx="10">
                  <c:v>999</c:v>
                </c:pt>
                <c:pt idx="11">
                  <c:v>1765</c:v>
                </c:pt>
                <c:pt idx="12">
                  <c:v>-196</c:v>
                </c:pt>
                <c:pt idx="13">
                  <c:v>3831</c:v>
                </c:pt>
                <c:pt idx="14">
                  <c:v>5694</c:v>
                </c:pt>
                <c:pt idx="15">
                  <c:v>-270</c:v>
                </c:pt>
                <c:pt idx="16">
                  <c:v>1579</c:v>
                </c:pt>
                <c:pt idx="17">
                  <c:v>2152</c:v>
                </c:pt>
                <c:pt idx="18">
                  <c:v>3911</c:v>
                </c:pt>
                <c:pt idx="19">
                  <c:v>148</c:v>
                </c:pt>
                <c:pt idx="20">
                  <c:v>-23471</c:v>
                </c:pt>
                <c:pt idx="21">
                  <c:v>4723</c:v>
                </c:pt>
                <c:pt idx="22">
                  <c:v>3517</c:v>
                </c:pt>
                <c:pt idx="23">
                  <c:v>1363</c:v>
                </c:pt>
              </c:numCache>
            </c:numRef>
          </c:val>
          <c:extLst xmlns:c15="http://schemas.microsoft.com/office/drawing/2012/chart">
            <c:ext xmlns:c16="http://schemas.microsoft.com/office/drawing/2014/chart" uri="{C3380CC4-5D6E-409C-BE32-E72D297353CC}">
              <c16:uniqueId val="{0000000A-4949-4E9A-A46F-F080BCDAF03A}"/>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7694"/>
          <c:min val="-2547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DBBB-4BA2-8A61-0017D4CFD5A0}"/>
              </c:ext>
            </c:extLst>
          </c:dPt>
          <c:dPt>
            <c:idx val="1"/>
            <c:invertIfNegative val="0"/>
            <c:bubble3D val="0"/>
            <c:spPr>
              <a:solidFill>
                <a:srgbClr val="606868"/>
              </a:solidFill>
              <a:ln>
                <a:noFill/>
              </a:ln>
              <a:effectLst/>
            </c:spPr>
            <c:extLst>
              <c:ext xmlns:c16="http://schemas.microsoft.com/office/drawing/2014/chart" uri="{C3380CC4-5D6E-409C-BE32-E72D297353CC}">
                <c16:uniqueId val="{00000003-DBBB-4BA2-8A61-0017D4CFD5A0}"/>
              </c:ext>
            </c:extLst>
          </c:dPt>
          <c:dPt>
            <c:idx val="3"/>
            <c:invertIfNegative val="0"/>
            <c:bubble3D val="0"/>
            <c:spPr>
              <a:solidFill>
                <a:srgbClr val="606868"/>
              </a:solidFill>
              <a:ln>
                <a:noFill/>
              </a:ln>
              <a:effectLst/>
            </c:spPr>
            <c:extLst>
              <c:ext xmlns:c16="http://schemas.microsoft.com/office/drawing/2014/chart" uri="{C3380CC4-5D6E-409C-BE32-E72D297353CC}">
                <c16:uniqueId val="{00000005-DBBB-4BA2-8A61-0017D4CFD5A0}"/>
              </c:ext>
            </c:extLst>
          </c:dPt>
          <c:dPt>
            <c:idx val="4"/>
            <c:invertIfNegative val="0"/>
            <c:bubble3D val="0"/>
            <c:spPr>
              <a:solidFill>
                <a:srgbClr val="606868"/>
              </a:solidFill>
              <a:ln>
                <a:noFill/>
              </a:ln>
              <a:effectLst/>
            </c:spPr>
            <c:extLst>
              <c:ext xmlns:c16="http://schemas.microsoft.com/office/drawing/2014/chart" uri="{C3380CC4-5D6E-409C-BE32-E72D297353CC}">
                <c16:uniqueId val="{00000007-DBBB-4BA2-8A61-0017D4CFD5A0}"/>
              </c:ext>
            </c:extLst>
          </c:dPt>
          <c:dPt>
            <c:idx val="6"/>
            <c:invertIfNegative val="0"/>
            <c:bubble3D val="0"/>
            <c:spPr>
              <a:solidFill>
                <a:srgbClr val="606868"/>
              </a:solidFill>
              <a:ln>
                <a:noFill/>
              </a:ln>
              <a:effectLst/>
            </c:spPr>
            <c:extLst>
              <c:ext xmlns:c16="http://schemas.microsoft.com/office/drawing/2014/chart" uri="{C3380CC4-5D6E-409C-BE32-E72D297353CC}">
                <c16:uniqueId val="{00000009-DBBB-4BA2-8A61-0017D4CFD5A0}"/>
              </c:ext>
            </c:extLst>
          </c:dPt>
          <c:dPt>
            <c:idx val="11"/>
            <c:invertIfNegative val="0"/>
            <c:bubble3D val="0"/>
            <c:spPr>
              <a:solidFill>
                <a:srgbClr val="606868"/>
              </a:solidFill>
              <a:ln>
                <a:noFill/>
              </a:ln>
              <a:effectLst/>
            </c:spPr>
            <c:extLst>
              <c:ext xmlns:c16="http://schemas.microsoft.com/office/drawing/2014/chart" uri="{C3380CC4-5D6E-409C-BE32-E72D297353CC}">
                <c16:uniqueId val="{0000000B-DBBB-4BA2-8A61-0017D4CFD5A0}"/>
              </c:ext>
            </c:extLst>
          </c:dPt>
          <c:dPt>
            <c:idx val="14"/>
            <c:invertIfNegative val="0"/>
            <c:bubble3D val="0"/>
            <c:spPr>
              <a:solidFill>
                <a:srgbClr val="606868"/>
              </a:solidFill>
              <a:ln>
                <a:noFill/>
              </a:ln>
              <a:effectLst/>
            </c:spPr>
            <c:extLst>
              <c:ext xmlns:c16="http://schemas.microsoft.com/office/drawing/2014/chart" uri="{C3380CC4-5D6E-409C-BE32-E72D297353CC}">
                <c16:uniqueId val="{0000000D-DBBB-4BA2-8A61-0017D4CFD5A0}"/>
              </c:ext>
            </c:extLst>
          </c:dPt>
          <c:dPt>
            <c:idx val="19"/>
            <c:invertIfNegative val="0"/>
            <c:bubble3D val="0"/>
            <c:spPr>
              <a:solidFill>
                <a:srgbClr val="606868"/>
              </a:solidFill>
              <a:ln>
                <a:noFill/>
              </a:ln>
              <a:effectLst/>
            </c:spPr>
            <c:extLst>
              <c:ext xmlns:c16="http://schemas.microsoft.com/office/drawing/2014/chart" uri="{C3380CC4-5D6E-409C-BE32-E72D297353CC}">
                <c16:uniqueId val="{0000000F-DBBB-4BA2-8A61-0017D4CFD5A0}"/>
              </c:ext>
            </c:extLst>
          </c:dPt>
          <c:dPt>
            <c:idx val="24"/>
            <c:invertIfNegative val="0"/>
            <c:bubble3D val="0"/>
            <c:spPr>
              <a:solidFill>
                <a:srgbClr val="606868"/>
              </a:solidFill>
              <a:ln>
                <a:noFill/>
              </a:ln>
              <a:effectLst/>
            </c:spPr>
            <c:extLst>
              <c:ext xmlns:c16="http://schemas.microsoft.com/office/drawing/2014/chart" uri="{C3380CC4-5D6E-409C-BE32-E72D297353CC}">
                <c16:uniqueId val="{00000011-DBBB-4BA2-8A61-0017D4CFD5A0}"/>
              </c:ext>
            </c:extLst>
          </c:dPt>
          <c:dPt>
            <c:idx val="25"/>
            <c:invertIfNegative val="0"/>
            <c:bubble3D val="0"/>
            <c:spPr>
              <a:solidFill>
                <a:srgbClr val="606868"/>
              </a:solidFill>
              <a:ln>
                <a:noFill/>
              </a:ln>
              <a:effectLst/>
            </c:spPr>
            <c:extLst>
              <c:ext xmlns:c16="http://schemas.microsoft.com/office/drawing/2014/chart" uri="{C3380CC4-5D6E-409C-BE32-E72D297353CC}">
                <c16:uniqueId val="{00000013-DBBB-4BA2-8A61-0017D4CFD5A0}"/>
              </c:ext>
            </c:extLst>
          </c:dPt>
          <c:dPt>
            <c:idx val="27"/>
            <c:invertIfNegative val="0"/>
            <c:bubble3D val="0"/>
            <c:spPr>
              <a:solidFill>
                <a:srgbClr val="606868"/>
              </a:solidFill>
              <a:ln>
                <a:noFill/>
              </a:ln>
              <a:effectLst/>
            </c:spPr>
            <c:extLst>
              <c:ext xmlns:c16="http://schemas.microsoft.com/office/drawing/2014/chart" uri="{C3380CC4-5D6E-409C-BE32-E72D297353CC}">
                <c16:uniqueId val="{00000015-DBBB-4BA2-8A61-0017D4CFD5A0}"/>
              </c:ext>
            </c:extLst>
          </c:dPt>
          <c:dPt>
            <c:idx val="30"/>
            <c:invertIfNegative val="0"/>
            <c:bubble3D val="0"/>
            <c:spPr>
              <a:solidFill>
                <a:srgbClr val="FFC000"/>
              </a:solidFill>
              <a:ln>
                <a:noFill/>
              </a:ln>
              <a:effectLst/>
            </c:spPr>
            <c:extLst>
              <c:ext xmlns:c16="http://schemas.microsoft.com/office/drawing/2014/chart" uri="{C3380CC4-5D6E-409C-BE32-E72D297353CC}">
                <c16:uniqueId val="{00000017-DBBB-4BA2-8A61-0017D4CFD5A0}"/>
              </c:ext>
            </c:extLst>
          </c:dPt>
          <c:dPt>
            <c:idx val="31"/>
            <c:invertIfNegative val="0"/>
            <c:bubble3D val="0"/>
            <c:spPr>
              <a:solidFill>
                <a:srgbClr val="606868"/>
              </a:solidFill>
              <a:ln>
                <a:noFill/>
              </a:ln>
              <a:effectLst/>
            </c:spPr>
            <c:extLst>
              <c:ext xmlns:c16="http://schemas.microsoft.com/office/drawing/2014/chart" uri="{C3380CC4-5D6E-409C-BE32-E72D297353CC}">
                <c16:uniqueId val="{00000019-DBBB-4BA2-8A61-0017D4CFD5A0}"/>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BB-4BA2-8A61-0017D4CFD5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'F41'!$A$7:$A$38</c:f>
              <c:strCache>
                <c:ptCount val="32"/>
                <c:pt idx="0">
                  <c:v>Ciudad de México</c:v>
                </c:pt>
                <c:pt idx="1">
                  <c:v>Guerrero</c:v>
                </c:pt>
                <c:pt idx="2">
                  <c:v>Morelos</c:v>
                </c:pt>
                <c:pt idx="3">
                  <c:v>Veracruz</c:v>
                </c:pt>
                <c:pt idx="4">
                  <c:v>Oaxaca</c:v>
                </c:pt>
                <c:pt idx="5">
                  <c:v>Puebla</c:v>
                </c:pt>
                <c:pt idx="6">
                  <c:v>Tamaulipas</c:v>
                </c:pt>
                <c:pt idx="7">
                  <c:v>Zacatecas</c:v>
                </c:pt>
                <c:pt idx="8">
                  <c:v>Tlaxcala</c:v>
                </c:pt>
                <c:pt idx="9">
                  <c:v>Colima</c:v>
                </c:pt>
                <c:pt idx="10">
                  <c:v>Durango</c:v>
                </c:pt>
                <c:pt idx="11">
                  <c:v>Campeche</c:v>
                </c:pt>
                <c:pt idx="12">
                  <c:v>Chiapas</c:v>
                </c:pt>
                <c:pt idx="13">
                  <c:v>Michoacán</c:v>
                </c:pt>
                <c:pt idx="14">
                  <c:v>Aguascalientes</c:v>
                </c:pt>
                <c:pt idx="15">
                  <c:v>San Luis Potosí</c:v>
                </c:pt>
                <c:pt idx="16">
                  <c:v>Hidalgo</c:v>
                </c:pt>
                <c:pt idx="17">
                  <c:v>Baja California Sur</c:v>
                </c:pt>
                <c:pt idx="18">
                  <c:v>Quintana Roo</c:v>
                </c:pt>
                <c:pt idx="19">
                  <c:v>Sonora</c:v>
                </c:pt>
                <c:pt idx="20">
                  <c:v>Sinaloa</c:v>
                </c:pt>
                <c:pt idx="21">
                  <c:v>Nayarit</c:v>
                </c:pt>
                <c:pt idx="22">
                  <c:v>Yucatán</c:v>
                </c:pt>
                <c:pt idx="23">
                  <c:v>Coahuila</c:v>
                </c:pt>
                <c:pt idx="24">
                  <c:v>Guanajuato</c:v>
                </c:pt>
                <c:pt idx="25">
                  <c:v>Tabasco</c:v>
                </c:pt>
                <c:pt idx="26">
                  <c:v>Chihuahua</c:v>
                </c:pt>
                <c:pt idx="27">
                  <c:v>Querétaro</c:v>
                </c:pt>
                <c:pt idx="28">
                  <c:v>Estado de México</c:v>
                </c:pt>
                <c:pt idx="29">
                  <c:v>Baja California</c:v>
                </c:pt>
                <c:pt idx="30">
                  <c:v>Jalisco</c:v>
                </c:pt>
                <c:pt idx="31">
                  <c:v>Nuevo León</c:v>
                </c:pt>
              </c:strCache>
            </c:strRef>
          </c:cat>
          <c:val>
            <c:numRef>
              <c:f>'F41'!$DG$7:$DG$38</c:f>
              <c:numCache>
                <c:formatCode>#,##0</c:formatCode>
                <c:ptCount val="32"/>
                <c:pt idx="0">
                  <c:v>-54234</c:v>
                </c:pt>
                <c:pt idx="1">
                  <c:v>-2099</c:v>
                </c:pt>
                <c:pt idx="2">
                  <c:v>3073</c:v>
                </c:pt>
                <c:pt idx="3">
                  <c:v>3343</c:v>
                </c:pt>
                <c:pt idx="4">
                  <c:v>7431</c:v>
                </c:pt>
                <c:pt idx="5">
                  <c:v>7491</c:v>
                </c:pt>
                <c:pt idx="6">
                  <c:v>9650</c:v>
                </c:pt>
                <c:pt idx="7">
                  <c:v>11822</c:v>
                </c:pt>
                <c:pt idx="8">
                  <c:v>11971</c:v>
                </c:pt>
                <c:pt idx="9">
                  <c:v>12804</c:v>
                </c:pt>
                <c:pt idx="10">
                  <c:v>13055</c:v>
                </c:pt>
                <c:pt idx="11">
                  <c:v>13621</c:v>
                </c:pt>
                <c:pt idx="12">
                  <c:v>17032</c:v>
                </c:pt>
                <c:pt idx="13">
                  <c:v>24215</c:v>
                </c:pt>
                <c:pt idx="14">
                  <c:v>25615</c:v>
                </c:pt>
                <c:pt idx="15">
                  <c:v>26659</c:v>
                </c:pt>
                <c:pt idx="16">
                  <c:v>27556</c:v>
                </c:pt>
                <c:pt idx="17">
                  <c:v>31167</c:v>
                </c:pt>
                <c:pt idx="18">
                  <c:v>31381</c:v>
                </c:pt>
                <c:pt idx="19">
                  <c:v>35262</c:v>
                </c:pt>
                <c:pt idx="20">
                  <c:v>35600</c:v>
                </c:pt>
                <c:pt idx="21">
                  <c:v>39712</c:v>
                </c:pt>
                <c:pt idx="22">
                  <c:v>45765</c:v>
                </c:pt>
                <c:pt idx="23">
                  <c:v>58035</c:v>
                </c:pt>
                <c:pt idx="24">
                  <c:v>76350</c:v>
                </c:pt>
                <c:pt idx="25">
                  <c:v>76727</c:v>
                </c:pt>
                <c:pt idx="26">
                  <c:v>90534</c:v>
                </c:pt>
                <c:pt idx="27">
                  <c:v>96766</c:v>
                </c:pt>
                <c:pt idx="28">
                  <c:v>110114</c:v>
                </c:pt>
                <c:pt idx="29">
                  <c:v>147920</c:v>
                </c:pt>
                <c:pt idx="30">
                  <c:v>182529</c:v>
                </c:pt>
                <c:pt idx="31">
                  <c:v>188116</c:v>
                </c:pt>
              </c:numCache>
            </c:numRef>
          </c:val>
          <c:extLst>
            <c:ext xmlns:c16="http://schemas.microsoft.com/office/drawing/2014/chart" uri="{C3380CC4-5D6E-409C-BE32-E72D297353CC}">
              <c16:uniqueId val="{0000001A-DBBB-4BA2-8A61-0017D4CFD5A0}"/>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95000"/>
          <c:min val="-65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7C7C"/>
            </a:solidFill>
          </c:spPr>
          <c:invertIfNegative val="0"/>
          <c:dPt>
            <c:idx val="7"/>
            <c:invertIfNegative val="0"/>
            <c:bubble3D val="0"/>
            <c:spPr>
              <a:solidFill>
                <a:srgbClr val="FFC000"/>
              </a:solidFill>
            </c:spPr>
            <c:extLst>
              <c:ext xmlns:c16="http://schemas.microsoft.com/office/drawing/2014/chart" uri="{C3380CC4-5D6E-409C-BE32-E72D297353CC}">
                <c16:uniqueId val="{00000001-11BA-437A-9F2C-3B5501A747F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'F3'!$A$7:$A$38</c:f>
              <c:strCache>
                <c:ptCount val="32"/>
                <c:pt idx="0">
                  <c:v>Ciudad de México</c:v>
                </c:pt>
                <c:pt idx="1">
                  <c:v>Tamaulipas</c:v>
                </c:pt>
                <c:pt idx="2">
                  <c:v>Chihuahua</c:v>
                </c:pt>
                <c:pt idx="3">
                  <c:v>Chiapas</c:v>
                </c:pt>
                <c:pt idx="4">
                  <c:v>Sinaloa</c:v>
                </c:pt>
                <c:pt idx="5">
                  <c:v>Nayarit</c:v>
                </c:pt>
                <c:pt idx="6">
                  <c:v>Guanajuato</c:v>
                </c:pt>
                <c:pt idx="7">
                  <c:v>Jalisco</c:v>
                </c:pt>
                <c:pt idx="8">
                  <c:v>Querétaro</c:v>
                </c:pt>
                <c:pt idx="9">
                  <c:v>Baja California Sur</c:v>
                </c:pt>
                <c:pt idx="10">
                  <c:v>Quintana Roo</c:v>
                </c:pt>
                <c:pt idx="11">
                  <c:v>Oaxaca</c:v>
                </c:pt>
                <c:pt idx="12">
                  <c:v>Aguascalientes</c:v>
                </c:pt>
                <c:pt idx="13">
                  <c:v>Tabasco</c:v>
                </c:pt>
                <c:pt idx="14">
                  <c:v>Campeche</c:v>
                </c:pt>
                <c:pt idx="15">
                  <c:v>Zacatecas</c:v>
                </c:pt>
                <c:pt idx="16">
                  <c:v>Baja California</c:v>
                </c:pt>
                <c:pt idx="17">
                  <c:v>Colima</c:v>
                </c:pt>
                <c:pt idx="18">
                  <c:v>Durango</c:v>
                </c:pt>
                <c:pt idx="19">
                  <c:v>Guerrero</c:v>
                </c:pt>
                <c:pt idx="20">
                  <c:v>Yucatán</c:v>
                </c:pt>
                <c:pt idx="21">
                  <c:v>Hidalgo</c:v>
                </c:pt>
                <c:pt idx="22">
                  <c:v>Sonora</c:v>
                </c:pt>
                <c:pt idx="23">
                  <c:v>Coahuila</c:v>
                </c:pt>
                <c:pt idx="24">
                  <c:v>Michoacán</c:v>
                </c:pt>
                <c:pt idx="25">
                  <c:v>Estado de México</c:v>
                </c:pt>
                <c:pt idx="26">
                  <c:v>Morelos</c:v>
                </c:pt>
                <c:pt idx="27">
                  <c:v>San Luis Potosí</c:v>
                </c:pt>
                <c:pt idx="28">
                  <c:v>Tlaxcala</c:v>
                </c:pt>
                <c:pt idx="29">
                  <c:v>Veracruz</c:v>
                </c:pt>
                <c:pt idx="30">
                  <c:v>Puebla</c:v>
                </c:pt>
                <c:pt idx="31">
                  <c:v>Nuevo León</c:v>
                </c:pt>
              </c:strCache>
            </c:strRef>
          </c:cat>
          <c:val>
            <c:numRef>
              <c:f>'F3'!$D$7:$D$38</c:f>
              <c:numCache>
                <c:formatCode>#,##0.0</c:formatCode>
                <c:ptCount val="32"/>
                <c:pt idx="0">
                  <c:v>-934.09009771862475</c:v>
                </c:pt>
                <c:pt idx="1">
                  <c:v>-654.6422294959566</c:v>
                </c:pt>
                <c:pt idx="2">
                  <c:v>-211.94745610967209</c:v>
                </c:pt>
                <c:pt idx="3">
                  <c:v>-189.10946174998051</c:v>
                </c:pt>
                <c:pt idx="4">
                  <c:v>-173.24218312952942</c:v>
                </c:pt>
                <c:pt idx="5">
                  <c:v>-149.86457780709173</c:v>
                </c:pt>
                <c:pt idx="6">
                  <c:v>-146.96499428744471</c:v>
                </c:pt>
                <c:pt idx="7">
                  <c:v>-139.91627526995103</c:v>
                </c:pt>
                <c:pt idx="8">
                  <c:v>-127.09727042503664</c:v>
                </c:pt>
                <c:pt idx="9">
                  <c:v>-100.18230088398286</c:v>
                </c:pt>
                <c:pt idx="10">
                  <c:v>-99.144832334976428</c:v>
                </c:pt>
                <c:pt idx="11">
                  <c:v>-92.82998445589709</c:v>
                </c:pt>
                <c:pt idx="12">
                  <c:v>-76.403082141407111</c:v>
                </c:pt>
                <c:pt idx="13">
                  <c:v>-70.593718838637258</c:v>
                </c:pt>
                <c:pt idx="14">
                  <c:v>-67.403531713375713</c:v>
                </c:pt>
                <c:pt idx="15">
                  <c:v>-55.107117749940016</c:v>
                </c:pt>
                <c:pt idx="16">
                  <c:v>-54.497683279261082</c:v>
                </c:pt>
                <c:pt idx="17">
                  <c:v>-43.225585187436458</c:v>
                </c:pt>
                <c:pt idx="18">
                  <c:v>-42.90378606707992</c:v>
                </c:pt>
                <c:pt idx="19">
                  <c:v>-24.191743084543951</c:v>
                </c:pt>
                <c:pt idx="20">
                  <c:v>-17.655474747686469</c:v>
                </c:pt>
                <c:pt idx="21">
                  <c:v>1.8383284557204718</c:v>
                </c:pt>
                <c:pt idx="22">
                  <c:v>39.55097400780727</c:v>
                </c:pt>
                <c:pt idx="23">
                  <c:v>62.422584617428015</c:v>
                </c:pt>
                <c:pt idx="24">
                  <c:v>86.894435763465452</c:v>
                </c:pt>
                <c:pt idx="25">
                  <c:v>94.070110400591034</c:v>
                </c:pt>
                <c:pt idx="26">
                  <c:v>98.531174035689546</c:v>
                </c:pt>
                <c:pt idx="27">
                  <c:v>106.73872972640243</c:v>
                </c:pt>
                <c:pt idx="28">
                  <c:v>137.64654153512731</c:v>
                </c:pt>
                <c:pt idx="29">
                  <c:v>259.18916233864422</c:v>
                </c:pt>
                <c:pt idx="30">
                  <c:v>565.96808332630712</c:v>
                </c:pt>
                <c:pt idx="31">
                  <c:v>1226.3972661021692</c:v>
                </c:pt>
              </c:numCache>
            </c:numRef>
          </c:val>
          <c:extLst>
            <c:ext xmlns:c16="http://schemas.microsoft.com/office/drawing/2014/chart" uri="{C3380CC4-5D6E-409C-BE32-E72D297353CC}">
              <c16:uniqueId val="{00000002-11BA-437A-9F2C-3B5501A747F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1500"/>
        </c:scaling>
        <c:delete val="0"/>
        <c:axPos val="b"/>
        <c:numFmt formatCode="#,##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63B9-4A52-B76E-A4DA946E8A6B}"/>
              </c:ext>
            </c:extLst>
          </c:dPt>
          <c:dPt>
            <c:idx val="1"/>
            <c:invertIfNegative val="0"/>
            <c:bubble3D val="0"/>
            <c:spPr>
              <a:solidFill>
                <a:srgbClr val="606868"/>
              </a:solidFill>
              <a:ln>
                <a:noFill/>
              </a:ln>
              <a:effectLst/>
            </c:spPr>
            <c:extLst>
              <c:ext xmlns:c16="http://schemas.microsoft.com/office/drawing/2014/chart" uri="{C3380CC4-5D6E-409C-BE32-E72D297353CC}">
                <c16:uniqueId val="{00000003-63B9-4A52-B76E-A4DA946E8A6B}"/>
              </c:ext>
            </c:extLst>
          </c:dPt>
          <c:dPt>
            <c:idx val="3"/>
            <c:invertIfNegative val="0"/>
            <c:bubble3D val="0"/>
            <c:spPr>
              <a:solidFill>
                <a:srgbClr val="606868"/>
              </a:solidFill>
              <a:ln>
                <a:noFill/>
              </a:ln>
              <a:effectLst/>
            </c:spPr>
            <c:extLst>
              <c:ext xmlns:c16="http://schemas.microsoft.com/office/drawing/2014/chart" uri="{C3380CC4-5D6E-409C-BE32-E72D297353CC}">
                <c16:uniqueId val="{00000005-63B9-4A52-B76E-A4DA946E8A6B}"/>
              </c:ext>
            </c:extLst>
          </c:dPt>
          <c:dPt>
            <c:idx val="4"/>
            <c:invertIfNegative val="0"/>
            <c:bubble3D val="0"/>
            <c:spPr>
              <a:solidFill>
                <a:srgbClr val="606868"/>
              </a:solidFill>
              <a:ln>
                <a:noFill/>
              </a:ln>
              <a:effectLst/>
            </c:spPr>
            <c:extLst>
              <c:ext xmlns:c16="http://schemas.microsoft.com/office/drawing/2014/chart" uri="{C3380CC4-5D6E-409C-BE32-E72D297353CC}">
                <c16:uniqueId val="{00000007-63B9-4A52-B76E-A4DA946E8A6B}"/>
              </c:ext>
            </c:extLst>
          </c:dPt>
          <c:dPt>
            <c:idx val="6"/>
            <c:invertIfNegative val="0"/>
            <c:bubble3D val="0"/>
            <c:spPr>
              <a:solidFill>
                <a:srgbClr val="606868"/>
              </a:solidFill>
              <a:ln>
                <a:noFill/>
              </a:ln>
              <a:effectLst/>
            </c:spPr>
            <c:extLst>
              <c:ext xmlns:c16="http://schemas.microsoft.com/office/drawing/2014/chart" uri="{C3380CC4-5D6E-409C-BE32-E72D297353CC}">
                <c16:uniqueId val="{00000009-63B9-4A52-B76E-A4DA946E8A6B}"/>
              </c:ext>
            </c:extLst>
          </c:dPt>
          <c:dPt>
            <c:idx val="11"/>
            <c:invertIfNegative val="0"/>
            <c:bubble3D val="0"/>
            <c:spPr>
              <a:solidFill>
                <a:srgbClr val="606868"/>
              </a:solidFill>
              <a:ln>
                <a:noFill/>
              </a:ln>
              <a:effectLst/>
            </c:spPr>
            <c:extLst>
              <c:ext xmlns:c16="http://schemas.microsoft.com/office/drawing/2014/chart" uri="{C3380CC4-5D6E-409C-BE32-E72D297353CC}">
                <c16:uniqueId val="{0000000B-63B9-4A52-B76E-A4DA946E8A6B}"/>
              </c:ext>
            </c:extLst>
          </c:dPt>
          <c:dPt>
            <c:idx val="14"/>
            <c:invertIfNegative val="0"/>
            <c:bubble3D val="0"/>
            <c:spPr>
              <a:solidFill>
                <a:srgbClr val="606868"/>
              </a:solidFill>
              <a:ln>
                <a:noFill/>
              </a:ln>
              <a:effectLst/>
            </c:spPr>
            <c:extLst>
              <c:ext xmlns:c16="http://schemas.microsoft.com/office/drawing/2014/chart" uri="{C3380CC4-5D6E-409C-BE32-E72D297353CC}">
                <c16:uniqueId val="{0000000D-63B9-4A52-B76E-A4DA946E8A6B}"/>
              </c:ext>
            </c:extLst>
          </c:dPt>
          <c:dPt>
            <c:idx val="19"/>
            <c:invertIfNegative val="0"/>
            <c:bubble3D val="0"/>
            <c:spPr>
              <a:solidFill>
                <a:srgbClr val="FFC000"/>
              </a:solidFill>
              <a:ln>
                <a:noFill/>
              </a:ln>
              <a:effectLst/>
            </c:spPr>
            <c:extLst>
              <c:ext xmlns:c16="http://schemas.microsoft.com/office/drawing/2014/chart" uri="{C3380CC4-5D6E-409C-BE32-E72D297353CC}">
                <c16:uniqueId val="{0000000F-63B9-4A52-B76E-A4DA946E8A6B}"/>
              </c:ext>
            </c:extLst>
          </c:dPt>
          <c:dPt>
            <c:idx val="24"/>
            <c:invertIfNegative val="0"/>
            <c:bubble3D val="0"/>
            <c:spPr>
              <a:solidFill>
                <a:srgbClr val="606868"/>
              </a:solidFill>
              <a:ln>
                <a:noFill/>
              </a:ln>
              <a:effectLst/>
            </c:spPr>
            <c:extLst>
              <c:ext xmlns:c16="http://schemas.microsoft.com/office/drawing/2014/chart" uri="{C3380CC4-5D6E-409C-BE32-E72D297353CC}">
                <c16:uniqueId val="{00000011-63B9-4A52-B76E-A4DA946E8A6B}"/>
              </c:ext>
            </c:extLst>
          </c:dPt>
          <c:dPt>
            <c:idx val="25"/>
            <c:invertIfNegative val="0"/>
            <c:bubble3D val="0"/>
            <c:spPr>
              <a:solidFill>
                <a:srgbClr val="606868"/>
              </a:solidFill>
              <a:ln>
                <a:noFill/>
              </a:ln>
              <a:effectLst/>
            </c:spPr>
            <c:extLst>
              <c:ext xmlns:c16="http://schemas.microsoft.com/office/drawing/2014/chart" uri="{C3380CC4-5D6E-409C-BE32-E72D297353CC}">
                <c16:uniqueId val="{00000013-63B9-4A52-B76E-A4DA946E8A6B}"/>
              </c:ext>
            </c:extLst>
          </c:dPt>
          <c:dPt>
            <c:idx val="27"/>
            <c:invertIfNegative val="0"/>
            <c:bubble3D val="0"/>
            <c:spPr>
              <a:solidFill>
                <a:srgbClr val="606868"/>
              </a:solidFill>
              <a:ln>
                <a:noFill/>
              </a:ln>
              <a:effectLst/>
            </c:spPr>
            <c:extLst>
              <c:ext xmlns:c16="http://schemas.microsoft.com/office/drawing/2014/chart" uri="{C3380CC4-5D6E-409C-BE32-E72D297353CC}">
                <c16:uniqueId val="{00000015-63B9-4A52-B76E-A4DA946E8A6B}"/>
              </c:ext>
            </c:extLst>
          </c:dPt>
          <c:dPt>
            <c:idx val="30"/>
            <c:invertIfNegative val="0"/>
            <c:bubble3D val="0"/>
            <c:spPr>
              <a:solidFill>
                <a:srgbClr val="606868"/>
              </a:solidFill>
              <a:ln>
                <a:noFill/>
              </a:ln>
              <a:effectLst/>
            </c:spPr>
            <c:extLst>
              <c:ext xmlns:c16="http://schemas.microsoft.com/office/drawing/2014/chart" uri="{C3380CC4-5D6E-409C-BE32-E72D297353CC}">
                <c16:uniqueId val="{00000017-63B9-4A52-B76E-A4DA946E8A6B}"/>
              </c:ext>
            </c:extLst>
          </c:dPt>
          <c:dPt>
            <c:idx val="31"/>
            <c:invertIfNegative val="0"/>
            <c:bubble3D val="0"/>
            <c:spPr>
              <a:solidFill>
                <a:srgbClr val="606868"/>
              </a:solidFill>
              <a:ln>
                <a:noFill/>
              </a:ln>
              <a:effectLst/>
            </c:spPr>
            <c:extLst>
              <c:ext xmlns:c16="http://schemas.microsoft.com/office/drawing/2014/chart" uri="{C3380CC4-5D6E-409C-BE32-E72D297353CC}">
                <c16:uniqueId val="{00000019-63B9-4A52-B76E-A4DA946E8A6B}"/>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B9-4A52-B76E-A4DA946E8A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'F42'!$A$7:$A$38</c:f>
              <c:strCache>
                <c:ptCount val="32"/>
                <c:pt idx="0">
                  <c:v>Sinaloa</c:v>
                </c:pt>
                <c:pt idx="1">
                  <c:v>Veracruz</c:v>
                </c:pt>
                <c:pt idx="2">
                  <c:v>Sonora</c:v>
                </c:pt>
                <c:pt idx="3">
                  <c:v>Chiapas</c:v>
                </c:pt>
                <c:pt idx="4">
                  <c:v>Guerrero</c:v>
                </c:pt>
                <c:pt idx="5">
                  <c:v>Oaxaca</c:v>
                </c:pt>
                <c:pt idx="6">
                  <c:v>Campeche</c:v>
                </c:pt>
                <c:pt idx="7">
                  <c:v>Michoacán</c:v>
                </c:pt>
                <c:pt idx="8">
                  <c:v>Colima</c:v>
                </c:pt>
                <c:pt idx="9">
                  <c:v>Morelos</c:v>
                </c:pt>
                <c:pt idx="10">
                  <c:v>Baja California</c:v>
                </c:pt>
                <c:pt idx="11">
                  <c:v>Puebla</c:v>
                </c:pt>
                <c:pt idx="12">
                  <c:v>Durango</c:v>
                </c:pt>
                <c:pt idx="13">
                  <c:v>Tlaxcala</c:v>
                </c:pt>
                <c:pt idx="14">
                  <c:v>Zacatecas</c:v>
                </c:pt>
                <c:pt idx="15">
                  <c:v>Nayarit</c:v>
                </c:pt>
                <c:pt idx="16">
                  <c:v>Hidalgo</c:v>
                </c:pt>
                <c:pt idx="17">
                  <c:v>San Luis Potosí</c:v>
                </c:pt>
                <c:pt idx="18">
                  <c:v>Tamaulipas</c:v>
                </c:pt>
                <c:pt idx="19">
                  <c:v>Jalisco</c:v>
                </c:pt>
                <c:pt idx="20">
                  <c:v>Tabasco</c:v>
                </c:pt>
                <c:pt idx="21">
                  <c:v>Aguascalientes</c:v>
                </c:pt>
                <c:pt idx="22">
                  <c:v>Yucatán</c:v>
                </c:pt>
                <c:pt idx="23">
                  <c:v>Chihuahua</c:v>
                </c:pt>
                <c:pt idx="24">
                  <c:v>Coahuila</c:v>
                </c:pt>
                <c:pt idx="25">
                  <c:v>Baja California Sur</c:v>
                </c:pt>
                <c:pt idx="26">
                  <c:v>Querétaro</c:v>
                </c:pt>
                <c:pt idx="27">
                  <c:v>Nuevo León</c:v>
                </c:pt>
                <c:pt idx="28">
                  <c:v>Guanajuato</c:v>
                </c:pt>
                <c:pt idx="29">
                  <c:v>Quintana Roo</c:v>
                </c:pt>
                <c:pt idx="30">
                  <c:v>Ciudad de México</c:v>
                </c:pt>
                <c:pt idx="31">
                  <c:v>Estado de México</c:v>
                </c:pt>
              </c:strCache>
            </c:strRef>
          </c:cat>
          <c:val>
            <c:numRef>
              <c:f>'F42'!$D$7:$D$38</c:f>
              <c:numCache>
                <c:formatCode>#,##0</c:formatCode>
                <c:ptCount val="32"/>
                <c:pt idx="0">
                  <c:v>-20352</c:v>
                </c:pt>
                <c:pt idx="1">
                  <c:v>-3587</c:v>
                </c:pt>
                <c:pt idx="2">
                  <c:v>-2091</c:v>
                </c:pt>
                <c:pt idx="3">
                  <c:v>-1994</c:v>
                </c:pt>
                <c:pt idx="4">
                  <c:v>-895</c:v>
                </c:pt>
                <c:pt idx="5">
                  <c:v>-625</c:v>
                </c:pt>
                <c:pt idx="6">
                  <c:v>-277</c:v>
                </c:pt>
                <c:pt idx="7">
                  <c:v>-226</c:v>
                </c:pt>
                <c:pt idx="8">
                  <c:v>-94</c:v>
                </c:pt>
                <c:pt idx="9">
                  <c:v>-89</c:v>
                </c:pt>
                <c:pt idx="10">
                  <c:v>-30</c:v>
                </c:pt>
                <c:pt idx="11">
                  <c:v>3</c:v>
                </c:pt>
                <c:pt idx="12">
                  <c:v>385</c:v>
                </c:pt>
                <c:pt idx="13">
                  <c:v>596</c:v>
                </c:pt>
                <c:pt idx="14">
                  <c:v>683</c:v>
                </c:pt>
                <c:pt idx="15">
                  <c:v>806</c:v>
                </c:pt>
                <c:pt idx="16">
                  <c:v>1001</c:v>
                </c:pt>
                <c:pt idx="17">
                  <c:v>1032</c:v>
                </c:pt>
                <c:pt idx="18">
                  <c:v>1164</c:v>
                </c:pt>
                <c:pt idx="19">
                  <c:v>1363</c:v>
                </c:pt>
                <c:pt idx="20">
                  <c:v>1389</c:v>
                </c:pt>
                <c:pt idx="21">
                  <c:v>1434</c:v>
                </c:pt>
                <c:pt idx="22">
                  <c:v>1861</c:v>
                </c:pt>
                <c:pt idx="23">
                  <c:v>2444</c:v>
                </c:pt>
                <c:pt idx="24">
                  <c:v>3610</c:v>
                </c:pt>
                <c:pt idx="25">
                  <c:v>3633</c:v>
                </c:pt>
                <c:pt idx="26">
                  <c:v>4858</c:v>
                </c:pt>
                <c:pt idx="27">
                  <c:v>5736</c:v>
                </c:pt>
                <c:pt idx="28">
                  <c:v>5922</c:v>
                </c:pt>
                <c:pt idx="29">
                  <c:v>6667</c:v>
                </c:pt>
                <c:pt idx="30">
                  <c:v>13292</c:v>
                </c:pt>
                <c:pt idx="31">
                  <c:v>14999</c:v>
                </c:pt>
              </c:numCache>
            </c:numRef>
          </c:val>
          <c:extLst>
            <c:ext xmlns:c16="http://schemas.microsoft.com/office/drawing/2014/chart" uri="{C3380CC4-5D6E-409C-BE32-E72D297353CC}">
              <c16:uniqueId val="{0000001A-63B9-4A52-B76E-A4DA946E8A6B}"/>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5999"/>
          <c:min val="-23352"/>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1C85-43B5-938C-5EC11A6922AC}"/>
              </c:ext>
            </c:extLst>
          </c:dPt>
          <c:dPt>
            <c:idx val="6"/>
            <c:invertIfNegative val="0"/>
            <c:bubble3D val="0"/>
            <c:extLst>
              <c:ext xmlns:c16="http://schemas.microsoft.com/office/drawing/2014/chart" uri="{C3380CC4-5D6E-409C-BE32-E72D297353CC}">
                <c16:uniqueId val="{00000001-1C85-43B5-938C-5EC11A6922AC}"/>
              </c:ext>
            </c:extLst>
          </c:dPt>
          <c:dPt>
            <c:idx val="8"/>
            <c:invertIfNegative val="0"/>
            <c:bubble3D val="0"/>
            <c:extLst>
              <c:ext xmlns:c16="http://schemas.microsoft.com/office/drawing/2014/chart" uri="{C3380CC4-5D6E-409C-BE32-E72D297353CC}">
                <c16:uniqueId val="{00000002-1C85-43B5-938C-5EC11A6922AC}"/>
              </c:ext>
            </c:extLst>
          </c:dPt>
          <c:dPt>
            <c:idx val="9"/>
            <c:invertIfNegative val="0"/>
            <c:bubble3D val="0"/>
            <c:extLst>
              <c:ext xmlns:c16="http://schemas.microsoft.com/office/drawing/2014/chart" uri="{C3380CC4-5D6E-409C-BE32-E72D297353CC}">
                <c16:uniqueId val="{00000003-1C85-43B5-938C-5EC11A6922AC}"/>
              </c:ext>
            </c:extLst>
          </c:dPt>
          <c:dPt>
            <c:idx val="12"/>
            <c:invertIfNegative val="0"/>
            <c:bubble3D val="0"/>
            <c:spPr>
              <a:solidFill>
                <a:srgbClr val="FFC000"/>
              </a:solidFill>
              <a:ln>
                <a:noFill/>
              </a:ln>
              <a:effectLst/>
            </c:spPr>
            <c:extLst>
              <c:ext xmlns:c16="http://schemas.microsoft.com/office/drawing/2014/chart" uri="{C3380CC4-5D6E-409C-BE32-E72D297353CC}">
                <c16:uniqueId val="{00000005-1C85-43B5-938C-5EC11A6922AC}"/>
              </c:ext>
            </c:extLst>
          </c:dPt>
          <c:dPt>
            <c:idx val="13"/>
            <c:invertIfNegative val="0"/>
            <c:bubble3D val="0"/>
            <c:extLst>
              <c:ext xmlns:c16="http://schemas.microsoft.com/office/drawing/2014/chart" uri="{C3380CC4-5D6E-409C-BE32-E72D297353CC}">
                <c16:uniqueId val="{00000006-1C85-43B5-938C-5EC11A6922AC}"/>
              </c:ext>
            </c:extLst>
          </c:dPt>
          <c:dPt>
            <c:idx val="14"/>
            <c:invertIfNegative val="0"/>
            <c:bubble3D val="0"/>
            <c:extLst>
              <c:ext xmlns:c16="http://schemas.microsoft.com/office/drawing/2014/chart" uri="{C3380CC4-5D6E-409C-BE32-E72D297353CC}">
                <c16:uniqueId val="{00000007-1C85-43B5-938C-5EC11A6922AC}"/>
              </c:ext>
            </c:extLst>
          </c:dPt>
          <c:dPt>
            <c:idx val="15"/>
            <c:invertIfNegative val="0"/>
            <c:bubble3D val="0"/>
            <c:spPr>
              <a:solidFill>
                <a:srgbClr val="E46C0A"/>
              </a:solidFill>
              <a:ln>
                <a:noFill/>
              </a:ln>
              <a:effectLst/>
            </c:spPr>
            <c:extLst>
              <c:ext xmlns:c16="http://schemas.microsoft.com/office/drawing/2014/chart" uri="{C3380CC4-5D6E-409C-BE32-E72D297353CC}">
                <c16:uniqueId val="{00000009-1C85-43B5-938C-5EC11A6922AC}"/>
              </c:ext>
            </c:extLst>
          </c:dPt>
          <c:dPt>
            <c:idx val="16"/>
            <c:invertIfNegative val="0"/>
            <c:bubble3D val="0"/>
            <c:extLst>
              <c:ext xmlns:c16="http://schemas.microsoft.com/office/drawing/2014/chart" uri="{C3380CC4-5D6E-409C-BE32-E72D297353CC}">
                <c16:uniqueId val="{0000000A-1C85-43B5-938C-5EC11A6922AC}"/>
              </c:ext>
            </c:extLst>
          </c:dPt>
          <c:dPt>
            <c:idx val="17"/>
            <c:invertIfNegative val="0"/>
            <c:bubble3D val="0"/>
            <c:extLst>
              <c:ext xmlns:c16="http://schemas.microsoft.com/office/drawing/2014/chart" uri="{C3380CC4-5D6E-409C-BE32-E72D297353CC}">
                <c16:uniqueId val="{0000000B-1C85-43B5-938C-5EC11A6922AC}"/>
              </c:ext>
            </c:extLst>
          </c:dPt>
          <c:dPt>
            <c:idx val="19"/>
            <c:invertIfNegative val="0"/>
            <c:bubble3D val="0"/>
            <c:extLst>
              <c:ext xmlns:c16="http://schemas.microsoft.com/office/drawing/2014/chart" uri="{C3380CC4-5D6E-409C-BE32-E72D297353CC}">
                <c16:uniqueId val="{0000000C-1C85-43B5-938C-5EC11A6922AC}"/>
              </c:ext>
            </c:extLst>
          </c:dPt>
          <c:dPt>
            <c:idx val="21"/>
            <c:invertIfNegative val="0"/>
            <c:bubble3D val="0"/>
            <c:extLst>
              <c:ext xmlns:c16="http://schemas.microsoft.com/office/drawing/2014/chart" uri="{C3380CC4-5D6E-409C-BE32-E72D297353CC}">
                <c16:uniqueId val="{0000000D-1C85-43B5-938C-5EC11A6922AC}"/>
              </c:ext>
            </c:extLst>
          </c:dPt>
          <c:dPt>
            <c:idx val="22"/>
            <c:invertIfNegative val="0"/>
            <c:bubble3D val="0"/>
            <c:extLst>
              <c:ext xmlns:c16="http://schemas.microsoft.com/office/drawing/2014/chart" uri="{C3380CC4-5D6E-409C-BE32-E72D297353CC}">
                <c16:uniqueId val="{0000000E-1C85-43B5-938C-5EC11A6922AC}"/>
              </c:ext>
            </c:extLst>
          </c:dPt>
          <c:dPt>
            <c:idx val="23"/>
            <c:invertIfNegative val="0"/>
            <c:bubble3D val="0"/>
            <c:extLst>
              <c:ext xmlns:c16="http://schemas.microsoft.com/office/drawing/2014/chart" uri="{C3380CC4-5D6E-409C-BE32-E72D297353CC}">
                <c16:uniqueId val="{0000000F-1C85-43B5-938C-5EC11A6922AC}"/>
              </c:ext>
            </c:extLst>
          </c:dPt>
          <c:dPt>
            <c:idx val="24"/>
            <c:invertIfNegative val="0"/>
            <c:bubble3D val="0"/>
            <c:extLst>
              <c:ext xmlns:c16="http://schemas.microsoft.com/office/drawing/2014/chart" uri="{C3380CC4-5D6E-409C-BE32-E72D297353CC}">
                <c16:uniqueId val="{00000010-1C85-43B5-938C-5EC11A6922AC}"/>
              </c:ext>
            </c:extLst>
          </c:dPt>
          <c:dPt>
            <c:idx val="26"/>
            <c:invertIfNegative val="0"/>
            <c:bubble3D val="0"/>
            <c:extLst>
              <c:ext xmlns:c16="http://schemas.microsoft.com/office/drawing/2014/chart" uri="{C3380CC4-5D6E-409C-BE32-E72D297353CC}">
                <c16:uniqueId val="{00000011-1C85-43B5-938C-5EC11A6922AC}"/>
              </c:ext>
            </c:extLst>
          </c:dPt>
          <c:dPt>
            <c:idx val="32"/>
            <c:invertIfNegative val="0"/>
            <c:bubble3D val="0"/>
            <c:extLst>
              <c:ext xmlns:c16="http://schemas.microsoft.com/office/drawing/2014/chart" uri="{C3380CC4-5D6E-409C-BE32-E72D297353CC}">
                <c16:uniqueId val="{00000012-1C85-43B5-938C-5EC11A6922AC}"/>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85-43B5-938C-5EC11A6922AC}"/>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85-43B5-938C-5EC11A6922A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'F43'!$A$7:$A$39</c:f>
              <c:strCache>
                <c:ptCount val="33"/>
                <c:pt idx="0">
                  <c:v>Sinaloa</c:v>
                </c:pt>
                <c:pt idx="1">
                  <c:v>Chiapas</c:v>
                </c:pt>
                <c:pt idx="2">
                  <c:v>Guerrero</c:v>
                </c:pt>
                <c:pt idx="3">
                  <c:v>Veracruz</c:v>
                </c:pt>
                <c:pt idx="4">
                  <c:v>Sonora</c:v>
                </c:pt>
                <c:pt idx="5">
                  <c:v>Oaxaca</c:v>
                </c:pt>
                <c:pt idx="6">
                  <c:v>Campeche</c:v>
                </c:pt>
                <c:pt idx="7">
                  <c:v>Colima</c:v>
                </c:pt>
                <c:pt idx="8">
                  <c:v>Michoacán</c:v>
                </c:pt>
                <c:pt idx="9">
                  <c:v>Morelos</c:v>
                </c:pt>
                <c:pt idx="10">
                  <c:v>Baja California</c:v>
                </c:pt>
                <c:pt idx="11">
                  <c:v>Puebla</c:v>
                </c:pt>
                <c:pt idx="12">
                  <c:v>Jalisco</c:v>
                </c:pt>
                <c:pt idx="13">
                  <c:v>Durango</c:v>
                </c:pt>
                <c:pt idx="14">
                  <c:v>Tamaulipas</c:v>
                </c:pt>
                <c:pt idx="15">
                  <c:v>Nacional</c:v>
                </c:pt>
                <c:pt idx="16">
                  <c:v>San Luis Potosí</c:v>
                </c:pt>
                <c:pt idx="17">
                  <c:v>Chihuahua</c:v>
                </c:pt>
                <c:pt idx="18">
                  <c:v>Nuevo León</c:v>
                </c:pt>
                <c:pt idx="19">
                  <c:v>Zacatecas</c:v>
                </c:pt>
                <c:pt idx="20">
                  <c:v>Hidalgo</c:v>
                </c:pt>
                <c:pt idx="21">
                  <c:v>Ciudad de México</c:v>
                </c:pt>
                <c:pt idx="22">
                  <c:v>Aguascalientes</c:v>
                </c:pt>
                <c:pt idx="23">
                  <c:v>Coahuila</c:v>
                </c:pt>
                <c:pt idx="24">
                  <c:v>Yucatán</c:v>
                </c:pt>
                <c:pt idx="25">
                  <c:v>Nayarit</c:v>
                </c:pt>
                <c:pt idx="26">
                  <c:v>Tlaxcala</c:v>
                </c:pt>
                <c:pt idx="27">
                  <c:v>Guanajuato</c:v>
                </c:pt>
                <c:pt idx="28">
                  <c:v>Tabasco</c:v>
                </c:pt>
                <c:pt idx="29">
                  <c:v>Querétaro</c:v>
                </c:pt>
                <c:pt idx="30">
                  <c:v>Estado de México</c:v>
                </c:pt>
                <c:pt idx="31">
                  <c:v>Quintana Roo</c:v>
                </c:pt>
                <c:pt idx="32">
                  <c:v>Baja California Sur</c:v>
                </c:pt>
              </c:strCache>
            </c:strRef>
          </c:cat>
          <c:val>
            <c:numRef>
              <c:f>'F43'!$D$7:$D$39</c:f>
              <c:numCache>
                <c:formatCode>0.00%</c:formatCode>
                <c:ptCount val="33"/>
                <c:pt idx="0">
                  <c:v>-3.3053878211270704E-2</c:v>
                </c:pt>
                <c:pt idx="1">
                  <c:v>-8.1083279115159446E-3</c:v>
                </c:pt>
                <c:pt idx="2">
                  <c:v>-5.6529648063464721E-3</c:v>
                </c:pt>
                <c:pt idx="3">
                  <c:v>-4.7909454203530766E-3</c:v>
                </c:pt>
                <c:pt idx="4">
                  <c:v>-3.2987784580774671E-3</c:v>
                </c:pt>
                <c:pt idx="5">
                  <c:v>-2.8242332771498679E-3</c:v>
                </c:pt>
                <c:pt idx="6">
                  <c:v>-1.9760026251587348E-3</c:v>
                </c:pt>
                <c:pt idx="7">
                  <c:v>-6.2693833994731385E-4</c:v>
                </c:pt>
                <c:pt idx="8">
                  <c:v>-4.6971384866068E-4</c:v>
                </c:pt>
                <c:pt idx="9">
                  <c:v>-4.1087479398549398E-4</c:v>
                </c:pt>
                <c:pt idx="10">
                  <c:v>-2.7904874144391023E-5</c:v>
                </c:pt>
                <c:pt idx="11">
                  <c:v>4.7037352362000462E-6</c:v>
                </c:pt>
                <c:pt idx="12">
                  <c:v>6.90755432033896E-4</c:v>
                </c:pt>
                <c:pt idx="13">
                  <c:v>1.4760911572555546E-3</c:v>
                </c:pt>
                <c:pt idx="14">
                  <c:v>1.6352104069061735E-3</c:v>
                </c:pt>
                <c:pt idx="15">
                  <c:v>1.9531361886970799E-3</c:v>
                </c:pt>
                <c:pt idx="16">
                  <c:v>2.1849732277263723E-3</c:v>
                </c:pt>
                <c:pt idx="17">
                  <c:v>2.4773199533729695E-3</c:v>
                </c:pt>
                <c:pt idx="18">
                  <c:v>3.1407901912727798E-3</c:v>
                </c:pt>
                <c:pt idx="19">
                  <c:v>3.4520578409222846E-3</c:v>
                </c:pt>
                <c:pt idx="20">
                  <c:v>3.804000851244993E-3</c:v>
                </c:pt>
                <c:pt idx="21">
                  <c:v>3.8849196316750323E-3</c:v>
                </c:pt>
                <c:pt idx="22">
                  <c:v>4.0942417943856668E-3</c:v>
                </c:pt>
                <c:pt idx="23">
                  <c:v>4.2425118490652114E-3</c:v>
                </c:pt>
                <c:pt idx="24">
                  <c:v>4.4118762683256207E-3</c:v>
                </c:pt>
                <c:pt idx="25">
                  <c:v>4.4984707431965365E-3</c:v>
                </c:pt>
                <c:pt idx="26">
                  <c:v>5.2390998593530025E-3</c:v>
                </c:pt>
                <c:pt idx="27">
                  <c:v>5.5194653891679213E-3</c:v>
                </c:pt>
                <c:pt idx="28">
                  <c:v>5.6913633867914371E-3</c:v>
                </c:pt>
                <c:pt idx="29">
                  <c:v>7.1130607684974922E-3</c:v>
                </c:pt>
                <c:pt idx="30">
                  <c:v>8.5439364197608114E-3</c:v>
                </c:pt>
                <c:pt idx="31">
                  <c:v>1.3551198611342574E-2</c:v>
                </c:pt>
                <c:pt idx="32">
                  <c:v>1.6596998560953979E-2</c:v>
                </c:pt>
              </c:numCache>
            </c:numRef>
          </c:val>
          <c:extLst>
            <c:ext xmlns:c16="http://schemas.microsoft.com/office/drawing/2014/chart" uri="{C3380CC4-5D6E-409C-BE32-E72D297353CC}">
              <c16:uniqueId val="{00000014-1C85-43B5-938C-5EC11A6922A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6596998560953981E-2"/>
          <c:min val="-4.3053878211270706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B310-4573-A66D-C2D1A898FE0F}"/>
              </c:ext>
            </c:extLst>
          </c:dPt>
          <c:dPt>
            <c:idx val="1"/>
            <c:invertIfNegative val="0"/>
            <c:bubble3D val="0"/>
            <c:spPr>
              <a:solidFill>
                <a:srgbClr val="606868"/>
              </a:solidFill>
              <a:ln>
                <a:noFill/>
              </a:ln>
              <a:effectLst/>
            </c:spPr>
            <c:extLst>
              <c:ext xmlns:c16="http://schemas.microsoft.com/office/drawing/2014/chart" uri="{C3380CC4-5D6E-409C-BE32-E72D297353CC}">
                <c16:uniqueId val="{00000003-B310-4573-A66D-C2D1A898FE0F}"/>
              </c:ext>
            </c:extLst>
          </c:dPt>
          <c:dPt>
            <c:idx val="3"/>
            <c:invertIfNegative val="0"/>
            <c:bubble3D val="0"/>
            <c:spPr>
              <a:solidFill>
                <a:srgbClr val="606868"/>
              </a:solidFill>
              <a:ln>
                <a:noFill/>
              </a:ln>
              <a:effectLst/>
            </c:spPr>
            <c:extLst>
              <c:ext xmlns:c16="http://schemas.microsoft.com/office/drawing/2014/chart" uri="{C3380CC4-5D6E-409C-BE32-E72D297353CC}">
                <c16:uniqueId val="{00000005-B310-4573-A66D-C2D1A898FE0F}"/>
              </c:ext>
            </c:extLst>
          </c:dPt>
          <c:dPt>
            <c:idx val="4"/>
            <c:invertIfNegative val="0"/>
            <c:bubble3D val="0"/>
            <c:spPr>
              <a:solidFill>
                <a:srgbClr val="606868"/>
              </a:solidFill>
              <a:ln>
                <a:noFill/>
              </a:ln>
              <a:effectLst/>
            </c:spPr>
            <c:extLst>
              <c:ext xmlns:c16="http://schemas.microsoft.com/office/drawing/2014/chart" uri="{C3380CC4-5D6E-409C-BE32-E72D297353CC}">
                <c16:uniqueId val="{00000007-B310-4573-A66D-C2D1A898FE0F}"/>
              </c:ext>
            </c:extLst>
          </c:dPt>
          <c:dPt>
            <c:idx val="6"/>
            <c:invertIfNegative val="0"/>
            <c:bubble3D val="0"/>
            <c:spPr>
              <a:solidFill>
                <a:srgbClr val="606868"/>
              </a:solidFill>
              <a:ln>
                <a:noFill/>
              </a:ln>
              <a:effectLst/>
            </c:spPr>
            <c:extLst>
              <c:ext xmlns:c16="http://schemas.microsoft.com/office/drawing/2014/chart" uri="{C3380CC4-5D6E-409C-BE32-E72D297353CC}">
                <c16:uniqueId val="{00000009-B310-4573-A66D-C2D1A898FE0F}"/>
              </c:ext>
            </c:extLst>
          </c:dPt>
          <c:dPt>
            <c:idx val="11"/>
            <c:invertIfNegative val="0"/>
            <c:bubble3D val="0"/>
            <c:spPr>
              <a:solidFill>
                <a:srgbClr val="606868"/>
              </a:solidFill>
              <a:ln>
                <a:noFill/>
              </a:ln>
              <a:effectLst/>
            </c:spPr>
            <c:extLst>
              <c:ext xmlns:c16="http://schemas.microsoft.com/office/drawing/2014/chart" uri="{C3380CC4-5D6E-409C-BE32-E72D297353CC}">
                <c16:uniqueId val="{0000000B-B310-4573-A66D-C2D1A898FE0F}"/>
              </c:ext>
            </c:extLst>
          </c:dPt>
          <c:dPt>
            <c:idx val="14"/>
            <c:invertIfNegative val="0"/>
            <c:bubble3D val="0"/>
            <c:spPr>
              <a:solidFill>
                <a:srgbClr val="606868"/>
              </a:solidFill>
              <a:ln>
                <a:noFill/>
              </a:ln>
              <a:effectLst/>
            </c:spPr>
            <c:extLst>
              <c:ext xmlns:c16="http://schemas.microsoft.com/office/drawing/2014/chart" uri="{C3380CC4-5D6E-409C-BE32-E72D297353CC}">
                <c16:uniqueId val="{0000000D-B310-4573-A66D-C2D1A898FE0F}"/>
              </c:ext>
            </c:extLst>
          </c:dPt>
          <c:dPt>
            <c:idx val="19"/>
            <c:invertIfNegative val="0"/>
            <c:bubble3D val="0"/>
            <c:spPr>
              <a:solidFill>
                <a:srgbClr val="606868"/>
              </a:solidFill>
              <a:ln>
                <a:noFill/>
              </a:ln>
              <a:effectLst/>
            </c:spPr>
            <c:extLst>
              <c:ext xmlns:c16="http://schemas.microsoft.com/office/drawing/2014/chart" uri="{C3380CC4-5D6E-409C-BE32-E72D297353CC}">
                <c16:uniqueId val="{0000000F-B310-4573-A66D-C2D1A898FE0F}"/>
              </c:ext>
            </c:extLst>
          </c:dPt>
          <c:dPt>
            <c:idx val="24"/>
            <c:invertIfNegative val="0"/>
            <c:bubble3D val="0"/>
            <c:spPr>
              <a:solidFill>
                <a:srgbClr val="606868"/>
              </a:solidFill>
              <a:ln>
                <a:noFill/>
              </a:ln>
              <a:effectLst/>
            </c:spPr>
            <c:extLst>
              <c:ext xmlns:c16="http://schemas.microsoft.com/office/drawing/2014/chart" uri="{C3380CC4-5D6E-409C-BE32-E72D297353CC}">
                <c16:uniqueId val="{00000011-B310-4573-A66D-C2D1A898FE0F}"/>
              </c:ext>
            </c:extLst>
          </c:dPt>
          <c:dPt>
            <c:idx val="25"/>
            <c:invertIfNegative val="0"/>
            <c:bubble3D val="0"/>
            <c:spPr>
              <a:solidFill>
                <a:srgbClr val="606868"/>
              </a:solidFill>
              <a:ln>
                <a:noFill/>
              </a:ln>
              <a:effectLst/>
            </c:spPr>
            <c:extLst>
              <c:ext xmlns:c16="http://schemas.microsoft.com/office/drawing/2014/chart" uri="{C3380CC4-5D6E-409C-BE32-E72D297353CC}">
                <c16:uniqueId val="{00000013-B310-4573-A66D-C2D1A898FE0F}"/>
              </c:ext>
            </c:extLst>
          </c:dPt>
          <c:dPt>
            <c:idx val="27"/>
            <c:invertIfNegative val="0"/>
            <c:bubble3D val="0"/>
            <c:spPr>
              <a:solidFill>
                <a:srgbClr val="606868"/>
              </a:solidFill>
              <a:ln>
                <a:noFill/>
              </a:ln>
              <a:effectLst/>
            </c:spPr>
            <c:extLst>
              <c:ext xmlns:c16="http://schemas.microsoft.com/office/drawing/2014/chart" uri="{C3380CC4-5D6E-409C-BE32-E72D297353CC}">
                <c16:uniqueId val="{00000015-B310-4573-A66D-C2D1A898FE0F}"/>
              </c:ext>
            </c:extLst>
          </c:dPt>
          <c:dPt>
            <c:idx val="29"/>
            <c:invertIfNegative val="0"/>
            <c:bubble3D val="0"/>
            <c:spPr>
              <a:solidFill>
                <a:srgbClr val="FFC000"/>
              </a:solidFill>
              <a:ln>
                <a:noFill/>
              </a:ln>
              <a:effectLst/>
            </c:spPr>
            <c:extLst>
              <c:ext xmlns:c16="http://schemas.microsoft.com/office/drawing/2014/chart" uri="{C3380CC4-5D6E-409C-BE32-E72D297353CC}">
                <c16:uniqueId val="{00000017-B310-4573-A66D-C2D1A898FE0F}"/>
              </c:ext>
            </c:extLst>
          </c:dPt>
          <c:dPt>
            <c:idx val="30"/>
            <c:invertIfNegative val="0"/>
            <c:bubble3D val="0"/>
            <c:spPr>
              <a:solidFill>
                <a:srgbClr val="606868"/>
              </a:solidFill>
              <a:ln>
                <a:noFill/>
              </a:ln>
              <a:effectLst/>
            </c:spPr>
            <c:extLst>
              <c:ext xmlns:c16="http://schemas.microsoft.com/office/drawing/2014/chart" uri="{C3380CC4-5D6E-409C-BE32-E72D297353CC}">
                <c16:uniqueId val="{00000019-B310-4573-A66D-C2D1A898FE0F}"/>
              </c:ext>
            </c:extLst>
          </c:dPt>
          <c:dPt>
            <c:idx val="31"/>
            <c:invertIfNegative val="0"/>
            <c:bubble3D val="0"/>
            <c:spPr>
              <a:solidFill>
                <a:srgbClr val="606868"/>
              </a:solidFill>
              <a:ln>
                <a:noFill/>
              </a:ln>
              <a:effectLst/>
            </c:spPr>
            <c:extLst>
              <c:ext xmlns:c16="http://schemas.microsoft.com/office/drawing/2014/chart" uri="{C3380CC4-5D6E-409C-BE32-E72D297353CC}">
                <c16:uniqueId val="{0000001B-B310-4573-A66D-C2D1A898FE0F}"/>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10-4573-A66D-C2D1A898FE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'F44'!$A$7:$A$38</c:f>
              <c:strCache>
                <c:ptCount val="32"/>
                <c:pt idx="0">
                  <c:v>Tamaulipas</c:v>
                </c:pt>
                <c:pt idx="1">
                  <c:v>Zacatecas</c:v>
                </c:pt>
                <c:pt idx="2">
                  <c:v>Durango</c:v>
                </c:pt>
                <c:pt idx="3">
                  <c:v>Morelos</c:v>
                </c:pt>
                <c:pt idx="4">
                  <c:v>Campeche</c:v>
                </c:pt>
                <c:pt idx="5">
                  <c:v>Chiapas</c:v>
                </c:pt>
                <c:pt idx="6">
                  <c:v>Guerrero</c:v>
                </c:pt>
                <c:pt idx="7">
                  <c:v>Tlaxcala</c:v>
                </c:pt>
                <c:pt idx="8">
                  <c:v>Oaxaca</c:v>
                </c:pt>
                <c:pt idx="9">
                  <c:v>Colima</c:v>
                </c:pt>
                <c:pt idx="10">
                  <c:v>Nayarit</c:v>
                </c:pt>
                <c:pt idx="11">
                  <c:v>Aguascalientes</c:v>
                </c:pt>
                <c:pt idx="12">
                  <c:v>Hidalgo</c:v>
                </c:pt>
                <c:pt idx="13">
                  <c:v>Sonora</c:v>
                </c:pt>
                <c:pt idx="14">
                  <c:v>San Luis Potosí</c:v>
                </c:pt>
                <c:pt idx="15">
                  <c:v>Michoacán</c:v>
                </c:pt>
                <c:pt idx="16">
                  <c:v>Veracruz</c:v>
                </c:pt>
                <c:pt idx="17">
                  <c:v>Baja California Sur</c:v>
                </c:pt>
                <c:pt idx="18">
                  <c:v>Tabasco</c:v>
                </c:pt>
                <c:pt idx="19">
                  <c:v>Sinaloa</c:v>
                </c:pt>
                <c:pt idx="20">
                  <c:v>Yucatán</c:v>
                </c:pt>
                <c:pt idx="21">
                  <c:v>Puebla</c:v>
                </c:pt>
                <c:pt idx="22">
                  <c:v>Chihuahua</c:v>
                </c:pt>
                <c:pt idx="23">
                  <c:v>Querétaro</c:v>
                </c:pt>
                <c:pt idx="24">
                  <c:v>Baja California</c:v>
                </c:pt>
                <c:pt idx="25">
                  <c:v>Coahuila</c:v>
                </c:pt>
                <c:pt idx="26">
                  <c:v>Quintana Roo</c:v>
                </c:pt>
                <c:pt idx="27">
                  <c:v>Guanajuato</c:v>
                </c:pt>
                <c:pt idx="28">
                  <c:v>Estado de México</c:v>
                </c:pt>
                <c:pt idx="29">
                  <c:v>Jalisco</c:v>
                </c:pt>
                <c:pt idx="30">
                  <c:v>Nuevo León</c:v>
                </c:pt>
                <c:pt idx="31">
                  <c:v>Ciudad de México</c:v>
                </c:pt>
              </c:strCache>
            </c:strRef>
          </c:cat>
          <c:val>
            <c:numRef>
              <c:f>'F44'!$D$7:$D$38</c:f>
              <c:numCache>
                <c:formatCode>#,##0</c:formatCode>
                <c:ptCount val="32"/>
                <c:pt idx="0">
                  <c:v>2664</c:v>
                </c:pt>
                <c:pt idx="1">
                  <c:v>2731</c:v>
                </c:pt>
                <c:pt idx="2">
                  <c:v>2933</c:v>
                </c:pt>
                <c:pt idx="3">
                  <c:v>3595</c:v>
                </c:pt>
                <c:pt idx="4">
                  <c:v>6137</c:v>
                </c:pt>
                <c:pt idx="5">
                  <c:v>6439</c:v>
                </c:pt>
                <c:pt idx="6">
                  <c:v>6560</c:v>
                </c:pt>
                <c:pt idx="7">
                  <c:v>7479</c:v>
                </c:pt>
                <c:pt idx="8">
                  <c:v>7830</c:v>
                </c:pt>
                <c:pt idx="9">
                  <c:v>8209</c:v>
                </c:pt>
                <c:pt idx="10">
                  <c:v>11102</c:v>
                </c:pt>
                <c:pt idx="11">
                  <c:v>11335</c:v>
                </c:pt>
                <c:pt idx="12">
                  <c:v>13308</c:v>
                </c:pt>
                <c:pt idx="13">
                  <c:v>14581</c:v>
                </c:pt>
                <c:pt idx="14">
                  <c:v>15261</c:v>
                </c:pt>
                <c:pt idx="15">
                  <c:v>15993</c:v>
                </c:pt>
                <c:pt idx="16">
                  <c:v>17090</c:v>
                </c:pt>
                <c:pt idx="17">
                  <c:v>17373</c:v>
                </c:pt>
                <c:pt idx="18">
                  <c:v>20745</c:v>
                </c:pt>
                <c:pt idx="19">
                  <c:v>21377</c:v>
                </c:pt>
                <c:pt idx="20">
                  <c:v>21456</c:v>
                </c:pt>
                <c:pt idx="21">
                  <c:v>21657</c:v>
                </c:pt>
                <c:pt idx="22">
                  <c:v>30303</c:v>
                </c:pt>
                <c:pt idx="23">
                  <c:v>35999</c:v>
                </c:pt>
                <c:pt idx="24">
                  <c:v>39007</c:v>
                </c:pt>
                <c:pt idx="25">
                  <c:v>40389</c:v>
                </c:pt>
                <c:pt idx="26">
                  <c:v>41248</c:v>
                </c:pt>
                <c:pt idx="27">
                  <c:v>43094</c:v>
                </c:pt>
                <c:pt idx="28">
                  <c:v>83894</c:v>
                </c:pt>
                <c:pt idx="29">
                  <c:v>86333</c:v>
                </c:pt>
                <c:pt idx="30">
                  <c:v>89634</c:v>
                </c:pt>
                <c:pt idx="31">
                  <c:v>108666</c:v>
                </c:pt>
              </c:numCache>
            </c:numRef>
          </c:val>
          <c:extLst>
            <c:ext xmlns:c16="http://schemas.microsoft.com/office/drawing/2014/chart" uri="{C3380CC4-5D6E-409C-BE32-E72D297353CC}">
              <c16:uniqueId val="{0000001C-B310-4573-A66D-C2D1A898FE0F}"/>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11666"/>
          <c:min val="1664"/>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2B7C-4E76-AEFF-D921529BFEBC}"/>
              </c:ext>
            </c:extLst>
          </c:dPt>
          <c:dPt>
            <c:idx val="6"/>
            <c:invertIfNegative val="0"/>
            <c:bubble3D val="0"/>
            <c:extLst>
              <c:ext xmlns:c16="http://schemas.microsoft.com/office/drawing/2014/chart" uri="{C3380CC4-5D6E-409C-BE32-E72D297353CC}">
                <c16:uniqueId val="{00000001-2B7C-4E76-AEFF-D921529BFEBC}"/>
              </c:ext>
            </c:extLst>
          </c:dPt>
          <c:dPt>
            <c:idx val="8"/>
            <c:invertIfNegative val="0"/>
            <c:bubble3D val="0"/>
            <c:extLst>
              <c:ext xmlns:c16="http://schemas.microsoft.com/office/drawing/2014/chart" uri="{C3380CC4-5D6E-409C-BE32-E72D297353CC}">
                <c16:uniqueId val="{00000002-2B7C-4E76-AEFF-D921529BFEBC}"/>
              </c:ext>
            </c:extLst>
          </c:dPt>
          <c:dPt>
            <c:idx val="9"/>
            <c:invertIfNegative val="0"/>
            <c:bubble3D val="0"/>
            <c:extLst>
              <c:ext xmlns:c16="http://schemas.microsoft.com/office/drawing/2014/chart" uri="{C3380CC4-5D6E-409C-BE32-E72D297353CC}">
                <c16:uniqueId val="{00000003-2B7C-4E76-AEFF-D921529BFEBC}"/>
              </c:ext>
            </c:extLst>
          </c:dPt>
          <c:dPt>
            <c:idx val="13"/>
            <c:invertIfNegative val="0"/>
            <c:bubble3D val="0"/>
            <c:extLst>
              <c:ext xmlns:c16="http://schemas.microsoft.com/office/drawing/2014/chart" uri="{C3380CC4-5D6E-409C-BE32-E72D297353CC}">
                <c16:uniqueId val="{00000004-2B7C-4E76-AEFF-D921529BFEBC}"/>
              </c:ext>
            </c:extLst>
          </c:dPt>
          <c:dPt>
            <c:idx val="14"/>
            <c:invertIfNegative val="0"/>
            <c:bubble3D val="0"/>
            <c:extLst>
              <c:ext xmlns:c16="http://schemas.microsoft.com/office/drawing/2014/chart" uri="{C3380CC4-5D6E-409C-BE32-E72D297353CC}">
                <c16:uniqueId val="{00000005-2B7C-4E76-AEFF-D921529BFEBC}"/>
              </c:ext>
            </c:extLst>
          </c:dPt>
          <c:dPt>
            <c:idx val="15"/>
            <c:invertIfNegative val="0"/>
            <c:bubble3D val="0"/>
            <c:extLst>
              <c:ext xmlns:c16="http://schemas.microsoft.com/office/drawing/2014/chart" uri="{C3380CC4-5D6E-409C-BE32-E72D297353CC}">
                <c16:uniqueId val="{00000006-2B7C-4E76-AEFF-D921529BFEBC}"/>
              </c:ext>
            </c:extLst>
          </c:dPt>
          <c:dPt>
            <c:idx val="16"/>
            <c:invertIfNegative val="0"/>
            <c:bubble3D val="0"/>
            <c:spPr>
              <a:solidFill>
                <a:srgbClr val="E46C0A"/>
              </a:solidFill>
              <a:ln>
                <a:noFill/>
              </a:ln>
              <a:effectLst/>
            </c:spPr>
            <c:extLst>
              <c:ext xmlns:c16="http://schemas.microsoft.com/office/drawing/2014/chart" uri="{C3380CC4-5D6E-409C-BE32-E72D297353CC}">
                <c16:uniqueId val="{00000008-2B7C-4E76-AEFF-D921529BFEBC}"/>
              </c:ext>
            </c:extLst>
          </c:dPt>
          <c:dPt>
            <c:idx val="17"/>
            <c:invertIfNegative val="0"/>
            <c:bubble3D val="0"/>
            <c:extLst>
              <c:ext xmlns:c16="http://schemas.microsoft.com/office/drawing/2014/chart" uri="{C3380CC4-5D6E-409C-BE32-E72D297353CC}">
                <c16:uniqueId val="{00000009-2B7C-4E76-AEFF-D921529BFEBC}"/>
              </c:ext>
            </c:extLst>
          </c:dPt>
          <c:dPt>
            <c:idx val="19"/>
            <c:invertIfNegative val="0"/>
            <c:bubble3D val="0"/>
            <c:spPr>
              <a:solidFill>
                <a:srgbClr val="FFC000"/>
              </a:solidFill>
              <a:ln>
                <a:noFill/>
              </a:ln>
              <a:effectLst/>
            </c:spPr>
            <c:extLst>
              <c:ext xmlns:c16="http://schemas.microsoft.com/office/drawing/2014/chart" uri="{C3380CC4-5D6E-409C-BE32-E72D297353CC}">
                <c16:uniqueId val="{0000000B-2B7C-4E76-AEFF-D921529BFEBC}"/>
              </c:ext>
            </c:extLst>
          </c:dPt>
          <c:dPt>
            <c:idx val="21"/>
            <c:invertIfNegative val="0"/>
            <c:bubble3D val="0"/>
            <c:extLst>
              <c:ext xmlns:c16="http://schemas.microsoft.com/office/drawing/2014/chart" uri="{C3380CC4-5D6E-409C-BE32-E72D297353CC}">
                <c16:uniqueId val="{0000000C-2B7C-4E76-AEFF-D921529BFEBC}"/>
              </c:ext>
            </c:extLst>
          </c:dPt>
          <c:dPt>
            <c:idx val="22"/>
            <c:invertIfNegative val="0"/>
            <c:bubble3D val="0"/>
            <c:extLst>
              <c:ext xmlns:c16="http://schemas.microsoft.com/office/drawing/2014/chart" uri="{C3380CC4-5D6E-409C-BE32-E72D297353CC}">
                <c16:uniqueId val="{0000000D-2B7C-4E76-AEFF-D921529BFEBC}"/>
              </c:ext>
            </c:extLst>
          </c:dPt>
          <c:dPt>
            <c:idx val="23"/>
            <c:invertIfNegative val="0"/>
            <c:bubble3D val="0"/>
            <c:extLst>
              <c:ext xmlns:c16="http://schemas.microsoft.com/office/drawing/2014/chart" uri="{C3380CC4-5D6E-409C-BE32-E72D297353CC}">
                <c16:uniqueId val="{0000000E-2B7C-4E76-AEFF-D921529BFEBC}"/>
              </c:ext>
            </c:extLst>
          </c:dPt>
          <c:dPt>
            <c:idx val="24"/>
            <c:invertIfNegative val="0"/>
            <c:bubble3D val="0"/>
            <c:extLst>
              <c:ext xmlns:c16="http://schemas.microsoft.com/office/drawing/2014/chart" uri="{C3380CC4-5D6E-409C-BE32-E72D297353CC}">
                <c16:uniqueId val="{0000000F-2B7C-4E76-AEFF-D921529BFEBC}"/>
              </c:ext>
            </c:extLst>
          </c:dPt>
          <c:dPt>
            <c:idx val="26"/>
            <c:invertIfNegative val="0"/>
            <c:bubble3D val="0"/>
            <c:extLst>
              <c:ext xmlns:c16="http://schemas.microsoft.com/office/drawing/2014/chart" uri="{C3380CC4-5D6E-409C-BE32-E72D297353CC}">
                <c16:uniqueId val="{00000010-2B7C-4E76-AEFF-D921529BFEBC}"/>
              </c:ext>
            </c:extLst>
          </c:dPt>
          <c:dPt>
            <c:idx val="32"/>
            <c:invertIfNegative val="0"/>
            <c:bubble3D val="0"/>
            <c:extLst>
              <c:ext xmlns:c16="http://schemas.microsoft.com/office/drawing/2014/chart" uri="{C3380CC4-5D6E-409C-BE32-E72D297353CC}">
                <c16:uniqueId val="{00000011-2B7C-4E76-AEFF-D921529BFEBC}"/>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B7C-4E76-AEFF-D921529BFEBC}"/>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7C-4E76-AEFF-D921529BFEB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'F45'!$A$7:$A$39</c:f>
              <c:strCache>
                <c:ptCount val="33"/>
                <c:pt idx="0">
                  <c:v>Tamaulipas</c:v>
                </c:pt>
                <c:pt idx="1">
                  <c:v>Durango</c:v>
                </c:pt>
                <c:pt idx="2">
                  <c:v>Zacatecas</c:v>
                </c:pt>
                <c:pt idx="3">
                  <c:v>Morelos</c:v>
                </c:pt>
                <c:pt idx="4">
                  <c:v>Veracruz</c:v>
                </c:pt>
                <c:pt idx="5">
                  <c:v>Sonora</c:v>
                </c:pt>
                <c:pt idx="6">
                  <c:v>Chiapas</c:v>
                </c:pt>
                <c:pt idx="7">
                  <c:v>Chihuahua</c:v>
                </c:pt>
                <c:pt idx="8">
                  <c:v>Ciudad de México</c:v>
                </c:pt>
                <c:pt idx="9">
                  <c:v>Aguascalientes</c:v>
                </c:pt>
                <c:pt idx="10">
                  <c:v>San Luis Potosí</c:v>
                </c:pt>
                <c:pt idx="11">
                  <c:v>Michoacán</c:v>
                </c:pt>
                <c:pt idx="12">
                  <c:v>Puebla</c:v>
                </c:pt>
                <c:pt idx="13">
                  <c:v>Oaxaca</c:v>
                </c:pt>
                <c:pt idx="14">
                  <c:v>Sinaloa</c:v>
                </c:pt>
                <c:pt idx="15">
                  <c:v>Baja California</c:v>
                </c:pt>
                <c:pt idx="16">
                  <c:v>Nacional</c:v>
                </c:pt>
                <c:pt idx="17">
                  <c:v>Guanajuato</c:v>
                </c:pt>
                <c:pt idx="18">
                  <c:v>Guerrero</c:v>
                </c:pt>
                <c:pt idx="19">
                  <c:v>Jalisco</c:v>
                </c:pt>
                <c:pt idx="20">
                  <c:v>Campeche</c:v>
                </c:pt>
                <c:pt idx="21">
                  <c:v>Coahuila</c:v>
                </c:pt>
                <c:pt idx="22">
                  <c:v>Estado de México</c:v>
                </c:pt>
                <c:pt idx="23">
                  <c:v>Nuevo León</c:v>
                </c:pt>
                <c:pt idx="24">
                  <c:v>Hidalgo</c:v>
                </c:pt>
                <c:pt idx="25">
                  <c:v>Yucatán</c:v>
                </c:pt>
                <c:pt idx="26">
                  <c:v>Querétaro</c:v>
                </c:pt>
                <c:pt idx="27">
                  <c:v>Colima</c:v>
                </c:pt>
                <c:pt idx="28">
                  <c:v>Nayarit</c:v>
                </c:pt>
                <c:pt idx="29">
                  <c:v>Tlaxcala</c:v>
                </c:pt>
                <c:pt idx="30">
                  <c:v>Baja California Sur</c:v>
                </c:pt>
                <c:pt idx="31">
                  <c:v>Quintana Roo</c:v>
                </c:pt>
                <c:pt idx="32">
                  <c:v>Tabasco</c:v>
                </c:pt>
              </c:strCache>
            </c:strRef>
          </c:cat>
          <c:val>
            <c:numRef>
              <c:f>'F45'!$E$7:$E$39</c:f>
              <c:numCache>
                <c:formatCode>0.00%</c:formatCode>
                <c:ptCount val="33"/>
                <c:pt idx="0">
                  <c:v>3.7503431479513072E-3</c:v>
                </c:pt>
                <c:pt idx="1">
                  <c:v>1.1356068701698918E-2</c:v>
                </c:pt>
                <c:pt idx="2">
                  <c:v>1.3947549858277286E-2</c:v>
                </c:pt>
                <c:pt idx="3">
                  <c:v>1.6883720711793337E-2</c:v>
                </c:pt>
                <c:pt idx="4">
                  <c:v>2.3474404108638769E-2</c:v>
                </c:pt>
                <c:pt idx="5">
                  <c:v>2.3624471199726438E-2</c:v>
                </c:pt>
                <c:pt idx="6">
                  <c:v>2.7113063030818507E-2</c:v>
                </c:pt>
                <c:pt idx="7">
                  <c:v>3.1608724813313227E-2</c:v>
                </c:pt>
                <c:pt idx="8">
                  <c:v>3.2671078491945948E-2</c:v>
                </c:pt>
                <c:pt idx="9">
                  <c:v>3.3304245373104502E-2</c:v>
                </c:pt>
                <c:pt idx="10">
                  <c:v>3.3314559647927844E-2</c:v>
                </c:pt>
                <c:pt idx="11">
                  <c:v>3.439909662848839E-2</c:v>
                </c:pt>
                <c:pt idx="12">
                  <c:v>3.514965015897431E-2</c:v>
                </c:pt>
                <c:pt idx="13">
                  <c:v>3.6787506342673471E-2</c:v>
                </c:pt>
                <c:pt idx="14">
                  <c:v>3.7242614456970635E-2</c:v>
                </c:pt>
                <c:pt idx="15">
                  <c:v>3.76499453691157E-2</c:v>
                </c:pt>
                <c:pt idx="16">
                  <c:v>4.0670325283300945E-2</c:v>
                </c:pt>
                <c:pt idx="17">
                  <c:v>4.1606243929566578E-2</c:v>
                </c:pt>
                <c:pt idx="18">
                  <c:v>4.34814309102598E-2</c:v>
                </c:pt>
                <c:pt idx="19">
                  <c:v>4.5721606243300572E-2</c:v>
                </c:pt>
                <c:pt idx="20">
                  <c:v>4.5877937922373047E-2</c:v>
                </c:pt>
                <c:pt idx="21">
                  <c:v>4.9609891270703033E-2</c:v>
                </c:pt>
                <c:pt idx="22">
                  <c:v>4.9740931413674305E-2</c:v>
                </c:pt>
                <c:pt idx="23">
                  <c:v>5.1443014610931925E-2</c:v>
                </c:pt>
                <c:pt idx="24">
                  <c:v>5.3054373955995437E-2</c:v>
                </c:pt>
                <c:pt idx="25">
                  <c:v>5.3343808503285572E-2</c:v>
                </c:pt>
                <c:pt idx="26">
                  <c:v>5.5227759470289683E-2</c:v>
                </c:pt>
                <c:pt idx="27">
                  <c:v>5.7960065521915904E-2</c:v>
                </c:pt>
                <c:pt idx="28">
                  <c:v>6.5740543357256209E-2</c:v>
                </c:pt>
                <c:pt idx="29">
                  <c:v>6.9977637845373586E-2</c:v>
                </c:pt>
                <c:pt idx="30">
                  <c:v>8.4682313372815621E-2</c:v>
                </c:pt>
                <c:pt idx="31">
                  <c:v>9.0178288387752659E-2</c:v>
                </c:pt>
                <c:pt idx="32">
                  <c:v>9.232391921601435E-2</c:v>
                </c:pt>
              </c:numCache>
            </c:numRef>
          </c:val>
          <c:extLst>
            <c:ext xmlns:c16="http://schemas.microsoft.com/office/drawing/2014/chart" uri="{C3380CC4-5D6E-409C-BE32-E72D297353CC}">
              <c16:uniqueId val="{00000013-2B7C-4E76-AEFF-D921529BFEB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1232391921601435"/>
          <c:min val="-1.6249656852048693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BED1-436E-901E-1D72426B4028}"/>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BED1-436E-901E-1D72426B4028}"/>
              </c:ext>
            </c:extLst>
          </c:dPt>
          <c:dPt>
            <c:idx val="22"/>
            <c:invertIfNegative val="0"/>
            <c:bubble3D val="0"/>
            <c:spPr>
              <a:solidFill>
                <a:srgbClr val="606868"/>
              </a:solidFill>
              <a:ln>
                <a:noFill/>
              </a:ln>
              <a:effectLst/>
            </c:spPr>
            <c:extLst>
              <c:ext xmlns:c16="http://schemas.microsoft.com/office/drawing/2014/chart" uri="{C3380CC4-5D6E-409C-BE32-E72D297353CC}">
                <c16:uniqueId val="{00000005-BED1-436E-901E-1D72426B4028}"/>
              </c:ext>
            </c:extLst>
          </c:dPt>
          <c:dPt>
            <c:idx val="23"/>
            <c:invertIfNegative val="0"/>
            <c:bubble3D val="0"/>
            <c:spPr>
              <a:solidFill>
                <a:srgbClr val="FFC000"/>
              </a:solidFill>
              <a:ln>
                <a:noFill/>
              </a:ln>
              <a:effectLst/>
            </c:spPr>
            <c:extLst>
              <c:ext xmlns:c16="http://schemas.microsoft.com/office/drawing/2014/chart" uri="{C3380CC4-5D6E-409C-BE32-E72D297353CC}">
                <c16:uniqueId val="{00000007-BED1-436E-901E-1D72426B4028}"/>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D1-436E-901E-1D72426B4028}"/>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D1-436E-901E-1D72426B4028}"/>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D1-436E-901E-1D72426B4028}"/>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D1-436E-901E-1D72426B4028}"/>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D1-436E-901E-1D72426B4028}"/>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D1-436E-901E-1D72426B402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'F46'!$A$7:$A$30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'F46'!$D$7:$D$30</c:f>
              <c:numCache>
                <c:formatCode>#,##0</c:formatCode>
                <c:ptCount val="24"/>
                <c:pt idx="0">
                  <c:v>16320</c:v>
                </c:pt>
                <c:pt idx="1">
                  <c:v>-17047</c:v>
                </c:pt>
                <c:pt idx="2">
                  <c:v>8893</c:v>
                </c:pt>
                <c:pt idx="3">
                  <c:v>-2940</c:v>
                </c:pt>
                <c:pt idx="4">
                  <c:v>12637</c:v>
                </c:pt>
                <c:pt idx="5">
                  <c:v>13908</c:v>
                </c:pt>
                <c:pt idx="6">
                  <c:v>25533</c:v>
                </c:pt>
                <c:pt idx="7">
                  <c:v>30407</c:v>
                </c:pt>
                <c:pt idx="8">
                  <c:v>21630</c:v>
                </c:pt>
                <c:pt idx="9">
                  <c:v>-14328</c:v>
                </c:pt>
                <c:pt idx="10">
                  <c:v>25180</c:v>
                </c:pt>
                <c:pt idx="11">
                  <c:v>22323</c:v>
                </c:pt>
                <c:pt idx="12">
                  <c:v>17501</c:v>
                </c:pt>
                <c:pt idx="13">
                  <c:v>28661</c:v>
                </c:pt>
                <c:pt idx="14">
                  <c:v>24061</c:v>
                </c:pt>
                <c:pt idx="15">
                  <c:v>33250</c:v>
                </c:pt>
                <c:pt idx="16">
                  <c:v>35981</c:v>
                </c:pt>
                <c:pt idx="17">
                  <c:v>40378</c:v>
                </c:pt>
                <c:pt idx="18">
                  <c:v>35055</c:v>
                </c:pt>
                <c:pt idx="19">
                  <c:v>37861</c:v>
                </c:pt>
                <c:pt idx="20">
                  <c:v>-42375</c:v>
                </c:pt>
                <c:pt idx="21">
                  <c:v>35240</c:v>
                </c:pt>
                <c:pt idx="22">
                  <c:v>38233</c:v>
                </c:pt>
                <c:pt idx="23">
                  <c:v>41603</c:v>
                </c:pt>
              </c:numCache>
            </c:numRef>
          </c:val>
          <c:extLst xmlns:c15="http://schemas.microsoft.com/office/drawing/2012/chart">
            <c:ext xmlns:c16="http://schemas.microsoft.com/office/drawing/2014/chart" uri="{C3380CC4-5D6E-409C-BE32-E72D297353CC}">
              <c16:uniqueId val="{0000000A-BED1-436E-901E-1D72426B4028}"/>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46603"/>
          <c:min val="-4737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62A2-4965-8DF4-6C51D0DFC61F}"/>
              </c:ext>
            </c:extLst>
          </c:dPt>
          <c:dPt>
            <c:idx val="1"/>
            <c:invertIfNegative val="0"/>
            <c:bubble3D val="0"/>
            <c:spPr>
              <a:solidFill>
                <a:srgbClr val="606868"/>
              </a:solidFill>
              <a:ln>
                <a:noFill/>
              </a:ln>
              <a:effectLst/>
            </c:spPr>
            <c:extLst>
              <c:ext xmlns:c16="http://schemas.microsoft.com/office/drawing/2014/chart" uri="{C3380CC4-5D6E-409C-BE32-E72D297353CC}">
                <c16:uniqueId val="{00000003-62A2-4965-8DF4-6C51D0DFC61F}"/>
              </c:ext>
            </c:extLst>
          </c:dPt>
          <c:dPt>
            <c:idx val="3"/>
            <c:invertIfNegative val="0"/>
            <c:bubble3D val="0"/>
            <c:spPr>
              <a:solidFill>
                <a:srgbClr val="606868"/>
              </a:solidFill>
              <a:ln>
                <a:noFill/>
              </a:ln>
              <a:effectLst/>
            </c:spPr>
            <c:extLst>
              <c:ext xmlns:c16="http://schemas.microsoft.com/office/drawing/2014/chart" uri="{C3380CC4-5D6E-409C-BE32-E72D297353CC}">
                <c16:uniqueId val="{00000005-62A2-4965-8DF4-6C51D0DFC61F}"/>
              </c:ext>
            </c:extLst>
          </c:dPt>
          <c:dPt>
            <c:idx val="4"/>
            <c:invertIfNegative val="0"/>
            <c:bubble3D val="0"/>
            <c:spPr>
              <a:solidFill>
                <a:srgbClr val="606868"/>
              </a:solidFill>
              <a:ln>
                <a:noFill/>
              </a:ln>
              <a:effectLst/>
            </c:spPr>
            <c:extLst>
              <c:ext xmlns:c16="http://schemas.microsoft.com/office/drawing/2014/chart" uri="{C3380CC4-5D6E-409C-BE32-E72D297353CC}">
                <c16:uniqueId val="{00000007-62A2-4965-8DF4-6C51D0DFC61F}"/>
              </c:ext>
            </c:extLst>
          </c:dPt>
          <c:dPt>
            <c:idx val="6"/>
            <c:invertIfNegative val="0"/>
            <c:bubble3D val="0"/>
            <c:spPr>
              <a:solidFill>
                <a:srgbClr val="606868"/>
              </a:solidFill>
              <a:ln>
                <a:noFill/>
              </a:ln>
              <a:effectLst/>
            </c:spPr>
            <c:extLst>
              <c:ext xmlns:c16="http://schemas.microsoft.com/office/drawing/2014/chart" uri="{C3380CC4-5D6E-409C-BE32-E72D297353CC}">
                <c16:uniqueId val="{00000009-62A2-4965-8DF4-6C51D0DFC61F}"/>
              </c:ext>
            </c:extLst>
          </c:dPt>
          <c:dPt>
            <c:idx val="11"/>
            <c:invertIfNegative val="0"/>
            <c:bubble3D val="0"/>
            <c:spPr>
              <a:solidFill>
                <a:srgbClr val="606868"/>
              </a:solidFill>
              <a:ln>
                <a:noFill/>
              </a:ln>
              <a:effectLst/>
            </c:spPr>
            <c:extLst>
              <c:ext xmlns:c16="http://schemas.microsoft.com/office/drawing/2014/chart" uri="{C3380CC4-5D6E-409C-BE32-E72D297353CC}">
                <c16:uniqueId val="{0000000B-62A2-4965-8DF4-6C51D0DFC61F}"/>
              </c:ext>
            </c:extLst>
          </c:dPt>
          <c:dPt>
            <c:idx val="14"/>
            <c:invertIfNegative val="0"/>
            <c:bubble3D val="0"/>
            <c:spPr>
              <a:solidFill>
                <a:srgbClr val="606868"/>
              </a:solidFill>
              <a:ln>
                <a:noFill/>
              </a:ln>
              <a:effectLst/>
            </c:spPr>
            <c:extLst>
              <c:ext xmlns:c16="http://schemas.microsoft.com/office/drawing/2014/chart" uri="{C3380CC4-5D6E-409C-BE32-E72D297353CC}">
                <c16:uniqueId val="{0000000D-62A2-4965-8DF4-6C51D0DFC61F}"/>
              </c:ext>
            </c:extLst>
          </c:dPt>
          <c:dPt>
            <c:idx val="19"/>
            <c:invertIfNegative val="0"/>
            <c:bubble3D val="0"/>
            <c:spPr>
              <a:solidFill>
                <a:srgbClr val="606868"/>
              </a:solidFill>
              <a:ln>
                <a:noFill/>
              </a:ln>
              <a:effectLst/>
            </c:spPr>
            <c:extLst>
              <c:ext xmlns:c16="http://schemas.microsoft.com/office/drawing/2014/chart" uri="{C3380CC4-5D6E-409C-BE32-E72D297353CC}">
                <c16:uniqueId val="{0000000F-62A2-4965-8DF4-6C51D0DFC61F}"/>
              </c:ext>
            </c:extLst>
          </c:dPt>
          <c:dPt>
            <c:idx val="24"/>
            <c:invertIfNegative val="0"/>
            <c:bubble3D val="0"/>
            <c:spPr>
              <a:solidFill>
                <a:srgbClr val="606868"/>
              </a:solidFill>
              <a:ln>
                <a:noFill/>
              </a:ln>
              <a:effectLst/>
            </c:spPr>
            <c:extLst>
              <c:ext xmlns:c16="http://schemas.microsoft.com/office/drawing/2014/chart" uri="{C3380CC4-5D6E-409C-BE32-E72D297353CC}">
                <c16:uniqueId val="{00000011-62A2-4965-8DF4-6C51D0DFC61F}"/>
              </c:ext>
            </c:extLst>
          </c:dPt>
          <c:dPt>
            <c:idx val="25"/>
            <c:invertIfNegative val="0"/>
            <c:bubble3D val="0"/>
            <c:spPr>
              <a:solidFill>
                <a:srgbClr val="606868"/>
              </a:solidFill>
              <a:ln>
                <a:noFill/>
              </a:ln>
              <a:effectLst/>
            </c:spPr>
            <c:extLst>
              <c:ext xmlns:c16="http://schemas.microsoft.com/office/drawing/2014/chart" uri="{C3380CC4-5D6E-409C-BE32-E72D297353CC}">
                <c16:uniqueId val="{00000013-62A2-4965-8DF4-6C51D0DFC61F}"/>
              </c:ext>
            </c:extLst>
          </c:dPt>
          <c:dPt>
            <c:idx val="27"/>
            <c:invertIfNegative val="0"/>
            <c:bubble3D val="0"/>
            <c:spPr>
              <a:solidFill>
                <a:srgbClr val="606868"/>
              </a:solidFill>
              <a:ln>
                <a:noFill/>
              </a:ln>
              <a:effectLst/>
            </c:spPr>
            <c:extLst>
              <c:ext xmlns:c16="http://schemas.microsoft.com/office/drawing/2014/chart" uri="{C3380CC4-5D6E-409C-BE32-E72D297353CC}">
                <c16:uniqueId val="{00000015-62A2-4965-8DF4-6C51D0DFC61F}"/>
              </c:ext>
            </c:extLst>
          </c:dPt>
          <c:dPt>
            <c:idx val="30"/>
            <c:invertIfNegative val="0"/>
            <c:bubble3D val="0"/>
            <c:spPr>
              <a:solidFill>
                <a:srgbClr val="FFC000"/>
              </a:solidFill>
              <a:ln>
                <a:noFill/>
              </a:ln>
              <a:effectLst/>
            </c:spPr>
            <c:extLst>
              <c:ext xmlns:c16="http://schemas.microsoft.com/office/drawing/2014/chart" uri="{C3380CC4-5D6E-409C-BE32-E72D297353CC}">
                <c16:uniqueId val="{00000017-62A2-4965-8DF4-6C51D0DFC61F}"/>
              </c:ext>
            </c:extLst>
          </c:dPt>
          <c:dPt>
            <c:idx val="31"/>
            <c:invertIfNegative val="0"/>
            <c:bubble3D val="0"/>
            <c:spPr>
              <a:solidFill>
                <a:srgbClr val="606868"/>
              </a:solidFill>
              <a:ln>
                <a:noFill/>
              </a:ln>
              <a:effectLst/>
            </c:spPr>
            <c:extLst>
              <c:ext xmlns:c16="http://schemas.microsoft.com/office/drawing/2014/chart" uri="{C3380CC4-5D6E-409C-BE32-E72D297353CC}">
                <c16:uniqueId val="{00000019-62A2-4965-8DF4-6C51D0DFC61F}"/>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A2-4965-8DF4-6C51D0DFC6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'F47'!$A$7:$A$38</c:f>
              <c:strCache>
                <c:ptCount val="32"/>
                <c:pt idx="0">
                  <c:v>Veracruz</c:v>
                </c:pt>
                <c:pt idx="1">
                  <c:v>Sinaloa</c:v>
                </c:pt>
                <c:pt idx="2">
                  <c:v>Guerrero</c:v>
                </c:pt>
                <c:pt idx="3">
                  <c:v>Morelos</c:v>
                </c:pt>
                <c:pt idx="4">
                  <c:v>Oaxaca</c:v>
                </c:pt>
                <c:pt idx="5">
                  <c:v>Colima</c:v>
                </c:pt>
                <c:pt idx="6">
                  <c:v>Chiapas</c:v>
                </c:pt>
                <c:pt idx="7">
                  <c:v>Campeche</c:v>
                </c:pt>
                <c:pt idx="8">
                  <c:v>Zacatecas</c:v>
                </c:pt>
                <c:pt idx="9">
                  <c:v>Durango</c:v>
                </c:pt>
                <c:pt idx="10">
                  <c:v>Tlaxcala</c:v>
                </c:pt>
                <c:pt idx="11">
                  <c:v>Michoacán</c:v>
                </c:pt>
                <c:pt idx="12">
                  <c:v>Nayarit</c:v>
                </c:pt>
                <c:pt idx="13">
                  <c:v>Hidalgo</c:v>
                </c:pt>
                <c:pt idx="14">
                  <c:v>Tabasco</c:v>
                </c:pt>
                <c:pt idx="15">
                  <c:v>Puebla</c:v>
                </c:pt>
                <c:pt idx="16">
                  <c:v>Yucatán</c:v>
                </c:pt>
                <c:pt idx="17">
                  <c:v>Aguascalientes</c:v>
                </c:pt>
                <c:pt idx="18">
                  <c:v>Tamaulipas</c:v>
                </c:pt>
                <c:pt idx="19">
                  <c:v>San Luis Potosí</c:v>
                </c:pt>
                <c:pt idx="20">
                  <c:v>Baja California Sur</c:v>
                </c:pt>
                <c:pt idx="21">
                  <c:v>Sonora</c:v>
                </c:pt>
                <c:pt idx="22">
                  <c:v>Querétaro</c:v>
                </c:pt>
                <c:pt idx="23">
                  <c:v>Chihuahua</c:v>
                </c:pt>
                <c:pt idx="24">
                  <c:v>Coahuila</c:v>
                </c:pt>
                <c:pt idx="25">
                  <c:v>Quintana Roo</c:v>
                </c:pt>
                <c:pt idx="26">
                  <c:v>Baja California</c:v>
                </c:pt>
                <c:pt idx="27">
                  <c:v>Guanajuato</c:v>
                </c:pt>
                <c:pt idx="28">
                  <c:v>Estado de México</c:v>
                </c:pt>
                <c:pt idx="29">
                  <c:v>Ciudad de México</c:v>
                </c:pt>
                <c:pt idx="30">
                  <c:v>Jalisco</c:v>
                </c:pt>
                <c:pt idx="31">
                  <c:v>Nuevo León</c:v>
                </c:pt>
              </c:strCache>
            </c:strRef>
          </c:cat>
          <c:val>
            <c:numRef>
              <c:f>'F47'!$D$7:$D$38</c:f>
              <c:numCache>
                <c:formatCode>#,##0</c:formatCode>
                <c:ptCount val="32"/>
                <c:pt idx="0">
                  <c:v>-5353</c:v>
                </c:pt>
                <c:pt idx="1">
                  <c:v>-2937</c:v>
                </c:pt>
                <c:pt idx="2">
                  <c:v>-2091</c:v>
                </c:pt>
                <c:pt idx="3">
                  <c:v>743</c:v>
                </c:pt>
                <c:pt idx="4">
                  <c:v>2474</c:v>
                </c:pt>
                <c:pt idx="5">
                  <c:v>2560</c:v>
                </c:pt>
                <c:pt idx="6">
                  <c:v>2784</c:v>
                </c:pt>
                <c:pt idx="7">
                  <c:v>2800</c:v>
                </c:pt>
                <c:pt idx="8">
                  <c:v>3793</c:v>
                </c:pt>
                <c:pt idx="9">
                  <c:v>4431</c:v>
                </c:pt>
                <c:pt idx="10">
                  <c:v>4472</c:v>
                </c:pt>
                <c:pt idx="11">
                  <c:v>6303</c:v>
                </c:pt>
                <c:pt idx="12">
                  <c:v>7483</c:v>
                </c:pt>
                <c:pt idx="13">
                  <c:v>7502</c:v>
                </c:pt>
                <c:pt idx="14">
                  <c:v>8864</c:v>
                </c:pt>
                <c:pt idx="15">
                  <c:v>9002</c:v>
                </c:pt>
                <c:pt idx="16">
                  <c:v>9238</c:v>
                </c:pt>
                <c:pt idx="17">
                  <c:v>9467</c:v>
                </c:pt>
                <c:pt idx="18">
                  <c:v>12075</c:v>
                </c:pt>
                <c:pt idx="19">
                  <c:v>12290</c:v>
                </c:pt>
                <c:pt idx="20">
                  <c:v>12321</c:v>
                </c:pt>
                <c:pt idx="21">
                  <c:v>23979</c:v>
                </c:pt>
                <c:pt idx="22">
                  <c:v>25218</c:v>
                </c:pt>
                <c:pt idx="23">
                  <c:v>26089</c:v>
                </c:pt>
                <c:pt idx="24">
                  <c:v>29362</c:v>
                </c:pt>
                <c:pt idx="25">
                  <c:v>29921</c:v>
                </c:pt>
                <c:pt idx="26">
                  <c:v>32311</c:v>
                </c:pt>
                <c:pt idx="27">
                  <c:v>36859</c:v>
                </c:pt>
                <c:pt idx="28">
                  <c:v>37813</c:v>
                </c:pt>
                <c:pt idx="29">
                  <c:v>39745</c:v>
                </c:pt>
                <c:pt idx="30">
                  <c:v>41603</c:v>
                </c:pt>
                <c:pt idx="31">
                  <c:v>58892</c:v>
                </c:pt>
              </c:numCache>
            </c:numRef>
          </c:val>
          <c:extLst>
            <c:ext xmlns:c16="http://schemas.microsoft.com/office/drawing/2014/chart" uri="{C3380CC4-5D6E-409C-BE32-E72D297353CC}">
              <c16:uniqueId val="{0000001A-62A2-4965-8DF4-6C51D0DFC61F}"/>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62892"/>
          <c:min val="-9353"/>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52C1-4EA0-BFED-910146FD9CD2}"/>
              </c:ext>
            </c:extLst>
          </c:dPt>
          <c:dPt>
            <c:idx val="6"/>
            <c:invertIfNegative val="0"/>
            <c:bubble3D val="0"/>
            <c:extLst>
              <c:ext xmlns:c16="http://schemas.microsoft.com/office/drawing/2014/chart" uri="{C3380CC4-5D6E-409C-BE32-E72D297353CC}">
                <c16:uniqueId val="{00000001-52C1-4EA0-BFED-910146FD9CD2}"/>
              </c:ext>
            </c:extLst>
          </c:dPt>
          <c:dPt>
            <c:idx val="8"/>
            <c:invertIfNegative val="0"/>
            <c:bubble3D val="0"/>
            <c:extLst>
              <c:ext xmlns:c16="http://schemas.microsoft.com/office/drawing/2014/chart" uri="{C3380CC4-5D6E-409C-BE32-E72D297353CC}">
                <c16:uniqueId val="{00000002-52C1-4EA0-BFED-910146FD9CD2}"/>
              </c:ext>
            </c:extLst>
          </c:dPt>
          <c:dPt>
            <c:idx val="9"/>
            <c:invertIfNegative val="0"/>
            <c:bubble3D val="0"/>
            <c:extLst>
              <c:ext xmlns:c16="http://schemas.microsoft.com/office/drawing/2014/chart" uri="{C3380CC4-5D6E-409C-BE32-E72D297353CC}">
                <c16:uniqueId val="{00000003-52C1-4EA0-BFED-910146FD9CD2}"/>
              </c:ext>
            </c:extLst>
          </c:dPt>
          <c:dPt>
            <c:idx val="13"/>
            <c:invertIfNegative val="0"/>
            <c:bubble3D val="0"/>
            <c:extLst>
              <c:ext xmlns:c16="http://schemas.microsoft.com/office/drawing/2014/chart" uri="{C3380CC4-5D6E-409C-BE32-E72D297353CC}">
                <c16:uniqueId val="{00000004-52C1-4EA0-BFED-910146FD9CD2}"/>
              </c:ext>
            </c:extLst>
          </c:dPt>
          <c:dPt>
            <c:idx val="14"/>
            <c:invertIfNegative val="0"/>
            <c:bubble3D val="0"/>
            <c:spPr>
              <a:solidFill>
                <a:srgbClr val="FFC000"/>
              </a:solidFill>
              <a:ln>
                <a:noFill/>
              </a:ln>
              <a:effectLst/>
            </c:spPr>
            <c:extLst>
              <c:ext xmlns:c16="http://schemas.microsoft.com/office/drawing/2014/chart" uri="{C3380CC4-5D6E-409C-BE32-E72D297353CC}">
                <c16:uniqueId val="{00000006-52C1-4EA0-BFED-910146FD9CD2}"/>
              </c:ext>
            </c:extLst>
          </c:dPt>
          <c:dPt>
            <c:idx val="15"/>
            <c:invertIfNegative val="0"/>
            <c:bubble3D val="0"/>
            <c:extLst>
              <c:ext xmlns:c16="http://schemas.microsoft.com/office/drawing/2014/chart" uri="{C3380CC4-5D6E-409C-BE32-E72D297353CC}">
                <c16:uniqueId val="{00000007-52C1-4EA0-BFED-910146FD9CD2}"/>
              </c:ext>
            </c:extLst>
          </c:dPt>
          <c:dPt>
            <c:idx val="16"/>
            <c:invertIfNegative val="0"/>
            <c:bubble3D val="0"/>
            <c:extLst>
              <c:ext xmlns:c16="http://schemas.microsoft.com/office/drawing/2014/chart" uri="{C3380CC4-5D6E-409C-BE32-E72D297353CC}">
                <c16:uniqueId val="{00000008-52C1-4EA0-BFED-910146FD9CD2}"/>
              </c:ext>
            </c:extLst>
          </c:dPt>
          <c:dPt>
            <c:idx val="17"/>
            <c:invertIfNegative val="0"/>
            <c:bubble3D val="0"/>
            <c:spPr>
              <a:solidFill>
                <a:srgbClr val="E46C0A"/>
              </a:solidFill>
              <a:ln>
                <a:noFill/>
              </a:ln>
              <a:effectLst/>
            </c:spPr>
            <c:extLst>
              <c:ext xmlns:c16="http://schemas.microsoft.com/office/drawing/2014/chart" uri="{C3380CC4-5D6E-409C-BE32-E72D297353CC}">
                <c16:uniqueId val="{0000000A-52C1-4EA0-BFED-910146FD9CD2}"/>
              </c:ext>
            </c:extLst>
          </c:dPt>
          <c:dPt>
            <c:idx val="19"/>
            <c:invertIfNegative val="0"/>
            <c:bubble3D val="0"/>
            <c:extLst>
              <c:ext xmlns:c16="http://schemas.microsoft.com/office/drawing/2014/chart" uri="{C3380CC4-5D6E-409C-BE32-E72D297353CC}">
                <c16:uniqueId val="{0000000B-52C1-4EA0-BFED-910146FD9CD2}"/>
              </c:ext>
            </c:extLst>
          </c:dPt>
          <c:dPt>
            <c:idx val="21"/>
            <c:invertIfNegative val="0"/>
            <c:bubble3D val="0"/>
            <c:extLst>
              <c:ext xmlns:c16="http://schemas.microsoft.com/office/drawing/2014/chart" uri="{C3380CC4-5D6E-409C-BE32-E72D297353CC}">
                <c16:uniqueId val="{0000000C-52C1-4EA0-BFED-910146FD9CD2}"/>
              </c:ext>
            </c:extLst>
          </c:dPt>
          <c:dPt>
            <c:idx val="22"/>
            <c:invertIfNegative val="0"/>
            <c:bubble3D val="0"/>
            <c:extLst>
              <c:ext xmlns:c16="http://schemas.microsoft.com/office/drawing/2014/chart" uri="{C3380CC4-5D6E-409C-BE32-E72D297353CC}">
                <c16:uniqueId val="{0000000D-52C1-4EA0-BFED-910146FD9CD2}"/>
              </c:ext>
            </c:extLst>
          </c:dPt>
          <c:dPt>
            <c:idx val="23"/>
            <c:invertIfNegative val="0"/>
            <c:bubble3D val="0"/>
            <c:extLst>
              <c:ext xmlns:c16="http://schemas.microsoft.com/office/drawing/2014/chart" uri="{C3380CC4-5D6E-409C-BE32-E72D297353CC}">
                <c16:uniqueId val="{0000000E-52C1-4EA0-BFED-910146FD9CD2}"/>
              </c:ext>
            </c:extLst>
          </c:dPt>
          <c:dPt>
            <c:idx val="24"/>
            <c:invertIfNegative val="0"/>
            <c:bubble3D val="0"/>
            <c:extLst>
              <c:ext xmlns:c16="http://schemas.microsoft.com/office/drawing/2014/chart" uri="{C3380CC4-5D6E-409C-BE32-E72D297353CC}">
                <c16:uniqueId val="{0000000F-52C1-4EA0-BFED-910146FD9CD2}"/>
              </c:ext>
            </c:extLst>
          </c:dPt>
          <c:dPt>
            <c:idx val="26"/>
            <c:invertIfNegative val="0"/>
            <c:bubble3D val="0"/>
            <c:extLst>
              <c:ext xmlns:c16="http://schemas.microsoft.com/office/drawing/2014/chart" uri="{C3380CC4-5D6E-409C-BE32-E72D297353CC}">
                <c16:uniqueId val="{00000010-52C1-4EA0-BFED-910146FD9CD2}"/>
              </c:ext>
            </c:extLst>
          </c:dPt>
          <c:dPt>
            <c:idx val="32"/>
            <c:invertIfNegative val="0"/>
            <c:bubble3D val="0"/>
            <c:extLst>
              <c:ext xmlns:c16="http://schemas.microsoft.com/office/drawing/2014/chart" uri="{C3380CC4-5D6E-409C-BE32-E72D297353CC}">
                <c16:uniqueId val="{00000011-52C1-4EA0-BFED-910146FD9CD2}"/>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2C1-4EA0-BFED-910146FD9CD2}"/>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2C1-4EA0-BFED-910146FD9CD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'F48'!$A$7:$A$39</c:f>
              <c:strCache>
                <c:ptCount val="33"/>
                <c:pt idx="0">
                  <c:v>Guerrero</c:v>
                </c:pt>
                <c:pt idx="1">
                  <c:v>Veracruz</c:v>
                </c:pt>
                <c:pt idx="2">
                  <c:v>Sinaloa</c:v>
                </c:pt>
                <c:pt idx="3">
                  <c:v>Morelos</c:v>
                </c:pt>
                <c:pt idx="4">
                  <c:v>Oaxaca</c:v>
                </c:pt>
                <c:pt idx="5">
                  <c:v>Chiapas</c:v>
                </c:pt>
                <c:pt idx="6">
                  <c:v>Ciudad de México</c:v>
                </c:pt>
                <c:pt idx="7">
                  <c:v>Michoacán</c:v>
                </c:pt>
                <c:pt idx="8">
                  <c:v>Puebla</c:v>
                </c:pt>
                <c:pt idx="9">
                  <c:v>Tamaulipas</c:v>
                </c:pt>
                <c:pt idx="10">
                  <c:v>Durango</c:v>
                </c:pt>
                <c:pt idx="11">
                  <c:v>Colima</c:v>
                </c:pt>
                <c:pt idx="12">
                  <c:v>Zacatecas</c:v>
                </c:pt>
                <c:pt idx="13">
                  <c:v>Campeche</c:v>
                </c:pt>
                <c:pt idx="14">
                  <c:v>Jalisco</c:v>
                </c:pt>
                <c:pt idx="15">
                  <c:v>Estado de México</c:v>
                </c:pt>
                <c:pt idx="16">
                  <c:v>Yucatán</c:v>
                </c:pt>
                <c:pt idx="17">
                  <c:v>Nacional</c:v>
                </c:pt>
                <c:pt idx="18">
                  <c:v>San Luis Potosí</c:v>
                </c:pt>
                <c:pt idx="19">
                  <c:v>Chihuahua</c:v>
                </c:pt>
                <c:pt idx="20">
                  <c:v>Aguascalientes</c:v>
                </c:pt>
                <c:pt idx="21">
                  <c:v>Hidalgo</c:v>
                </c:pt>
                <c:pt idx="22">
                  <c:v>Baja California</c:v>
                </c:pt>
                <c:pt idx="23">
                  <c:v>Nuevo León</c:v>
                </c:pt>
                <c:pt idx="24">
                  <c:v>Guanajuato</c:v>
                </c:pt>
                <c:pt idx="25">
                  <c:v>Coahuila</c:v>
                </c:pt>
                <c:pt idx="26">
                  <c:v>Tabasco</c:v>
                </c:pt>
                <c:pt idx="27">
                  <c:v>Querétaro</c:v>
                </c:pt>
                <c:pt idx="28">
                  <c:v>Sonora</c:v>
                </c:pt>
                <c:pt idx="29">
                  <c:v>Tlaxcala</c:v>
                </c:pt>
                <c:pt idx="30">
                  <c:v>Nayarit</c:v>
                </c:pt>
                <c:pt idx="31">
                  <c:v>Baja California Sur</c:v>
                </c:pt>
                <c:pt idx="32">
                  <c:v>Quintana Roo</c:v>
                </c:pt>
              </c:strCache>
            </c:strRef>
          </c:cat>
          <c:val>
            <c:numRef>
              <c:f>'F48'!$D$7:$D$39</c:f>
              <c:numCache>
                <c:formatCode>0.00%</c:formatCode>
                <c:ptCount val="33"/>
                <c:pt idx="0">
                  <c:v>-1.310807422266802E-2</c:v>
                </c:pt>
                <c:pt idx="1">
                  <c:v>-7.1328634055991547E-3</c:v>
                </c:pt>
                <c:pt idx="2">
                  <c:v>-4.908851141637971E-3</c:v>
                </c:pt>
                <c:pt idx="3">
                  <c:v>3.4433378595692954E-3</c:v>
                </c:pt>
                <c:pt idx="4">
                  <c:v>1.1338221814848781E-2</c:v>
                </c:pt>
                <c:pt idx="5">
                  <c:v>1.1545064733642363E-2</c:v>
                </c:pt>
                <c:pt idx="6">
                  <c:v>1.1706984013464483E-2</c:v>
                </c:pt>
                <c:pt idx="7">
                  <c:v>1.3280237666319028E-2</c:v>
                </c:pt>
                <c:pt idx="8">
                  <c:v>1.4316339902543218E-2</c:v>
                </c:pt>
                <c:pt idx="9">
                  <c:v>1.7227260016777768E-2</c:v>
                </c:pt>
                <c:pt idx="10">
                  <c:v>1.7256151227909022E-2</c:v>
                </c:pt>
                <c:pt idx="11">
                  <c:v>1.7381739667710061E-2</c:v>
                </c:pt>
                <c:pt idx="12">
                  <c:v>1.9476951674771259E-2</c:v>
                </c:pt>
                <c:pt idx="13">
                  <c:v>2.0422304073520303E-2</c:v>
                </c:pt>
                <c:pt idx="14">
                  <c:v>2.1522926989770097E-2</c:v>
                </c:pt>
                <c:pt idx="15">
                  <c:v>2.1823166156865081E-2</c:v>
                </c:pt>
                <c:pt idx="16">
                  <c:v>2.2290373251552031E-2</c:v>
                </c:pt>
                <c:pt idx="17">
                  <c:v>2.2926841547350474E-2</c:v>
                </c:pt>
                <c:pt idx="18">
                  <c:v>2.6656024500118169E-2</c:v>
                </c:pt>
                <c:pt idx="19">
                  <c:v>2.7094053930553974E-2</c:v>
                </c:pt>
                <c:pt idx="20">
                  <c:v>2.7663895504288272E-2</c:v>
                </c:pt>
                <c:pt idx="21">
                  <c:v>2.923126677914456E-2</c:v>
                </c:pt>
                <c:pt idx="22">
                  <c:v>3.0986631375031104E-2</c:v>
                </c:pt>
                <c:pt idx="23">
                  <c:v>3.3213470371139087E-2</c:v>
                </c:pt>
                <c:pt idx="24">
                  <c:v>3.5373558171696073E-2</c:v>
                </c:pt>
                <c:pt idx="25">
                  <c:v>3.5583445129968805E-2</c:v>
                </c:pt>
                <c:pt idx="26">
                  <c:v>3.7467399896017772E-2</c:v>
                </c:pt>
                <c:pt idx="27">
                  <c:v>3.8058643936318415E-2</c:v>
                </c:pt>
                <c:pt idx="28">
                  <c:v>3.9452057499082649E-2</c:v>
                </c:pt>
                <c:pt idx="29">
                  <c:v>4.0697462778930493E-2</c:v>
                </c:pt>
                <c:pt idx="30">
                  <c:v>4.3380967564277118E-2</c:v>
                </c:pt>
                <c:pt idx="31">
                  <c:v>5.8613652257060833E-2</c:v>
                </c:pt>
                <c:pt idx="32">
                  <c:v>6.3833917889113634E-2</c:v>
                </c:pt>
              </c:numCache>
            </c:numRef>
          </c:val>
          <c:extLst>
            <c:ext xmlns:c16="http://schemas.microsoft.com/office/drawing/2014/chart" uri="{C3380CC4-5D6E-409C-BE32-E72D297353CC}">
              <c16:uniqueId val="{00000013-52C1-4EA0-BFED-910146FD9CD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8.3833917889113638E-2"/>
          <c:min val="-3.3108074222668024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v>Permanentes</c:v>
          </c:tx>
          <c:spPr>
            <a:solidFill>
              <a:srgbClr val="FFC000"/>
            </a:solidFill>
            <a:ln>
              <a:noFill/>
            </a:ln>
            <a:effectLst/>
          </c:spPr>
          <c:invertIfNegative val="0"/>
          <c:dLbls>
            <c:dLbl>
              <c:idx val="0"/>
              <c:layout>
                <c:manualLayout>
                  <c:x val="3.5537548070294286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20-405B-B485-7C3E4903B853}"/>
                </c:ext>
              </c:extLst>
            </c:dLbl>
            <c:dLbl>
              <c:idx val="1"/>
              <c:layout>
                <c:manualLayout>
                  <c:x val="7.1297150050025099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20-405B-B485-7C3E4903B853}"/>
                </c:ext>
              </c:extLst>
            </c:dLbl>
            <c:dLbl>
              <c:idx val="2"/>
              <c:layout>
                <c:manualLayout>
                  <c:x val="5.2927786688179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20-405B-B485-7C3E4903B853}"/>
                </c:ext>
              </c:extLst>
            </c:dLbl>
            <c:dLbl>
              <c:idx val="3"/>
              <c:layout>
                <c:manualLayout>
                  <c:x val="3.32890628432764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20-405B-B485-7C3E4903B853}"/>
                </c:ext>
              </c:extLst>
            </c:dLbl>
            <c:dLbl>
              <c:idx val="4"/>
              <c:layout>
                <c:manualLayout>
                  <c:x val="2.5770374708817292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20-405B-B485-7C3E4903B853}"/>
                </c:ext>
              </c:extLst>
            </c:dLbl>
            <c:dLbl>
              <c:idx val="5"/>
              <c:layout>
                <c:manualLayout>
                  <c:x val="5.0079469710348434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20-405B-B485-7C3E4903B853}"/>
                </c:ext>
              </c:extLst>
            </c:dLbl>
            <c:dLbl>
              <c:idx val="6"/>
              <c:layout>
                <c:manualLayout>
                  <c:x val="2.3573067941593931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20-405B-B485-7C3E4903B853}"/>
                </c:ext>
              </c:extLst>
            </c:dLbl>
            <c:dLbl>
              <c:idx val="7"/>
              <c:layout>
                <c:manualLayout>
                  <c:x val="3.6498154292618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20-405B-B485-7C3E4903B853}"/>
                </c:ext>
              </c:extLst>
            </c:dLbl>
            <c:dLbl>
              <c:idx val="8"/>
              <c:layout>
                <c:manualLayout>
                  <c:x val="2.40330006789563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20-405B-B485-7C3E4903B853}"/>
                </c:ext>
              </c:extLst>
            </c:dLbl>
            <c:dLbl>
              <c:idx val="9"/>
              <c:layout>
                <c:manualLayout>
                  <c:x val="4.35769433631217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20-405B-B485-7C3E4903B853}"/>
                </c:ext>
              </c:extLst>
            </c:dLbl>
            <c:dLbl>
              <c:idx val="10"/>
              <c:layout>
                <c:manualLayout>
                  <c:x val="5.0713476551090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20-405B-B485-7C3E4903B853}"/>
                </c:ext>
              </c:extLst>
            </c:dLbl>
            <c:dLbl>
              <c:idx val="11"/>
              <c:layout>
                <c:manualLayout>
                  <c:x val="4.0145966354539792E-2"/>
                  <c:y val="-2.351850980796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20-405B-B485-7C3E4903B853}"/>
                </c:ext>
              </c:extLst>
            </c:dLbl>
            <c:dLbl>
              <c:idx val="12"/>
              <c:layout>
                <c:manualLayout>
                  <c:x val="-2.85931024567513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20-405B-B485-7C3E4903B853}"/>
                </c:ext>
              </c:extLst>
            </c:dLbl>
            <c:dLbl>
              <c:idx val="13"/>
              <c:layout>
                <c:manualLayout>
                  <c:x val="-2.66368731711908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20-405B-B485-7C3E4903B853}"/>
                </c:ext>
              </c:extLst>
            </c:dLbl>
            <c:dLbl>
              <c:idx val="16"/>
              <c:layout>
                <c:manualLayout>
                  <c:x val="-3.9995966329287341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20-405B-B485-7C3E4903B853}"/>
                </c:ext>
              </c:extLst>
            </c:dLbl>
            <c:dLbl>
              <c:idx val="17"/>
              <c:layout>
                <c:manualLayout>
                  <c:x val="4.83266074623918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20-405B-B485-7C3E4903B853}"/>
                </c:ext>
              </c:extLst>
            </c:dLbl>
            <c:dLbl>
              <c:idx val="18"/>
              <c:layout>
                <c:manualLayout>
                  <c:x val="4.67688630924011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20-405B-B485-7C3E4903B853}"/>
                </c:ext>
              </c:extLst>
            </c:dLbl>
            <c:dLbl>
              <c:idx val="19"/>
              <c:layout>
                <c:manualLayout>
                  <c:x val="3.99333400561178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20-405B-B485-7C3E4903B853}"/>
                </c:ext>
              </c:extLst>
            </c:dLbl>
            <c:dLbl>
              <c:idx val="20"/>
              <c:layout>
                <c:manualLayout>
                  <c:x val="-5.23570795213938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20-405B-B485-7C3E4903B853}"/>
                </c:ext>
              </c:extLst>
            </c:dLbl>
            <c:dLbl>
              <c:idx val="21"/>
              <c:layout>
                <c:manualLayout>
                  <c:x val="4.46267751896926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20-405B-B485-7C3E4903B853}"/>
                </c:ext>
              </c:extLst>
            </c:dLbl>
            <c:dLbl>
              <c:idx val="22"/>
              <c:layout>
                <c:manualLayout>
                  <c:x val="5.0395294679342541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20-405B-B485-7C3E4903B853}"/>
                </c:ext>
              </c:extLst>
            </c:dLbl>
            <c:dLbl>
              <c:idx val="23"/>
              <c:layout>
                <c:manualLayout>
                  <c:x val="-3.54644840849299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20-405B-B485-7C3E4903B853}"/>
                </c:ext>
              </c:extLst>
            </c:dLbl>
            <c:dLbl>
              <c:idx val="24"/>
              <c:layout>
                <c:manualLayout>
                  <c:x val="6.96889006210270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820-405B-B485-7C3E4903B853}"/>
                </c:ext>
              </c:extLst>
            </c:dLbl>
            <c:dLbl>
              <c:idx val="26"/>
              <c:layout>
                <c:manualLayout>
                  <c:x val="-6.84205502391497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820-405B-B485-7C3E4903B853}"/>
                </c:ext>
              </c:extLst>
            </c:dLbl>
            <c:dLbl>
              <c:idx val="27"/>
              <c:layout>
                <c:manualLayout>
                  <c:x val="9.70737537161199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820-405B-B485-7C3E4903B853}"/>
                </c:ext>
              </c:extLst>
            </c:dLbl>
            <c:dLbl>
              <c:idx val="28"/>
              <c:layout>
                <c:manualLayout>
                  <c:x val="-7.8737218642629322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820-405B-B485-7C3E4903B853}"/>
                </c:ext>
              </c:extLst>
            </c:dLbl>
            <c:dLbl>
              <c:idx val="29"/>
              <c:layout>
                <c:manualLayout>
                  <c:x val="-5.86102792273198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820-405B-B485-7C3E4903B853}"/>
                </c:ext>
              </c:extLst>
            </c:dLbl>
            <c:dLbl>
              <c:idx val="30"/>
              <c:layout>
                <c:manualLayout>
                  <c:x val="-0.1324651738156859"/>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820-405B-B485-7C3E4903B853}"/>
                </c:ext>
              </c:extLst>
            </c:dLbl>
            <c:dLbl>
              <c:idx val="31"/>
              <c:layout>
                <c:manualLayout>
                  <c:x val="-0.1184378987269190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820-405B-B485-7C3E4903B85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'F49'!$A$8:$A$39</c:f>
              <c:strCache>
                <c:ptCount val="32"/>
                <c:pt idx="0">
                  <c:v>Sinaloa</c:v>
                </c:pt>
                <c:pt idx="1">
                  <c:v>Veracruz</c:v>
                </c:pt>
                <c:pt idx="2">
                  <c:v>Sonora</c:v>
                </c:pt>
                <c:pt idx="3">
                  <c:v>Chiapas</c:v>
                </c:pt>
                <c:pt idx="4">
                  <c:v>Guerrero</c:v>
                </c:pt>
                <c:pt idx="5">
                  <c:v>Oaxaca</c:v>
                </c:pt>
                <c:pt idx="6">
                  <c:v>Campeche</c:v>
                </c:pt>
                <c:pt idx="7">
                  <c:v>Michoacán</c:v>
                </c:pt>
                <c:pt idx="8">
                  <c:v>Colima</c:v>
                </c:pt>
                <c:pt idx="9">
                  <c:v>Morelos</c:v>
                </c:pt>
                <c:pt idx="10">
                  <c:v>Baja California</c:v>
                </c:pt>
                <c:pt idx="11">
                  <c:v>Puebla</c:v>
                </c:pt>
                <c:pt idx="12">
                  <c:v>Durango</c:v>
                </c:pt>
                <c:pt idx="13">
                  <c:v>Tlaxcala</c:v>
                </c:pt>
                <c:pt idx="14">
                  <c:v>Zacatecas</c:v>
                </c:pt>
                <c:pt idx="15">
                  <c:v>Nayarit</c:v>
                </c:pt>
                <c:pt idx="16">
                  <c:v>Hidalgo</c:v>
                </c:pt>
                <c:pt idx="17">
                  <c:v>San Luis Potosí</c:v>
                </c:pt>
                <c:pt idx="18">
                  <c:v>Tamaulipas</c:v>
                </c:pt>
                <c:pt idx="19">
                  <c:v>Jalisco</c:v>
                </c:pt>
                <c:pt idx="20">
                  <c:v>Tabasco</c:v>
                </c:pt>
                <c:pt idx="21">
                  <c:v>Aguascalientes</c:v>
                </c:pt>
                <c:pt idx="22">
                  <c:v>Yucatán</c:v>
                </c:pt>
                <c:pt idx="23">
                  <c:v>Chihuahua</c:v>
                </c:pt>
                <c:pt idx="24">
                  <c:v>Coahuila</c:v>
                </c:pt>
                <c:pt idx="25">
                  <c:v>Baja California Sur</c:v>
                </c:pt>
                <c:pt idx="26">
                  <c:v>Querétaro</c:v>
                </c:pt>
                <c:pt idx="27">
                  <c:v>Nuevo León</c:v>
                </c:pt>
                <c:pt idx="28">
                  <c:v>Guanajuato</c:v>
                </c:pt>
                <c:pt idx="29">
                  <c:v>Quintana Roo</c:v>
                </c:pt>
                <c:pt idx="30">
                  <c:v>Ciudad de México</c:v>
                </c:pt>
                <c:pt idx="31">
                  <c:v>Estado de México</c:v>
                </c:pt>
              </c:strCache>
            </c:strRef>
          </c:cat>
          <c:val>
            <c:numRef>
              <c:f>'F49'!$G$8:$G$39</c:f>
              <c:numCache>
                <c:formatCode>#,##0</c:formatCode>
                <c:ptCount val="32"/>
                <c:pt idx="0">
                  <c:v>459</c:v>
                </c:pt>
                <c:pt idx="1">
                  <c:v>2870</c:v>
                </c:pt>
                <c:pt idx="2">
                  <c:v>2352</c:v>
                </c:pt>
                <c:pt idx="3">
                  <c:v>-715</c:v>
                </c:pt>
                <c:pt idx="4">
                  <c:v>-212</c:v>
                </c:pt>
                <c:pt idx="5">
                  <c:v>1686</c:v>
                </c:pt>
                <c:pt idx="6">
                  <c:v>140</c:v>
                </c:pt>
                <c:pt idx="7">
                  <c:v>1016</c:v>
                </c:pt>
                <c:pt idx="8">
                  <c:v>183</c:v>
                </c:pt>
                <c:pt idx="9">
                  <c:v>1278</c:v>
                </c:pt>
                <c:pt idx="10">
                  <c:v>2145</c:v>
                </c:pt>
                <c:pt idx="11">
                  <c:v>1357</c:v>
                </c:pt>
                <c:pt idx="12">
                  <c:v>460</c:v>
                </c:pt>
                <c:pt idx="13">
                  <c:v>443</c:v>
                </c:pt>
                <c:pt idx="14">
                  <c:v>56</c:v>
                </c:pt>
                <c:pt idx="15">
                  <c:v>-254</c:v>
                </c:pt>
                <c:pt idx="16">
                  <c:v>993</c:v>
                </c:pt>
                <c:pt idx="17">
                  <c:v>1722</c:v>
                </c:pt>
                <c:pt idx="18">
                  <c:v>2176</c:v>
                </c:pt>
                <c:pt idx="19">
                  <c:v>1537</c:v>
                </c:pt>
                <c:pt idx="20">
                  <c:v>1304</c:v>
                </c:pt>
                <c:pt idx="21">
                  <c:v>1576</c:v>
                </c:pt>
                <c:pt idx="22">
                  <c:v>2515</c:v>
                </c:pt>
                <c:pt idx="23">
                  <c:v>817</c:v>
                </c:pt>
                <c:pt idx="24">
                  <c:v>3719</c:v>
                </c:pt>
                <c:pt idx="25">
                  <c:v>458</c:v>
                </c:pt>
                <c:pt idx="26">
                  <c:v>3400</c:v>
                </c:pt>
                <c:pt idx="27">
                  <c:v>6279</c:v>
                </c:pt>
                <c:pt idx="28">
                  <c:v>4834</c:v>
                </c:pt>
                <c:pt idx="29">
                  <c:v>2918</c:v>
                </c:pt>
                <c:pt idx="30">
                  <c:v>9605</c:v>
                </c:pt>
                <c:pt idx="31">
                  <c:v>8318</c:v>
                </c:pt>
              </c:numCache>
            </c:numRef>
          </c:val>
          <c:extLst>
            <c:ext xmlns:c16="http://schemas.microsoft.com/office/drawing/2014/chart" uri="{C3380CC4-5D6E-409C-BE32-E72D297353CC}">
              <c16:uniqueId val="{0000001D-0820-405B-B485-7C3E4903B853}"/>
            </c:ext>
          </c:extLst>
        </c:ser>
        <c:ser>
          <c:idx val="1"/>
          <c:order val="1"/>
          <c:tx>
            <c:v>Eventuales</c:v>
          </c:tx>
          <c:spPr>
            <a:solidFill>
              <a:srgbClr val="7C878E"/>
            </a:solidFill>
            <a:ln>
              <a:noFill/>
            </a:ln>
            <a:effectLst/>
          </c:spPr>
          <c:invertIfNegative val="0"/>
          <c:dLbls>
            <c:dLbl>
              <c:idx val="0"/>
              <c:layout>
                <c:manualLayout>
                  <c:x val="-0.26416199733366957"/>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820-405B-B485-7C3E4903B853}"/>
                </c:ext>
              </c:extLst>
            </c:dLbl>
            <c:dLbl>
              <c:idx val="1"/>
              <c:layout>
                <c:manualLayout>
                  <c:x val="-0.10468099405403948"/>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820-405B-B485-7C3E4903B853}"/>
                </c:ext>
              </c:extLst>
            </c:dLbl>
            <c:dLbl>
              <c:idx val="2"/>
              <c:layout>
                <c:manualLayout>
                  <c:x val="-8.09988351849890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820-405B-B485-7C3E4903B853}"/>
                </c:ext>
              </c:extLst>
            </c:dLbl>
            <c:dLbl>
              <c:idx val="3"/>
              <c:layout>
                <c:manualLayout>
                  <c:x val="-4.71528698910556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820-405B-B485-7C3E4903B853}"/>
                </c:ext>
              </c:extLst>
            </c:dLbl>
            <c:dLbl>
              <c:idx val="4"/>
              <c:layout>
                <c:manualLayout>
                  <c:x val="-3.5084686041193018E-2"/>
                  <c:y val="1.85185116684338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820-405B-B485-7C3E4903B853}"/>
                </c:ext>
              </c:extLst>
            </c:dLbl>
            <c:dLbl>
              <c:idx val="5"/>
              <c:layout>
                <c:manualLayout>
                  <c:x val="-5.39163390431548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20-405B-B485-7C3E4903B853}"/>
                </c:ext>
              </c:extLst>
            </c:dLbl>
            <c:dLbl>
              <c:idx val="6"/>
              <c:layout>
                <c:manualLayout>
                  <c:x val="-3.4377446864890124E-2"/>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20-405B-B485-7C3E4903B853}"/>
                </c:ext>
              </c:extLst>
            </c:dLbl>
            <c:dLbl>
              <c:idx val="7"/>
              <c:layout>
                <c:manualLayout>
                  <c:x val="-4.88951260766206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20-405B-B485-7C3E4903B853}"/>
                </c:ext>
              </c:extLst>
            </c:dLbl>
            <c:dLbl>
              <c:idx val="8"/>
              <c:layout>
                <c:manualLayout>
                  <c:x val="-3.501785101310631E-2"/>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20-405B-B485-7C3E4903B853}"/>
                </c:ext>
              </c:extLst>
            </c:dLbl>
            <c:dLbl>
              <c:idx val="9"/>
              <c:layout>
                <c:manualLayout>
                  <c:x val="-4.8094115840760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20-405B-B485-7C3E4903B853}"/>
                </c:ext>
              </c:extLst>
            </c:dLbl>
            <c:dLbl>
              <c:idx val="10"/>
              <c:layout>
                <c:manualLayout>
                  <c:x val="-5.88755991373063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20-405B-B485-7C3E4903B853}"/>
                </c:ext>
              </c:extLst>
            </c:dLbl>
            <c:dLbl>
              <c:idx val="11"/>
              <c:layout>
                <c:manualLayout>
                  <c:x val="-4.795505857829277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20-405B-B485-7C3E4903B853}"/>
                </c:ext>
              </c:extLst>
            </c:dLbl>
            <c:dLbl>
              <c:idx val="14"/>
              <c:layout>
                <c:manualLayout>
                  <c:x val="3.5358928511604125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20-405B-B485-7C3E4903B853}"/>
                </c:ext>
              </c:extLst>
            </c:dLbl>
            <c:dLbl>
              <c:idx val="15"/>
              <c:layout>
                <c:manualLayout>
                  <c:x val="3.57247534890157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20-405B-B485-7C3E4903B853}"/>
                </c:ext>
              </c:extLst>
            </c:dLbl>
            <c:dLbl>
              <c:idx val="17"/>
              <c:layout>
                <c:manualLayout>
                  <c:x val="-2.8745459384757473E-2"/>
                  <c:y val="1.85185116684338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20-405B-B485-7C3E4903B853}"/>
                </c:ext>
              </c:extLst>
            </c:dLbl>
            <c:dLbl>
              <c:idx val="18"/>
              <c:layout>
                <c:manualLayout>
                  <c:x val="-4.6434687951967667E-2"/>
                  <c:y val="1.851851166412217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20-405B-B485-7C3E4903B853}"/>
                </c:ext>
              </c:extLst>
            </c:dLbl>
            <c:dLbl>
              <c:idx val="19"/>
              <c:layout>
                <c:manualLayout>
                  <c:x val="-2.3225761485818511E-2"/>
                  <c:y val="1.851851166412217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20-405B-B485-7C3E4903B853}"/>
                </c:ext>
              </c:extLst>
            </c:dLbl>
            <c:dLbl>
              <c:idx val="21"/>
              <c:layout>
                <c:manualLayout>
                  <c:x val="-2.9297648029907156E-2"/>
                  <c:y val="-2.3514806105627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20-405B-B485-7C3E4903B853}"/>
                </c:ext>
              </c:extLst>
            </c:dLbl>
            <c:dLbl>
              <c:idx val="22"/>
              <c:layout>
                <c:manualLayout>
                  <c:x val="-3.6912632476874152E-2"/>
                  <c:y val="1.851851166412217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20-405B-B485-7C3E4903B853}"/>
                </c:ext>
              </c:extLst>
            </c:dLbl>
            <c:dLbl>
              <c:idx val="23"/>
              <c:layout>
                <c:manualLayout>
                  <c:x val="4.67638125865004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20-405B-B485-7C3E4903B853}"/>
                </c:ext>
              </c:extLst>
            </c:dLbl>
            <c:dLbl>
              <c:idx val="24"/>
              <c:layout>
                <c:manualLayout>
                  <c:x val="-3.53587601614075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20-405B-B485-7C3E4903B853}"/>
                </c:ext>
              </c:extLst>
            </c:dLbl>
            <c:dLbl>
              <c:idx val="25"/>
              <c:layout>
                <c:manualLayout>
                  <c:x val="6.2275263009303382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20-405B-B485-7C3E4903B853}"/>
                </c:ext>
              </c:extLst>
            </c:dLbl>
            <c:dLbl>
              <c:idx val="26"/>
              <c:layout>
                <c:manualLayout>
                  <c:x val="5.07097728467631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820-405B-B485-7C3E4903B853}"/>
                </c:ext>
              </c:extLst>
            </c:dLbl>
            <c:dLbl>
              <c:idx val="27"/>
              <c:layout>
                <c:manualLayout>
                  <c:x val="-2.93111160456424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820-405B-B485-7C3E4903B853}"/>
                </c:ext>
              </c:extLst>
            </c:dLbl>
            <c:dLbl>
              <c:idx val="28"/>
              <c:layout>
                <c:manualLayout>
                  <c:x val="3.7563305987088548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820-405B-B485-7C3E4903B853}"/>
                </c:ext>
              </c:extLst>
            </c:dLbl>
            <c:dLbl>
              <c:idx val="29"/>
              <c:layout>
                <c:manualLayout>
                  <c:x val="6.4687216277309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820-405B-B485-7C3E4903B853}"/>
                </c:ext>
              </c:extLst>
            </c:dLbl>
            <c:dLbl>
              <c:idx val="30"/>
              <c:layout>
                <c:manualLayout>
                  <c:x val="4.61080885703852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820-405B-B485-7C3E4903B853}"/>
                </c:ext>
              </c:extLst>
            </c:dLbl>
            <c:dLbl>
              <c:idx val="31"/>
              <c:layout>
                <c:manualLayout>
                  <c:x val="4.1875259574959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0820-405B-B485-7C3E4903B85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'F49'!$H$8:$H$39</c:f>
              <c:numCache>
                <c:formatCode>#,##0</c:formatCode>
                <c:ptCount val="32"/>
                <c:pt idx="0">
                  <c:v>-20811</c:v>
                </c:pt>
                <c:pt idx="1">
                  <c:v>-6457</c:v>
                </c:pt>
                <c:pt idx="2">
                  <c:v>-4443</c:v>
                </c:pt>
                <c:pt idx="3">
                  <c:v>-1279</c:v>
                </c:pt>
                <c:pt idx="4">
                  <c:v>-683</c:v>
                </c:pt>
                <c:pt idx="5">
                  <c:v>-2311</c:v>
                </c:pt>
                <c:pt idx="6">
                  <c:v>-417</c:v>
                </c:pt>
                <c:pt idx="7">
                  <c:v>-1242</c:v>
                </c:pt>
                <c:pt idx="8">
                  <c:v>-277</c:v>
                </c:pt>
                <c:pt idx="9">
                  <c:v>-1367</c:v>
                </c:pt>
                <c:pt idx="10">
                  <c:v>-2175</c:v>
                </c:pt>
                <c:pt idx="11">
                  <c:v>-1354</c:v>
                </c:pt>
                <c:pt idx="12">
                  <c:v>-75</c:v>
                </c:pt>
                <c:pt idx="13">
                  <c:v>153</c:v>
                </c:pt>
                <c:pt idx="14">
                  <c:v>627</c:v>
                </c:pt>
                <c:pt idx="15">
                  <c:v>1060</c:v>
                </c:pt>
                <c:pt idx="16">
                  <c:v>8</c:v>
                </c:pt>
                <c:pt idx="17">
                  <c:v>-690</c:v>
                </c:pt>
                <c:pt idx="18">
                  <c:v>-1012</c:v>
                </c:pt>
                <c:pt idx="19">
                  <c:v>-174</c:v>
                </c:pt>
                <c:pt idx="20">
                  <c:v>85</c:v>
                </c:pt>
                <c:pt idx="21">
                  <c:v>-142</c:v>
                </c:pt>
                <c:pt idx="22">
                  <c:v>-654</c:v>
                </c:pt>
                <c:pt idx="23">
                  <c:v>1627</c:v>
                </c:pt>
                <c:pt idx="24">
                  <c:v>-109</c:v>
                </c:pt>
                <c:pt idx="25">
                  <c:v>3175</c:v>
                </c:pt>
                <c:pt idx="26">
                  <c:v>1458</c:v>
                </c:pt>
                <c:pt idx="27">
                  <c:v>-543</c:v>
                </c:pt>
                <c:pt idx="28">
                  <c:v>1088</c:v>
                </c:pt>
                <c:pt idx="29">
                  <c:v>3749</c:v>
                </c:pt>
                <c:pt idx="30">
                  <c:v>3687</c:v>
                </c:pt>
                <c:pt idx="31">
                  <c:v>6681</c:v>
                </c:pt>
              </c:numCache>
            </c:numRef>
          </c:val>
          <c:extLst>
            <c:ext xmlns:c16="http://schemas.microsoft.com/office/drawing/2014/chart" uri="{C3380CC4-5D6E-409C-BE32-E72D297353CC}">
              <c16:uniqueId val="{0000003A-0820-405B-B485-7C3E4903B853}"/>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2605"/>
          <c:min val="-23811"/>
        </c:scaling>
        <c:delete val="0"/>
        <c:axPos val="b"/>
        <c:numFmt formatCode="#,##0"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337A-4D79-874C-65289C7A699C}"/>
              </c:ext>
            </c:extLst>
          </c:dPt>
          <c:dPt>
            <c:idx val="7"/>
            <c:invertIfNegative val="0"/>
            <c:bubble3D val="0"/>
            <c:extLst>
              <c:ext xmlns:c16="http://schemas.microsoft.com/office/drawing/2014/chart" uri="{C3380CC4-5D6E-409C-BE32-E72D297353CC}">
                <c16:uniqueId val="{00000002-337A-4D79-874C-65289C7A699C}"/>
              </c:ext>
            </c:extLst>
          </c:dPt>
          <c:dLbls>
            <c:dLbl>
              <c:idx val="0"/>
              <c:layout>
                <c:manualLayout>
                  <c:x val="-6.22449854802543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7A-4D79-874C-65289C7A699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'F50-53'!$B$7:$B$26</c:f>
              <c:strCache>
                <c:ptCount val="20"/>
                <c:pt idx="0">
                  <c:v>Tlaquepaque</c:v>
                </c:pt>
                <c:pt idx="1">
                  <c:v>Ameca</c:v>
                </c:pt>
                <c:pt idx="2">
                  <c:v>Autlán de Navarro</c:v>
                </c:pt>
                <c:pt idx="3">
                  <c:v>Casimiro Castillo</c:v>
                </c:pt>
                <c:pt idx="4">
                  <c:v>Zapotlán el Grande</c:v>
                </c:pt>
                <c:pt idx="5">
                  <c:v>Lagos de Moreno</c:v>
                </c:pt>
                <c:pt idx="6">
                  <c:v>Jocotepec</c:v>
                </c:pt>
                <c:pt idx="7">
                  <c:v>Tala</c:v>
                </c:pt>
                <c:pt idx="8">
                  <c:v>Amatitán</c:v>
                </c:pt>
                <c:pt idx="9">
                  <c:v>Tapalpa</c:v>
                </c:pt>
                <c:pt idx="10">
                  <c:v>Acatlán de Juárez</c:v>
                </c:pt>
                <c:pt idx="11">
                  <c:v>Tuxpan</c:v>
                </c:pt>
                <c:pt idx="12">
                  <c:v>Zapopan</c:v>
                </c:pt>
                <c:pt idx="13">
                  <c:v>Chapala</c:v>
                </c:pt>
                <c:pt idx="14">
                  <c:v>Gómez Farías</c:v>
                </c:pt>
                <c:pt idx="15">
                  <c:v>Tequila</c:v>
                </c:pt>
                <c:pt idx="16">
                  <c:v>Atemajac de Brizuela</c:v>
                </c:pt>
                <c:pt idx="17">
                  <c:v>Tecolotlán</c:v>
                </c:pt>
                <c:pt idx="18">
                  <c:v>Tamazula de Gordiano</c:v>
                </c:pt>
                <c:pt idx="19">
                  <c:v>Zapotlán del Rey</c:v>
                </c:pt>
              </c:strCache>
            </c:strRef>
          </c:cat>
          <c:val>
            <c:numRef>
              <c:f>'F50-53'!$G$7:$G$26</c:f>
              <c:numCache>
                <c:formatCode>#,##0_ ;\-#,##0\ </c:formatCode>
                <c:ptCount val="20"/>
                <c:pt idx="0">
                  <c:v>-1323</c:v>
                </c:pt>
                <c:pt idx="1">
                  <c:v>-973</c:v>
                </c:pt>
                <c:pt idx="2">
                  <c:v>-503</c:v>
                </c:pt>
                <c:pt idx="3">
                  <c:v>-453</c:v>
                </c:pt>
                <c:pt idx="4">
                  <c:v>-439</c:v>
                </c:pt>
                <c:pt idx="5">
                  <c:v>-412</c:v>
                </c:pt>
                <c:pt idx="6">
                  <c:v>-400</c:v>
                </c:pt>
                <c:pt idx="7">
                  <c:v>-271</c:v>
                </c:pt>
                <c:pt idx="8">
                  <c:v>-263</c:v>
                </c:pt>
                <c:pt idx="9">
                  <c:v>-200</c:v>
                </c:pt>
                <c:pt idx="10">
                  <c:v>-189</c:v>
                </c:pt>
                <c:pt idx="11">
                  <c:v>-170</c:v>
                </c:pt>
                <c:pt idx="12">
                  <c:v>-167</c:v>
                </c:pt>
                <c:pt idx="13">
                  <c:v>-129</c:v>
                </c:pt>
                <c:pt idx="14">
                  <c:v>-115</c:v>
                </c:pt>
                <c:pt idx="15">
                  <c:v>-105</c:v>
                </c:pt>
                <c:pt idx="16">
                  <c:v>-91</c:v>
                </c:pt>
                <c:pt idx="17">
                  <c:v>-86</c:v>
                </c:pt>
                <c:pt idx="18">
                  <c:v>-73</c:v>
                </c:pt>
                <c:pt idx="19">
                  <c:v>-65</c:v>
                </c:pt>
              </c:numCache>
            </c:numRef>
          </c:val>
          <c:extLst>
            <c:ext xmlns:c16="http://schemas.microsoft.com/office/drawing/2014/chart" uri="{C3380CC4-5D6E-409C-BE32-E72D297353CC}">
              <c16:uniqueId val="{00000003-337A-4D79-874C-65289C7A699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_ ;\-#,##0\ "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'F50-53'!$H$6</c:f>
              <c:strCache>
                <c:ptCount val="1"/>
                <c:pt idx="0">
                  <c:v>Permanentes</c:v>
                </c:pt>
              </c:strCache>
            </c:strRef>
          </c:tx>
          <c:spPr>
            <a:solidFill>
              <a:srgbClr val="FFC000"/>
            </a:solidFill>
            <a:ln>
              <a:noFill/>
            </a:ln>
            <a:effectLst/>
          </c:spPr>
          <c:invertIfNegative val="0"/>
          <c:dLbls>
            <c:dLbl>
              <c:idx val="0"/>
              <c:layout>
                <c:manualLayout>
                  <c:x val="0.29566851851851839"/>
                  <c:y val="2.6135802469135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31-4B38-B986-7AD153A5EF9D}"/>
                </c:ext>
              </c:extLst>
            </c:dLbl>
            <c:dLbl>
              <c:idx val="1"/>
              <c:layout>
                <c:manualLayout>
                  <c:x val="4.1103030303030301E-2"/>
                  <c:y val="-2.61255144032902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31-4B38-B986-7AD153A5EF9D}"/>
                </c:ext>
              </c:extLst>
            </c:dLbl>
            <c:dLbl>
              <c:idx val="2"/>
              <c:layout>
                <c:manualLayout>
                  <c:x val="3.2690740740740742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31-4B38-B986-7AD153A5EF9D}"/>
                </c:ext>
              </c:extLst>
            </c:dLbl>
            <c:dLbl>
              <c:idx val="3"/>
              <c:layout>
                <c:manualLayout>
                  <c:x val="1.360976430976431E-2"/>
                  <c:y val="4.115226338406710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31-4B38-B986-7AD153A5EF9D}"/>
                </c:ext>
              </c:extLst>
            </c:dLbl>
            <c:dLbl>
              <c:idx val="4"/>
              <c:layout>
                <c:manualLayout>
                  <c:x val="7.5415656565656408E-2"/>
                  <c:y val="1.028806584266324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31-4B38-B986-7AD153A5EF9D}"/>
                </c:ext>
              </c:extLst>
            </c:dLbl>
            <c:dLbl>
              <c:idx val="5"/>
              <c:layout>
                <c:manualLayout>
                  <c:x val="2.4317171717171716E-2"/>
                  <c:y val="-2.6127572016460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31-4B38-B986-7AD153A5EF9D}"/>
                </c:ext>
              </c:extLst>
            </c:dLbl>
            <c:dLbl>
              <c:idx val="6"/>
              <c:layout>
                <c:manualLayout>
                  <c:x val="4.0287710437710594E-2"/>
                  <c:y val="2.6135802469135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31-4B38-B986-7AD153A5EF9D}"/>
                </c:ext>
              </c:extLst>
            </c:dLbl>
            <c:dLbl>
              <c:idx val="7"/>
              <c:layout>
                <c:manualLayout>
                  <c:x val="2.3004882154881997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31-4B38-B986-7AD153A5EF9D}"/>
                </c:ext>
              </c:extLst>
            </c:dLbl>
            <c:dLbl>
              <c:idx val="8"/>
              <c:layout>
                <c:manualLayout>
                  <c:x val="2.7374410774410617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31-4B38-B986-7AD153A5EF9D}"/>
                </c:ext>
              </c:extLst>
            </c:dLbl>
            <c:dLbl>
              <c:idx val="9"/>
              <c:layout>
                <c:manualLayout>
                  <c:x val="1.874579124579124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31-4B38-B986-7AD153A5EF9D}"/>
                </c:ext>
              </c:extLst>
            </c:dLbl>
            <c:dLbl>
              <c:idx val="10"/>
              <c:layout>
                <c:manualLayout>
                  <c:x val="2.8327609427609427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31-4B38-B986-7AD153A5EF9D}"/>
                </c:ext>
              </c:extLst>
            </c:dLbl>
            <c:dLbl>
              <c:idx val="11"/>
              <c:layout>
                <c:manualLayout>
                  <c:x val="2.8584511784511785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831-4B38-B986-7AD153A5EF9D}"/>
                </c:ext>
              </c:extLst>
            </c:dLbl>
            <c:dLbl>
              <c:idx val="12"/>
              <c:layout>
                <c:manualLayout>
                  <c:x val="-0.14311094276094283"/>
                  <c:y val="4.11522633792763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831-4B38-B986-7AD153A5EF9D}"/>
                </c:ext>
              </c:extLst>
            </c:dLbl>
            <c:dLbl>
              <c:idx val="13"/>
              <c:layout>
                <c:manualLayout>
                  <c:x val="3.0070875420875266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831-4B38-B986-7AD153A5EF9D}"/>
                </c:ext>
              </c:extLst>
            </c:dLbl>
            <c:dLbl>
              <c:idx val="14"/>
              <c:layout>
                <c:manualLayout>
                  <c:x val="2.6764983164983165E-2"/>
                  <c:y val="8.230452674418044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831-4B38-B986-7AD153A5EF9D}"/>
                </c:ext>
              </c:extLst>
            </c:dLbl>
            <c:dLbl>
              <c:idx val="15"/>
              <c:layout>
                <c:manualLayout>
                  <c:x val="2.4807407407407406E-2"/>
                  <c:y val="2.6141975308642215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4.4909764309764309E-2"/>
                      <c:h val="4.0099176954732516E-2"/>
                    </c:manualLayout>
                  </c15:layout>
                </c:ext>
                <c:ext xmlns:c16="http://schemas.microsoft.com/office/drawing/2014/chart" uri="{C3380CC4-5D6E-409C-BE32-E72D297353CC}">
                  <c16:uniqueId val="{0000000F-8831-4B38-B986-7AD153A5EF9D}"/>
                </c:ext>
              </c:extLst>
            </c:dLbl>
            <c:dLbl>
              <c:idx val="16"/>
              <c:layout>
                <c:manualLayout>
                  <c:x val="-6.1289898989899068E-2"/>
                  <c:y val="-2.61234567901234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831-4B38-B986-7AD153A5EF9D}"/>
                </c:ext>
              </c:extLst>
            </c:dLbl>
            <c:dLbl>
              <c:idx val="17"/>
              <c:layout>
                <c:manualLayout>
                  <c:x val="-4.1472053872053875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831-4B38-B986-7AD153A5EF9D}"/>
                </c:ext>
              </c:extLst>
            </c:dLbl>
            <c:dLbl>
              <c:idx val="18"/>
              <c:layout>
                <c:manualLayout>
                  <c:x val="2.0468350168350167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831-4B38-B986-7AD153A5EF9D}"/>
                </c:ext>
              </c:extLst>
            </c:dLbl>
            <c:dLbl>
              <c:idx val="19"/>
              <c:layout>
                <c:manualLayout>
                  <c:x val="3.7438215488215486E-2"/>
                  <c:y val="-2.61213991769546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831-4B38-B986-7AD153A5EF9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'F50-53'!$B$7:$B$26</c:f>
              <c:strCache>
                <c:ptCount val="20"/>
                <c:pt idx="0">
                  <c:v>Tlaquepaque</c:v>
                </c:pt>
                <c:pt idx="1">
                  <c:v>Ameca</c:v>
                </c:pt>
                <c:pt idx="2">
                  <c:v>Autlán de Navarro</c:v>
                </c:pt>
                <c:pt idx="3">
                  <c:v>Casimiro Castillo</c:v>
                </c:pt>
                <c:pt idx="4">
                  <c:v>Zapotlán el Grande</c:v>
                </c:pt>
                <c:pt idx="5">
                  <c:v>Lagos de Moreno</c:v>
                </c:pt>
                <c:pt idx="6">
                  <c:v>Jocotepec</c:v>
                </c:pt>
                <c:pt idx="7">
                  <c:v>Tala</c:v>
                </c:pt>
                <c:pt idx="8">
                  <c:v>Amatitán</c:v>
                </c:pt>
                <c:pt idx="9">
                  <c:v>Tapalpa</c:v>
                </c:pt>
                <c:pt idx="10">
                  <c:v>Acatlán de Juárez</c:v>
                </c:pt>
                <c:pt idx="11">
                  <c:v>Tuxpan</c:v>
                </c:pt>
                <c:pt idx="12">
                  <c:v>Zapopan</c:v>
                </c:pt>
                <c:pt idx="13">
                  <c:v>Chapala</c:v>
                </c:pt>
                <c:pt idx="14">
                  <c:v>Gómez Farías</c:v>
                </c:pt>
                <c:pt idx="15">
                  <c:v>Tequila</c:v>
                </c:pt>
                <c:pt idx="16">
                  <c:v>Atemajac de Brizuela</c:v>
                </c:pt>
                <c:pt idx="17">
                  <c:v>Tecolotlán</c:v>
                </c:pt>
                <c:pt idx="18">
                  <c:v>Tamazula de Gordiano</c:v>
                </c:pt>
                <c:pt idx="19">
                  <c:v>Zapotlán del Rey</c:v>
                </c:pt>
              </c:strCache>
            </c:strRef>
          </c:cat>
          <c:val>
            <c:numRef>
              <c:f>'F50-53'!$H$7:$H$26</c:f>
              <c:numCache>
                <c:formatCode>#,##0_ ;\-#,##0\ </c:formatCode>
                <c:ptCount val="20"/>
                <c:pt idx="0">
                  <c:v>-1310</c:v>
                </c:pt>
                <c:pt idx="1">
                  <c:v>-95</c:v>
                </c:pt>
                <c:pt idx="2">
                  <c:v>-45</c:v>
                </c:pt>
                <c:pt idx="3">
                  <c:v>-9</c:v>
                </c:pt>
                <c:pt idx="4">
                  <c:v>-255</c:v>
                </c:pt>
                <c:pt idx="5">
                  <c:v>-37</c:v>
                </c:pt>
                <c:pt idx="6">
                  <c:v>-105</c:v>
                </c:pt>
                <c:pt idx="7">
                  <c:v>24</c:v>
                </c:pt>
                <c:pt idx="8">
                  <c:v>-24</c:v>
                </c:pt>
                <c:pt idx="9">
                  <c:v>8</c:v>
                </c:pt>
                <c:pt idx="10">
                  <c:v>49</c:v>
                </c:pt>
                <c:pt idx="11">
                  <c:v>-38</c:v>
                </c:pt>
                <c:pt idx="12">
                  <c:v>-572</c:v>
                </c:pt>
                <c:pt idx="13">
                  <c:v>-99</c:v>
                </c:pt>
                <c:pt idx="14">
                  <c:v>19</c:v>
                </c:pt>
                <c:pt idx="15">
                  <c:v>-39</c:v>
                </c:pt>
                <c:pt idx="16">
                  <c:v>-176</c:v>
                </c:pt>
                <c:pt idx="17">
                  <c:v>-91</c:v>
                </c:pt>
                <c:pt idx="18">
                  <c:v>13</c:v>
                </c:pt>
                <c:pt idx="19">
                  <c:v>-62</c:v>
                </c:pt>
              </c:numCache>
            </c:numRef>
          </c:val>
          <c:extLst>
            <c:ext xmlns:c16="http://schemas.microsoft.com/office/drawing/2014/chart" uri="{C3380CC4-5D6E-409C-BE32-E72D297353CC}">
              <c16:uniqueId val="{00000014-8831-4B38-B986-7AD153A5EF9D}"/>
            </c:ext>
          </c:extLst>
        </c:ser>
        <c:ser>
          <c:idx val="1"/>
          <c:order val="1"/>
          <c:tx>
            <c:strRef>
              <c:f>'F50-53'!$I$6</c:f>
              <c:strCache>
                <c:ptCount val="1"/>
                <c:pt idx="0">
                  <c:v>Eventuales</c:v>
                </c:pt>
              </c:strCache>
            </c:strRef>
          </c:tx>
          <c:spPr>
            <a:solidFill>
              <a:srgbClr val="7C878E"/>
            </a:solidFill>
            <a:ln>
              <a:noFill/>
            </a:ln>
            <a:effectLst/>
          </c:spPr>
          <c:invertIfNegative val="0"/>
          <c:dLbls>
            <c:dLbl>
              <c:idx val="0"/>
              <c:layout>
                <c:manualLayout>
                  <c:x val="-2.5905050505050545E-2"/>
                  <c:y val="1.028806584457955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831-4B38-B986-7AD153A5EF9D}"/>
                </c:ext>
              </c:extLst>
            </c:dLbl>
            <c:dLbl>
              <c:idx val="1"/>
              <c:layout>
                <c:manualLayout>
                  <c:x val="-0.19590218855218858"/>
                  <c:y val="2.61337448559680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831-4B38-B986-7AD153A5EF9D}"/>
                </c:ext>
              </c:extLst>
            </c:dLbl>
            <c:dLbl>
              <c:idx val="2"/>
              <c:layout>
                <c:manualLayout>
                  <c:x val="-0.12277760942760943"/>
                  <c:y val="-2.61255144032921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831-4B38-B986-7AD153A5EF9D}"/>
                </c:ext>
              </c:extLst>
            </c:dLbl>
            <c:dLbl>
              <c:idx val="3"/>
              <c:layout>
                <c:manualLayout>
                  <c:x val="-0.11075808080808081"/>
                  <c:y val="2.61378600823045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831-4B38-B986-7AD153A5EF9D}"/>
                </c:ext>
              </c:extLst>
            </c:dLbl>
            <c:dLbl>
              <c:idx val="4"/>
              <c:layout>
                <c:manualLayout>
                  <c:x val="-6.0020370370370446E-2"/>
                  <c:y val="-5.22572016460905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831-4B38-B986-7AD153A5EF9D}"/>
                </c:ext>
              </c:extLst>
            </c:dLbl>
            <c:dLbl>
              <c:idx val="5"/>
              <c:layout>
                <c:manualLayout>
                  <c:x val="-9.7286531986531907E-2"/>
                  <c:y val="-2.61234567901224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831-4B38-B986-7AD153A5EF9D}"/>
                </c:ext>
              </c:extLst>
            </c:dLbl>
            <c:dLbl>
              <c:idx val="6"/>
              <c:layout>
                <c:manualLayout>
                  <c:x val="-8.6001010101010175E-2"/>
                  <c:y val="1.0288065843621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831-4B38-B986-7AD153A5EF9D}"/>
                </c:ext>
              </c:extLst>
            </c:dLbl>
            <c:dLbl>
              <c:idx val="7"/>
              <c:layout>
                <c:manualLayout>
                  <c:x val="-7.8969865319865398E-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831-4B38-B986-7AD153A5EF9D}"/>
                </c:ext>
              </c:extLst>
            </c:dLbl>
            <c:dLbl>
              <c:idx val="8"/>
              <c:layout>
                <c:manualLayout>
                  <c:x val="-6.9491919191919188E-2"/>
                  <c:y val="2.613580246913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831-4B38-B986-7AD153A5EF9D}"/>
                </c:ext>
              </c:extLst>
            </c:dLbl>
            <c:dLbl>
              <c:idx val="9"/>
              <c:layout>
                <c:manualLayout>
                  <c:x val="-6.5351683501683425E-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831-4B38-B986-7AD153A5EF9D}"/>
                </c:ext>
              </c:extLst>
            </c:dLbl>
            <c:dLbl>
              <c:idx val="10"/>
              <c:layout>
                <c:manualLayout>
                  <c:x val="-7.1120875420875584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831-4B38-B986-7AD153A5EF9D}"/>
                </c:ext>
              </c:extLst>
            </c:dLbl>
            <c:dLbl>
              <c:idx val="11"/>
              <c:layout>
                <c:manualLayout>
                  <c:x val="-5.1253703703703704E-2"/>
                  <c:y val="8.23045267537619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831-4B38-B986-7AD153A5EF9D}"/>
                </c:ext>
              </c:extLst>
            </c:dLbl>
            <c:dLbl>
              <c:idx val="12"/>
              <c:layout>
                <c:manualLayout>
                  <c:x val="0.10796599326599327"/>
                  <c:y val="2.057613168245204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831-4B38-B986-7AD153A5EF9D}"/>
                </c:ext>
              </c:extLst>
            </c:dLbl>
            <c:dLbl>
              <c:idx val="13"/>
              <c:layout>
                <c:manualLayout>
                  <c:x val="-2.3622558922558844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831-4B38-B986-7AD153A5EF9D}"/>
                </c:ext>
              </c:extLst>
            </c:dLbl>
            <c:dLbl>
              <c:idx val="14"/>
              <c:layout>
                <c:manualLayout>
                  <c:x val="-4.8111447811447813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831-4B38-B986-7AD153A5EF9D}"/>
                </c:ext>
              </c:extLst>
            </c:dLbl>
            <c:dLbl>
              <c:idx val="15"/>
              <c:layout>
                <c:manualLayout>
                  <c:x val="-3.0111784511784513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831-4B38-B986-7AD153A5EF9D}"/>
                </c:ext>
              </c:extLst>
            </c:dLbl>
            <c:dLbl>
              <c:idx val="16"/>
              <c:layout>
                <c:manualLayout>
                  <c:x val="3.0996296296296296E-2"/>
                  <c:y val="2.057613168484742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831-4B38-B986-7AD153A5EF9D}"/>
                </c:ext>
              </c:extLst>
            </c:dLbl>
            <c:dLbl>
              <c:idx val="17"/>
              <c:layout>
                <c:manualLayout>
                  <c:x val="1.3891919191919191E-2"/>
                  <c:y val="-2.61275720164611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831-4B38-B986-7AD153A5EF9D}"/>
                </c:ext>
              </c:extLst>
            </c:dLbl>
            <c:dLbl>
              <c:idx val="18"/>
              <c:layout>
                <c:manualLayout>
                  <c:x val="-3.4132323232323229E-2"/>
                  <c:y val="2.61378600823045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831-4B38-B986-7AD153A5EF9D}"/>
                </c:ext>
              </c:extLst>
            </c:dLbl>
            <c:dLbl>
              <c:idx val="19"/>
              <c:layout>
                <c:manualLayout>
                  <c:x val="-1.9346464646464646E-2"/>
                  <c:y val="-2.61234567901234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831-4B38-B986-7AD153A5EF9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'F50-53'!$B$7:$B$26</c:f>
              <c:strCache>
                <c:ptCount val="20"/>
                <c:pt idx="0">
                  <c:v>Tlaquepaque</c:v>
                </c:pt>
                <c:pt idx="1">
                  <c:v>Ameca</c:v>
                </c:pt>
                <c:pt idx="2">
                  <c:v>Autlán de Navarro</c:v>
                </c:pt>
                <c:pt idx="3">
                  <c:v>Casimiro Castillo</c:v>
                </c:pt>
                <c:pt idx="4">
                  <c:v>Zapotlán el Grande</c:v>
                </c:pt>
                <c:pt idx="5">
                  <c:v>Lagos de Moreno</c:v>
                </c:pt>
                <c:pt idx="6">
                  <c:v>Jocotepec</c:v>
                </c:pt>
                <c:pt idx="7">
                  <c:v>Tala</c:v>
                </c:pt>
                <c:pt idx="8">
                  <c:v>Amatitán</c:v>
                </c:pt>
                <c:pt idx="9">
                  <c:v>Tapalpa</c:v>
                </c:pt>
                <c:pt idx="10">
                  <c:v>Acatlán de Juárez</c:v>
                </c:pt>
                <c:pt idx="11">
                  <c:v>Tuxpan</c:v>
                </c:pt>
                <c:pt idx="12">
                  <c:v>Zapopan</c:v>
                </c:pt>
                <c:pt idx="13">
                  <c:v>Chapala</c:v>
                </c:pt>
                <c:pt idx="14">
                  <c:v>Gómez Farías</c:v>
                </c:pt>
                <c:pt idx="15">
                  <c:v>Tequila</c:v>
                </c:pt>
                <c:pt idx="16">
                  <c:v>Atemajac de Brizuela</c:v>
                </c:pt>
                <c:pt idx="17">
                  <c:v>Tecolotlán</c:v>
                </c:pt>
                <c:pt idx="18">
                  <c:v>Tamazula de Gordiano</c:v>
                </c:pt>
                <c:pt idx="19">
                  <c:v>Zapotlán del Rey</c:v>
                </c:pt>
              </c:strCache>
            </c:strRef>
          </c:cat>
          <c:val>
            <c:numRef>
              <c:f>'F50-53'!$I$7:$I$26</c:f>
              <c:numCache>
                <c:formatCode>#,##0_ ;\-#,##0\ </c:formatCode>
                <c:ptCount val="20"/>
                <c:pt idx="0">
                  <c:v>-13</c:v>
                </c:pt>
                <c:pt idx="1">
                  <c:v>-878</c:v>
                </c:pt>
                <c:pt idx="2">
                  <c:v>-458</c:v>
                </c:pt>
                <c:pt idx="3">
                  <c:v>-444</c:v>
                </c:pt>
                <c:pt idx="4">
                  <c:v>-184</c:v>
                </c:pt>
                <c:pt idx="5">
                  <c:v>-375</c:v>
                </c:pt>
                <c:pt idx="6">
                  <c:v>-295</c:v>
                </c:pt>
                <c:pt idx="7">
                  <c:v>-295</c:v>
                </c:pt>
                <c:pt idx="8">
                  <c:v>-239</c:v>
                </c:pt>
                <c:pt idx="9">
                  <c:v>-208</c:v>
                </c:pt>
                <c:pt idx="10">
                  <c:v>-238</c:v>
                </c:pt>
                <c:pt idx="11">
                  <c:v>-132</c:v>
                </c:pt>
                <c:pt idx="12">
                  <c:v>405</c:v>
                </c:pt>
                <c:pt idx="13">
                  <c:v>-30</c:v>
                </c:pt>
                <c:pt idx="14">
                  <c:v>-134</c:v>
                </c:pt>
                <c:pt idx="15">
                  <c:v>-66</c:v>
                </c:pt>
                <c:pt idx="16">
                  <c:v>85</c:v>
                </c:pt>
                <c:pt idx="17">
                  <c:v>5</c:v>
                </c:pt>
                <c:pt idx="18">
                  <c:v>-86</c:v>
                </c:pt>
                <c:pt idx="19">
                  <c:v>-3</c:v>
                </c:pt>
              </c:numCache>
            </c:numRef>
          </c:val>
          <c:extLst>
            <c:ext xmlns:c16="http://schemas.microsoft.com/office/drawing/2014/chart" uri="{C3380CC4-5D6E-409C-BE32-E72D297353CC}">
              <c16:uniqueId val="{00000029-8831-4B38-B986-7AD153A5EF9D}"/>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450"/>
          <c:min val="-140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659120734908135"/>
          <c:y val="1.7160019478648883E-2"/>
          <c:w val="0.57751808462966514"/>
          <c:h val="0.8808691995756206"/>
        </c:manualLayout>
      </c:layout>
      <c:barChart>
        <c:barDir val="bar"/>
        <c:grouping val="clustered"/>
        <c:varyColors val="0"/>
        <c:ser>
          <c:idx val="0"/>
          <c:order val="0"/>
          <c:spPr>
            <a:solidFill>
              <a:srgbClr val="606868"/>
            </a:solidFill>
            <a:ln>
              <a:noFill/>
            </a:ln>
            <a:effectLst/>
          </c:spPr>
          <c:invertIfNegative val="0"/>
          <c:dPt>
            <c:idx val="10"/>
            <c:invertIfNegative val="0"/>
            <c:bubble3D val="0"/>
            <c:spPr>
              <a:solidFill>
                <a:srgbClr val="FFC000"/>
              </a:solidFill>
              <a:ln>
                <a:noFill/>
              </a:ln>
              <a:effectLst/>
            </c:spPr>
            <c:extLst>
              <c:ext xmlns:c16="http://schemas.microsoft.com/office/drawing/2014/chart" uri="{C3380CC4-5D6E-409C-BE32-E72D297353CC}">
                <c16:uniqueId val="{00000001-EFE0-4341-B695-8AEFDA15D20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'F4'!$A$35:$A$45</c:f>
              <c:strCache>
                <c:ptCount val="11"/>
                <c:pt idx="0">
                  <c:v>Japón</c:v>
                </c:pt>
                <c:pt idx="1">
                  <c:v>Francia</c:v>
                </c:pt>
                <c:pt idx="2">
                  <c:v>China, República Popular de</c:v>
                </c:pt>
                <c:pt idx="3">
                  <c:v>Otros países</c:v>
                </c:pt>
                <c:pt idx="4">
                  <c:v>Canadá</c:v>
                </c:pt>
                <c:pt idx="5">
                  <c:v>Brasil</c:v>
                </c:pt>
                <c:pt idx="6">
                  <c:v>Alemania</c:v>
                </c:pt>
                <c:pt idx="7">
                  <c:v>Países Bajos</c:v>
                </c:pt>
                <c:pt idx="8">
                  <c:v>Estados Unidos de América</c:v>
                </c:pt>
                <c:pt idx="9">
                  <c:v>España</c:v>
                </c:pt>
                <c:pt idx="10">
                  <c:v>Reino Unido de la Gran Bretaña e Irlanda del Norte</c:v>
                </c:pt>
              </c:strCache>
            </c:strRef>
          </c:cat>
          <c:val>
            <c:numRef>
              <c:f>'F4'!$B$35:$B$45</c:f>
              <c:numCache>
                <c:formatCode>#,##0.0</c:formatCode>
                <c:ptCount val="11"/>
                <c:pt idx="0">
                  <c:v>-61.400389917089619</c:v>
                </c:pt>
                <c:pt idx="1">
                  <c:v>-3.2221300337627068</c:v>
                </c:pt>
                <c:pt idx="2">
                  <c:v>-1.4793785347151209</c:v>
                </c:pt>
                <c:pt idx="3">
                  <c:v>1.652761525959247</c:v>
                </c:pt>
                <c:pt idx="4">
                  <c:v>24.350122177554383</c:v>
                </c:pt>
                <c:pt idx="5">
                  <c:v>29.648382728218277</c:v>
                </c:pt>
                <c:pt idx="6">
                  <c:v>102.08459293469731</c:v>
                </c:pt>
                <c:pt idx="7">
                  <c:v>103.70013077040394</c:v>
                </c:pt>
                <c:pt idx="8">
                  <c:v>179.22667099012864</c:v>
                </c:pt>
                <c:pt idx="9">
                  <c:v>220.10770392933117</c:v>
                </c:pt>
                <c:pt idx="10">
                  <c:v>541.51729062688105</c:v>
                </c:pt>
              </c:numCache>
            </c:numRef>
          </c:val>
          <c:extLst>
            <c:ext xmlns:c16="http://schemas.microsoft.com/office/drawing/2014/chart" uri="{C3380CC4-5D6E-409C-BE32-E72D297353CC}">
              <c16:uniqueId val="{00000002-EFE0-4341-B695-8AEFDA15D20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50"/>
          <c:min val="-200"/>
        </c:scaling>
        <c:delete val="0"/>
        <c:axPos val="b"/>
        <c:numFmt formatCode="#,##0.0" sourceLinked="1"/>
        <c:majorTickMark val="out"/>
        <c:minorTickMark val="none"/>
        <c:tickLblPos val="low"/>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1A31-4AA3-A164-6A47DD4DB947}"/>
              </c:ext>
            </c:extLst>
          </c:dPt>
          <c:dPt>
            <c:idx val="19"/>
            <c:invertIfNegative val="0"/>
            <c:bubble3D val="0"/>
            <c:spPr>
              <a:solidFill>
                <a:srgbClr val="FFC000"/>
              </a:solidFill>
              <a:ln>
                <a:noFill/>
              </a:ln>
              <a:effectLst/>
            </c:spPr>
            <c:extLst>
              <c:ext xmlns:c16="http://schemas.microsoft.com/office/drawing/2014/chart" uri="{C3380CC4-5D6E-409C-BE32-E72D297353CC}">
                <c16:uniqueId val="{00000002-1A31-4AA3-A164-6A47DD4DB94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'F50-53'!$B$112:$B$131</c:f>
              <c:strCache>
                <c:ptCount val="20"/>
                <c:pt idx="0">
                  <c:v>Yahualica de González Gallo</c:v>
                </c:pt>
                <c:pt idx="1">
                  <c:v>Cocula</c:v>
                </c:pt>
                <c:pt idx="2">
                  <c:v>Magdalena</c:v>
                </c:pt>
                <c:pt idx="3">
                  <c:v>Tolimán</c:v>
                </c:pt>
                <c:pt idx="4">
                  <c:v>Ayotlán</c:v>
                </c:pt>
                <c:pt idx="5">
                  <c:v>San Juan de los Lagos</c:v>
                </c:pt>
                <c:pt idx="6">
                  <c:v>Tomatlán</c:v>
                </c:pt>
                <c:pt idx="7">
                  <c:v>Sayula</c:v>
                </c:pt>
                <c:pt idx="8">
                  <c:v>Tonalá</c:v>
                </c:pt>
                <c:pt idx="9">
                  <c:v>Atotonilco el Alto</c:v>
                </c:pt>
                <c:pt idx="10">
                  <c:v>La Huerta</c:v>
                </c:pt>
                <c:pt idx="11">
                  <c:v>Zacoalco de Torres</c:v>
                </c:pt>
                <c:pt idx="12">
                  <c:v>Huejuquilla el Alto</c:v>
                </c:pt>
                <c:pt idx="13">
                  <c:v>Ixtlahuacán de los Membrillos</c:v>
                </c:pt>
                <c:pt idx="14">
                  <c:v>La Barca</c:v>
                </c:pt>
                <c:pt idx="15">
                  <c:v>Tepatitlán de Morelos</c:v>
                </c:pt>
                <c:pt idx="16">
                  <c:v>Tuxcacuesco</c:v>
                </c:pt>
                <c:pt idx="17">
                  <c:v>El Salto</c:v>
                </c:pt>
                <c:pt idx="18">
                  <c:v>Tlajomulco de Zúñiga</c:v>
                </c:pt>
                <c:pt idx="19">
                  <c:v>Guadalajara</c:v>
                </c:pt>
              </c:strCache>
            </c:strRef>
          </c:cat>
          <c:val>
            <c:numRef>
              <c:f>'F50-53'!$G$112:$G$131</c:f>
              <c:numCache>
                <c:formatCode>#,##0_ ;\-#,##0\ </c:formatCode>
                <c:ptCount val="20"/>
                <c:pt idx="0">
                  <c:v>57</c:v>
                </c:pt>
                <c:pt idx="1">
                  <c:v>65</c:v>
                </c:pt>
                <c:pt idx="2">
                  <c:v>78</c:v>
                </c:pt>
                <c:pt idx="3">
                  <c:v>84</c:v>
                </c:pt>
                <c:pt idx="4">
                  <c:v>85</c:v>
                </c:pt>
                <c:pt idx="5">
                  <c:v>85</c:v>
                </c:pt>
                <c:pt idx="6">
                  <c:v>96</c:v>
                </c:pt>
                <c:pt idx="7">
                  <c:v>132</c:v>
                </c:pt>
                <c:pt idx="8">
                  <c:v>157</c:v>
                </c:pt>
                <c:pt idx="9">
                  <c:v>175</c:v>
                </c:pt>
                <c:pt idx="10">
                  <c:v>204</c:v>
                </c:pt>
                <c:pt idx="11">
                  <c:v>265</c:v>
                </c:pt>
                <c:pt idx="12">
                  <c:v>284</c:v>
                </c:pt>
                <c:pt idx="13">
                  <c:v>300</c:v>
                </c:pt>
                <c:pt idx="14">
                  <c:v>323</c:v>
                </c:pt>
                <c:pt idx="15">
                  <c:v>371</c:v>
                </c:pt>
                <c:pt idx="16">
                  <c:v>779</c:v>
                </c:pt>
                <c:pt idx="17">
                  <c:v>941</c:v>
                </c:pt>
                <c:pt idx="18">
                  <c:v>1057</c:v>
                </c:pt>
                <c:pt idx="19">
                  <c:v>1974</c:v>
                </c:pt>
              </c:numCache>
            </c:numRef>
          </c:val>
          <c:extLst>
            <c:ext xmlns:c16="http://schemas.microsoft.com/office/drawing/2014/chart" uri="{C3380CC4-5D6E-409C-BE32-E72D297353CC}">
              <c16:uniqueId val="{00000003-1A31-4AA3-A164-6A47DD4DB94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200"/>
          <c:min val="0"/>
        </c:scaling>
        <c:delete val="0"/>
        <c:axPos val="b"/>
        <c:numFmt formatCode="#,##0_ ;\-#,##0\ " sourceLinked="1"/>
        <c:majorTickMark val="out"/>
        <c:minorTickMark val="none"/>
        <c:tickLblPos val="nextTo"/>
        <c:spPr>
          <a:ln>
            <a:noFill/>
          </a:ln>
        </c:spPr>
        <c:txPr>
          <a:bodyPr/>
          <a:lstStyle/>
          <a:p>
            <a:pPr>
              <a:defRPr>
                <a:no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'F50-53'!$H$6</c:f>
              <c:strCache>
                <c:ptCount val="1"/>
                <c:pt idx="0">
                  <c:v>Permanentes</c:v>
                </c:pt>
              </c:strCache>
            </c:strRef>
          </c:tx>
          <c:spPr>
            <a:solidFill>
              <a:srgbClr val="FFC000"/>
            </a:solidFill>
            <a:ln>
              <a:noFill/>
            </a:ln>
            <a:effectLst/>
          </c:spPr>
          <c:invertIfNegative val="0"/>
          <c:dLbls>
            <c:dLbl>
              <c:idx val="0"/>
              <c:layout>
                <c:manualLayout>
                  <c:x val="-2.0241624703903675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2B-45E9-8AFD-3EC46F351B1E}"/>
                </c:ext>
              </c:extLst>
            </c:dLbl>
            <c:dLbl>
              <c:idx val="1"/>
              <c:layout>
                <c:manualLayout>
                  <c:x val="-2.2076369703306009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2B-45E9-8AFD-3EC46F351B1E}"/>
                </c:ext>
              </c:extLst>
            </c:dLbl>
            <c:dLbl>
              <c:idx val="2"/>
              <c:layout>
                <c:manualLayout>
                  <c:x val="-2.7788356154005444E-2"/>
                  <c:y val="-2.61335424016735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2B-45E9-8AFD-3EC46F351B1E}"/>
                </c:ext>
              </c:extLst>
            </c:dLbl>
            <c:dLbl>
              <c:idx val="3"/>
              <c:layout>
                <c:manualLayout>
                  <c:x val="-1.6772646844417136E-2"/>
                  <c:y val="2.05775924326796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2B-45E9-8AFD-3EC46F351B1E}"/>
                </c:ext>
              </c:extLst>
            </c:dLbl>
            <c:dLbl>
              <c:idx val="4"/>
              <c:layout>
                <c:manualLayout>
                  <c:x val="-2.2655346401135472E-2"/>
                  <c:y val="5.22670848033441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2B-45E9-8AFD-3EC46F351B1E}"/>
                </c:ext>
              </c:extLst>
            </c:dLbl>
            <c:dLbl>
              <c:idx val="5"/>
              <c:layout>
                <c:manualLayout>
                  <c:x val="3.245215739950409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2B-45E9-8AFD-3EC46F351B1E}"/>
                </c:ext>
              </c:extLst>
            </c:dLbl>
            <c:dLbl>
              <c:idx val="6"/>
              <c:layout>
                <c:manualLayout>
                  <c:x val="-2.68482555780591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2B-45E9-8AFD-3EC46F351B1E}"/>
                </c:ext>
              </c:extLst>
            </c:dLbl>
            <c:dLbl>
              <c:idx val="7"/>
              <c:layout>
                <c:manualLayout>
                  <c:x val="-1.85057047471375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2B-45E9-8AFD-3EC46F351B1E}"/>
                </c:ext>
              </c:extLst>
            </c:dLbl>
            <c:dLbl>
              <c:idx val="8"/>
              <c:layout>
                <c:manualLayout>
                  <c:x val="-3.96136900462810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2B-45E9-8AFD-3EC46F351B1E}"/>
                </c:ext>
              </c:extLst>
            </c:dLbl>
            <c:dLbl>
              <c:idx val="9"/>
              <c:layout>
                <c:manualLayout>
                  <c:x val="-4.0421294355524391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2B-45E9-8AFD-3EC46F351B1E}"/>
                </c:ext>
              </c:extLst>
            </c:dLbl>
            <c:dLbl>
              <c:idx val="10"/>
              <c:layout>
                <c:manualLayout>
                  <c:x val="-2.0869593032750315E-2"/>
                  <c:y val="-5.22629692848566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2B-45E9-8AFD-3EC46F351B1E}"/>
                </c:ext>
              </c:extLst>
            </c:dLbl>
            <c:dLbl>
              <c:idx val="11"/>
              <c:layout>
                <c:manualLayout>
                  <c:x val="-2.9612494717826725E-2"/>
                  <c:y val="-2.61335424016730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2B-45E9-8AFD-3EC46F351B1E}"/>
                </c:ext>
              </c:extLst>
            </c:dLbl>
            <c:dLbl>
              <c:idx val="12"/>
              <c:layout>
                <c:manualLayout>
                  <c:x val="5.97280375232121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2B-45E9-8AFD-3EC46F351B1E}"/>
                </c:ext>
              </c:extLst>
            </c:dLbl>
            <c:dLbl>
              <c:idx val="13"/>
              <c:layout>
                <c:manualLayout>
                  <c:x val="7.5096425967921418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D2B-45E9-8AFD-3EC46F351B1E}"/>
                </c:ext>
              </c:extLst>
            </c:dLbl>
            <c:dLbl>
              <c:idx val="14"/>
              <c:layout>
                <c:manualLayout>
                  <c:x val="-5.035262189404006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D2B-45E9-8AFD-3EC46F351B1E}"/>
                </c:ext>
              </c:extLst>
            </c:dLbl>
            <c:dLbl>
              <c:idx val="15"/>
              <c:layout>
                <c:manualLayout>
                  <c:x val="-4.31198746083615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D2B-45E9-8AFD-3EC46F351B1E}"/>
                </c:ext>
              </c:extLst>
            </c:dLbl>
            <c:dLbl>
              <c:idx val="16"/>
              <c:layout>
                <c:manualLayout>
                  <c:x val="-2.08488852299492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D2B-45E9-8AFD-3EC46F351B1E}"/>
                </c:ext>
              </c:extLst>
            </c:dLbl>
            <c:dLbl>
              <c:idx val="17"/>
              <c:layout>
                <c:manualLayout>
                  <c:x val="-6.8338611297705854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D2B-45E9-8AFD-3EC46F351B1E}"/>
                </c:ext>
              </c:extLst>
            </c:dLbl>
            <c:dLbl>
              <c:idx val="18"/>
              <c:layout>
                <c:manualLayout>
                  <c:x val="-5.8282531874022485E-2"/>
                  <c:y val="2.61335424016724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D2B-45E9-8AFD-3EC46F351B1E}"/>
                </c:ext>
              </c:extLst>
            </c:dLbl>
            <c:dLbl>
              <c:idx val="19"/>
              <c:layout>
                <c:manualLayout>
                  <c:x val="-0.27495113463607301"/>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D2B-45E9-8AFD-3EC46F351B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'F50-53'!$B$112:$B$131</c:f>
              <c:strCache>
                <c:ptCount val="20"/>
                <c:pt idx="0">
                  <c:v>Yahualica de González Gallo</c:v>
                </c:pt>
                <c:pt idx="1">
                  <c:v>Cocula</c:v>
                </c:pt>
                <c:pt idx="2">
                  <c:v>Magdalena</c:v>
                </c:pt>
                <c:pt idx="3">
                  <c:v>Tolimán</c:v>
                </c:pt>
                <c:pt idx="4">
                  <c:v>Ayotlán</c:v>
                </c:pt>
                <c:pt idx="5">
                  <c:v>San Juan de los Lagos</c:v>
                </c:pt>
                <c:pt idx="6">
                  <c:v>Tomatlán</c:v>
                </c:pt>
                <c:pt idx="7">
                  <c:v>Sayula</c:v>
                </c:pt>
                <c:pt idx="8">
                  <c:v>Tonalá</c:v>
                </c:pt>
                <c:pt idx="9">
                  <c:v>Atotonilco el Alto</c:v>
                </c:pt>
                <c:pt idx="10">
                  <c:v>La Huerta</c:v>
                </c:pt>
                <c:pt idx="11">
                  <c:v>Zacoalco de Torres</c:v>
                </c:pt>
                <c:pt idx="12">
                  <c:v>Huejuquilla el Alto</c:v>
                </c:pt>
                <c:pt idx="13">
                  <c:v>Ixtlahuacán de los Membrillos</c:v>
                </c:pt>
                <c:pt idx="14">
                  <c:v>La Barca</c:v>
                </c:pt>
                <c:pt idx="15">
                  <c:v>Tepatitlán de Morelos</c:v>
                </c:pt>
                <c:pt idx="16">
                  <c:v>Tuxcacuesco</c:v>
                </c:pt>
                <c:pt idx="17">
                  <c:v>El Salto</c:v>
                </c:pt>
                <c:pt idx="18">
                  <c:v>Tlajomulco de Zúñiga</c:v>
                </c:pt>
                <c:pt idx="19">
                  <c:v>Guadalajara</c:v>
                </c:pt>
              </c:strCache>
            </c:strRef>
          </c:cat>
          <c:val>
            <c:numRef>
              <c:f>'F50-53'!$H$112:$H$131</c:f>
              <c:numCache>
                <c:formatCode>#,##0_ ;\-#,##0\ </c:formatCode>
                <c:ptCount val="20"/>
                <c:pt idx="0">
                  <c:v>24</c:v>
                </c:pt>
                <c:pt idx="1">
                  <c:v>11</c:v>
                </c:pt>
                <c:pt idx="2">
                  <c:v>75</c:v>
                </c:pt>
                <c:pt idx="3">
                  <c:v>0</c:v>
                </c:pt>
                <c:pt idx="4">
                  <c:v>20</c:v>
                </c:pt>
                <c:pt idx="5">
                  <c:v>86</c:v>
                </c:pt>
                <c:pt idx="6">
                  <c:v>78</c:v>
                </c:pt>
                <c:pt idx="7">
                  <c:v>16</c:v>
                </c:pt>
                <c:pt idx="8">
                  <c:v>128</c:v>
                </c:pt>
                <c:pt idx="9">
                  <c:v>112</c:v>
                </c:pt>
                <c:pt idx="10">
                  <c:v>-3</c:v>
                </c:pt>
                <c:pt idx="11">
                  <c:v>66</c:v>
                </c:pt>
                <c:pt idx="12">
                  <c:v>284</c:v>
                </c:pt>
                <c:pt idx="13">
                  <c:v>331</c:v>
                </c:pt>
                <c:pt idx="14">
                  <c:v>205</c:v>
                </c:pt>
                <c:pt idx="15">
                  <c:v>123</c:v>
                </c:pt>
                <c:pt idx="16">
                  <c:v>13</c:v>
                </c:pt>
                <c:pt idx="17">
                  <c:v>349</c:v>
                </c:pt>
                <c:pt idx="18">
                  <c:v>288</c:v>
                </c:pt>
                <c:pt idx="19">
                  <c:v>1731</c:v>
                </c:pt>
              </c:numCache>
            </c:numRef>
          </c:val>
          <c:extLst>
            <c:ext xmlns:c16="http://schemas.microsoft.com/office/drawing/2014/chart" uri="{C3380CC4-5D6E-409C-BE32-E72D297353CC}">
              <c16:uniqueId val="{00000014-FD2B-45E9-8AFD-3EC46F351B1E}"/>
            </c:ext>
          </c:extLst>
        </c:ser>
        <c:ser>
          <c:idx val="1"/>
          <c:order val="1"/>
          <c:tx>
            <c:strRef>
              <c:f>'F50-53'!$I$6</c:f>
              <c:strCache>
                <c:ptCount val="1"/>
                <c:pt idx="0">
                  <c:v>Eventuales</c:v>
                </c:pt>
              </c:strCache>
            </c:strRef>
          </c:tx>
          <c:spPr>
            <a:solidFill>
              <a:srgbClr val="7C878E"/>
            </a:solidFill>
            <a:ln>
              <a:noFill/>
            </a:ln>
            <a:effectLst/>
          </c:spPr>
          <c:invertIfNegative val="0"/>
          <c:dLbls>
            <c:dLbl>
              <c:idx val="0"/>
              <c:layout>
                <c:manualLayout>
                  <c:x val="2.0626655151108036E-2"/>
                  <c:y val="6.17327773363677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D2B-45E9-8AFD-3EC46F351B1E}"/>
                </c:ext>
              </c:extLst>
            </c:dLbl>
            <c:dLbl>
              <c:idx val="1"/>
              <c:layout>
                <c:manualLayout>
                  <c:x val="2.6979573351919771E-2"/>
                  <c:y val="4.11551848845236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D2B-45E9-8AFD-3EC46F351B1E}"/>
                </c:ext>
              </c:extLst>
            </c:dLbl>
            <c:dLbl>
              <c:idx val="2"/>
              <c:layout>
                <c:manualLayout>
                  <c:x val="1.4986556763791313E-2"/>
                  <c:y val="2.61376579201600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D2B-45E9-8AFD-3EC46F351B1E}"/>
                </c:ext>
              </c:extLst>
            </c:dLbl>
            <c:dLbl>
              <c:idx val="3"/>
              <c:layout>
                <c:manualLayout>
                  <c:x val="3.4524452884697868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D2B-45E9-8AFD-3EC46F351B1E}"/>
                </c:ext>
              </c:extLst>
            </c:dLbl>
            <c:dLbl>
              <c:idx val="4"/>
              <c:layout>
                <c:manualLayout>
                  <c:x val="2.7455516104104689E-2"/>
                  <c:y val="2.61376579201600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D2B-45E9-8AFD-3EC46F351B1E}"/>
                </c:ext>
              </c:extLst>
            </c:dLbl>
            <c:dLbl>
              <c:idx val="5"/>
              <c:layout>
                <c:manualLayout>
                  <c:x val="-1.7814602873165629E-2"/>
                  <c:y val="-2.61253113646956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D2B-45E9-8AFD-3EC46F351B1E}"/>
                </c:ext>
              </c:extLst>
            </c:dLbl>
            <c:dLbl>
              <c:idx val="6"/>
              <c:layout>
                <c:manualLayout>
                  <c:x val="1.92282892156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D2B-45E9-8AFD-3EC46F351B1E}"/>
                </c:ext>
              </c:extLst>
            </c:dLbl>
            <c:dLbl>
              <c:idx val="7"/>
              <c:layout>
                <c:manualLayout>
                  <c:x val="3.67885059909525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D2B-45E9-8AFD-3EC46F351B1E}"/>
                </c:ext>
              </c:extLst>
            </c:dLbl>
            <c:dLbl>
              <c:idx val="8"/>
              <c:layout>
                <c:manualLayout>
                  <c:x val="1.92796378323139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D2B-45E9-8AFD-3EC46F351B1E}"/>
                </c:ext>
              </c:extLst>
            </c:dLbl>
            <c:dLbl>
              <c:idx val="9"/>
              <c:layout>
                <c:manualLayout>
                  <c:x val="3.6581596319061785E-2"/>
                  <c:y val="3.0866388663392774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4.5328732183663234E-2"/>
                    </c:manualLayout>
                  </c15:layout>
                </c:ext>
                <c:ext xmlns:c16="http://schemas.microsoft.com/office/drawing/2014/chart" uri="{C3380CC4-5D6E-409C-BE32-E72D297353CC}">
                  <c16:uniqueId val="{0000001E-FD2B-45E9-8AFD-3EC46F351B1E}"/>
                </c:ext>
              </c:extLst>
            </c:dLbl>
            <c:dLbl>
              <c:idx val="10"/>
              <c:layout>
                <c:manualLayout>
                  <c:x val="4.6567471240565747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D2B-45E9-8AFD-3EC46F351B1E}"/>
                </c:ext>
              </c:extLst>
            </c:dLbl>
            <c:dLbl>
              <c:idx val="11"/>
              <c:layout>
                <c:manualLayout>
                  <c:x val="5.1988369959207234E-2"/>
                  <c:y val="-2.6132513522050911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20-FD2B-45E9-8AFD-3EC46F351B1E}"/>
                </c:ext>
              </c:extLst>
            </c:dLbl>
            <c:dLbl>
              <c:idx val="12"/>
              <c:layout>
                <c:manualLayout>
                  <c:x val="-9.0920049362014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D2B-45E9-8AFD-3EC46F351B1E}"/>
                </c:ext>
              </c:extLst>
            </c:dLbl>
            <c:dLbl>
              <c:idx val="13"/>
              <c:layout>
                <c:manualLayout>
                  <c:x val="-2.9889440535776555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D2B-45E9-8AFD-3EC46F351B1E}"/>
                </c:ext>
              </c:extLst>
            </c:dLbl>
            <c:dLbl>
              <c:idx val="14"/>
              <c:layout>
                <c:manualLayout>
                  <c:x val="3.4881031147565821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D2B-45E9-8AFD-3EC46F351B1E}"/>
                </c:ext>
              </c:extLst>
            </c:dLbl>
            <c:dLbl>
              <c:idx val="15"/>
              <c:layout>
                <c:manualLayout>
                  <c:x val="5.3196325122605269E-2"/>
                  <c:y val="2.61376579201609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D2B-45E9-8AFD-3EC46F351B1E}"/>
                </c:ext>
              </c:extLst>
            </c:dLbl>
            <c:dLbl>
              <c:idx val="16"/>
              <c:layout>
                <c:manualLayout>
                  <c:x val="0.13009769705662988"/>
                  <c:y val="4.115518488212814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D2B-45E9-8AFD-3EC46F351B1E}"/>
                </c:ext>
              </c:extLst>
            </c:dLbl>
            <c:dLbl>
              <c:idx val="17"/>
              <c:layout>
                <c:manualLayout>
                  <c:x val="0.1003316615570584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D2B-45E9-8AFD-3EC46F351B1E}"/>
                </c:ext>
              </c:extLst>
            </c:dLbl>
            <c:dLbl>
              <c:idx val="18"/>
              <c:layout>
                <c:manualLayout>
                  <c:x val="0.13545731414746995"/>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D2B-45E9-8AFD-3EC46F351B1E}"/>
                </c:ext>
              </c:extLst>
            </c:dLbl>
            <c:dLbl>
              <c:idx val="19"/>
              <c:layout>
                <c:manualLayout>
                  <c:x val="7.2626810038738748E-2"/>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D2B-45E9-8AFD-3EC46F351B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'F50-53'!$B$112:$B$131</c:f>
              <c:strCache>
                <c:ptCount val="20"/>
                <c:pt idx="0">
                  <c:v>Yahualica de González Gallo</c:v>
                </c:pt>
                <c:pt idx="1">
                  <c:v>Cocula</c:v>
                </c:pt>
                <c:pt idx="2">
                  <c:v>Magdalena</c:v>
                </c:pt>
                <c:pt idx="3">
                  <c:v>Tolimán</c:v>
                </c:pt>
                <c:pt idx="4">
                  <c:v>Ayotlán</c:v>
                </c:pt>
                <c:pt idx="5">
                  <c:v>San Juan de los Lagos</c:v>
                </c:pt>
                <c:pt idx="6">
                  <c:v>Tomatlán</c:v>
                </c:pt>
                <c:pt idx="7">
                  <c:v>Sayula</c:v>
                </c:pt>
                <c:pt idx="8">
                  <c:v>Tonalá</c:v>
                </c:pt>
                <c:pt idx="9">
                  <c:v>Atotonilco el Alto</c:v>
                </c:pt>
                <c:pt idx="10">
                  <c:v>La Huerta</c:v>
                </c:pt>
                <c:pt idx="11">
                  <c:v>Zacoalco de Torres</c:v>
                </c:pt>
                <c:pt idx="12">
                  <c:v>Huejuquilla el Alto</c:v>
                </c:pt>
                <c:pt idx="13">
                  <c:v>Ixtlahuacán de los Membrillos</c:v>
                </c:pt>
                <c:pt idx="14">
                  <c:v>La Barca</c:v>
                </c:pt>
                <c:pt idx="15">
                  <c:v>Tepatitlán de Morelos</c:v>
                </c:pt>
                <c:pt idx="16">
                  <c:v>Tuxcacuesco</c:v>
                </c:pt>
                <c:pt idx="17">
                  <c:v>El Salto</c:v>
                </c:pt>
                <c:pt idx="18">
                  <c:v>Tlajomulco de Zúñiga</c:v>
                </c:pt>
                <c:pt idx="19">
                  <c:v>Guadalajara</c:v>
                </c:pt>
              </c:strCache>
            </c:strRef>
          </c:cat>
          <c:val>
            <c:numRef>
              <c:f>'F50-53'!$I$112:$I$131</c:f>
              <c:numCache>
                <c:formatCode>#,##0_ ;\-#,##0\ </c:formatCode>
                <c:ptCount val="20"/>
                <c:pt idx="0">
                  <c:v>33</c:v>
                </c:pt>
                <c:pt idx="1">
                  <c:v>54</c:v>
                </c:pt>
                <c:pt idx="2">
                  <c:v>3</c:v>
                </c:pt>
                <c:pt idx="3">
                  <c:v>84</c:v>
                </c:pt>
                <c:pt idx="4">
                  <c:v>65</c:v>
                </c:pt>
                <c:pt idx="5">
                  <c:v>-1</c:v>
                </c:pt>
                <c:pt idx="6">
                  <c:v>18</c:v>
                </c:pt>
                <c:pt idx="7">
                  <c:v>116</c:v>
                </c:pt>
                <c:pt idx="8">
                  <c:v>29</c:v>
                </c:pt>
                <c:pt idx="9">
                  <c:v>63</c:v>
                </c:pt>
                <c:pt idx="10">
                  <c:v>207</c:v>
                </c:pt>
                <c:pt idx="11">
                  <c:v>199</c:v>
                </c:pt>
                <c:pt idx="12">
                  <c:v>0</c:v>
                </c:pt>
                <c:pt idx="13">
                  <c:v>-31</c:v>
                </c:pt>
                <c:pt idx="14">
                  <c:v>118</c:v>
                </c:pt>
                <c:pt idx="15">
                  <c:v>248</c:v>
                </c:pt>
                <c:pt idx="16">
                  <c:v>766</c:v>
                </c:pt>
                <c:pt idx="17">
                  <c:v>592</c:v>
                </c:pt>
                <c:pt idx="18">
                  <c:v>769</c:v>
                </c:pt>
                <c:pt idx="19">
                  <c:v>243</c:v>
                </c:pt>
              </c:numCache>
            </c:numRef>
          </c:val>
          <c:extLst>
            <c:ext xmlns:c16="http://schemas.microsoft.com/office/drawing/2014/chart" uri="{C3380CC4-5D6E-409C-BE32-E72D297353CC}">
              <c16:uniqueId val="{00000029-FD2B-45E9-8AFD-3EC46F351B1E}"/>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2000"/>
          <c:min val="-4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'F54'!$C$5</c:f>
              <c:strCache>
                <c:ptCount val="1"/>
                <c:pt idx="0">
                  <c:v>trabajadores</c:v>
                </c:pt>
              </c:strCache>
            </c:strRef>
          </c:tx>
          <c:spPr>
            <a:ln w="28575" cap="rnd">
              <a:solidFill>
                <a:srgbClr val="FFC000"/>
              </a:solidFill>
              <a:round/>
            </a:ln>
            <a:effectLst/>
          </c:spPr>
          <c:marker>
            <c:symbol val="none"/>
          </c:marker>
          <c:dPt>
            <c:idx val="2"/>
            <c:bubble3D val="0"/>
            <c:extLst>
              <c:ext xmlns:c16="http://schemas.microsoft.com/office/drawing/2014/chart" uri="{C3380CC4-5D6E-409C-BE32-E72D297353CC}">
                <c16:uniqueId val="{00000000-E0A6-4BD0-8502-FA2F6974969E}"/>
              </c:ext>
            </c:extLst>
          </c:dPt>
          <c:dPt>
            <c:idx val="3"/>
            <c:bubble3D val="0"/>
            <c:extLst>
              <c:ext xmlns:c16="http://schemas.microsoft.com/office/drawing/2014/chart" uri="{C3380CC4-5D6E-409C-BE32-E72D297353CC}">
                <c16:uniqueId val="{00000001-E0A6-4BD0-8502-FA2F6974969E}"/>
              </c:ext>
            </c:extLst>
          </c:dPt>
          <c:dPt>
            <c:idx val="6"/>
            <c:bubble3D val="0"/>
            <c:extLst>
              <c:ext xmlns:c16="http://schemas.microsoft.com/office/drawing/2014/chart" uri="{C3380CC4-5D6E-409C-BE32-E72D297353CC}">
                <c16:uniqueId val="{00000002-E0A6-4BD0-8502-FA2F6974969E}"/>
              </c:ext>
            </c:extLst>
          </c:dPt>
          <c:dPt>
            <c:idx val="7"/>
            <c:bubble3D val="0"/>
            <c:extLst>
              <c:ext xmlns:c16="http://schemas.microsoft.com/office/drawing/2014/chart" uri="{C3380CC4-5D6E-409C-BE32-E72D297353CC}">
                <c16:uniqueId val="{00000003-E0A6-4BD0-8502-FA2F6974969E}"/>
              </c:ext>
            </c:extLst>
          </c:dPt>
          <c:dPt>
            <c:idx val="10"/>
            <c:bubble3D val="0"/>
            <c:extLst>
              <c:ext xmlns:c16="http://schemas.microsoft.com/office/drawing/2014/chart" uri="{C3380CC4-5D6E-409C-BE32-E72D297353CC}">
                <c16:uniqueId val="{00000004-E0A6-4BD0-8502-FA2F6974969E}"/>
              </c:ext>
            </c:extLst>
          </c:dPt>
          <c:dPt>
            <c:idx val="11"/>
            <c:bubble3D val="0"/>
            <c:extLst>
              <c:ext xmlns:c16="http://schemas.microsoft.com/office/drawing/2014/chart" uri="{C3380CC4-5D6E-409C-BE32-E72D297353CC}">
                <c16:uniqueId val="{00000005-E0A6-4BD0-8502-FA2F6974969E}"/>
              </c:ext>
            </c:extLst>
          </c:dPt>
          <c:dPt>
            <c:idx val="14"/>
            <c:bubble3D val="0"/>
            <c:extLst>
              <c:ext xmlns:c16="http://schemas.microsoft.com/office/drawing/2014/chart" uri="{C3380CC4-5D6E-409C-BE32-E72D297353CC}">
                <c16:uniqueId val="{00000006-E0A6-4BD0-8502-FA2F6974969E}"/>
              </c:ext>
            </c:extLst>
          </c:dPt>
          <c:dPt>
            <c:idx val="15"/>
            <c:bubble3D val="0"/>
            <c:extLst>
              <c:ext xmlns:c16="http://schemas.microsoft.com/office/drawing/2014/chart" uri="{C3380CC4-5D6E-409C-BE32-E72D297353CC}">
                <c16:uniqueId val="{00000007-E0A6-4BD0-8502-FA2F6974969E}"/>
              </c:ext>
            </c:extLst>
          </c:dPt>
          <c:dPt>
            <c:idx val="18"/>
            <c:bubble3D val="0"/>
            <c:extLst>
              <c:ext xmlns:c16="http://schemas.microsoft.com/office/drawing/2014/chart" uri="{C3380CC4-5D6E-409C-BE32-E72D297353CC}">
                <c16:uniqueId val="{00000008-E0A6-4BD0-8502-FA2F6974969E}"/>
              </c:ext>
            </c:extLst>
          </c:dPt>
          <c:dPt>
            <c:idx val="19"/>
            <c:bubble3D val="0"/>
            <c:extLst>
              <c:ext xmlns:c16="http://schemas.microsoft.com/office/drawing/2014/chart" uri="{C3380CC4-5D6E-409C-BE32-E72D297353CC}">
                <c16:uniqueId val="{00000009-E0A6-4BD0-8502-FA2F6974969E}"/>
              </c:ext>
            </c:extLst>
          </c:dPt>
          <c:dPt>
            <c:idx val="22"/>
            <c:bubble3D val="0"/>
            <c:extLst>
              <c:ext xmlns:c16="http://schemas.microsoft.com/office/drawing/2014/chart" uri="{C3380CC4-5D6E-409C-BE32-E72D297353CC}">
                <c16:uniqueId val="{0000000A-E0A6-4BD0-8502-FA2F6974969E}"/>
              </c:ext>
            </c:extLst>
          </c:dPt>
          <c:dPt>
            <c:idx val="23"/>
            <c:bubble3D val="0"/>
            <c:extLst>
              <c:ext xmlns:c16="http://schemas.microsoft.com/office/drawing/2014/chart" uri="{C3380CC4-5D6E-409C-BE32-E72D297353CC}">
                <c16:uniqueId val="{0000000B-E0A6-4BD0-8502-FA2F6974969E}"/>
              </c:ext>
            </c:extLst>
          </c:dPt>
          <c:dPt>
            <c:idx val="26"/>
            <c:bubble3D val="0"/>
            <c:extLst>
              <c:ext xmlns:c16="http://schemas.microsoft.com/office/drawing/2014/chart" uri="{C3380CC4-5D6E-409C-BE32-E72D297353CC}">
                <c16:uniqueId val="{0000000C-E0A6-4BD0-8502-FA2F6974969E}"/>
              </c:ext>
            </c:extLst>
          </c:dPt>
          <c:dPt>
            <c:idx val="27"/>
            <c:bubble3D val="0"/>
            <c:extLst>
              <c:ext xmlns:c16="http://schemas.microsoft.com/office/drawing/2014/chart" uri="{C3380CC4-5D6E-409C-BE32-E72D297353CC}">
                <c16:uniqueId val="{0000000D-E0A6-4BD0-8502-FA2F6974969E}"/>
              </c:ext>
            </c:extLst>
          </c:dPt>
          <c:dPt>
            <c:idx val="31"/>
            <c:bubble3D val="0"/>
            <c:extLst>
              <c:ext xmlns:c16="http://schemas.microsoft.com/office/drawing/2014/chart" uri="{C3380CC4-5D6E-409C-BE32-E72D297353CC}">
                <c16:uniqueId val="{0000000E-E0A6-4BD0-8502-FA2F6974969E}"/>
              </c:ext>
            </c:extLst>
          </c:dPt>
          <c:dPt>
            <c:idx val="86"/>
            <c:bubble3D val="0"/>
            <c:extLst>
              <c:ext xmlns:c16="http://schemas.microsoft.com/office/drawing/2014/chart" uri="{C3380CC4-5D6E-409C-BE32-E72D297353CC}">
                <c16:uniqueId val="{0000000F-E0A6-4BD0-8502-FA2F6974969E}"/>
              </c:ext>
            </c:extLst>
          </c:dPt>
          <c:dPt>
            <c:idx val="87"/>
            <c:bubble3D val="0"/>
            <c:extLst>
              <c:ext xmlns:c16="http://schemas.microsoft.com/office/drawing/2014/chart" uri="{C3380CC4-5D6E-409C-BE32-E72D297353CC}">
                <c16:uniqueId val="{00000010-E0A6-4BD0-8502-FA2F6974969E}"/>
              </c:ext>
            </c:extLst>
          </c:dPt>
          <c:dPt>
            <c:idx val="88"/>
            <c:bubble3D val="0"/>
            <c:extLst>
              <c:ext xmlns:c16="http://schemas.microsoft.com/office/drawing/2014/chart" uri="{C3380CC4-5D6E-409C-BE32-E72D297353CC}">
                <c16:uniqueId val="{00000011-E0A6-4BD0-8502-FA2F6974969E}"/>
              </c:ext>
            </c:extLst>
          </c:dPt>
          <c:dPt>
            <c:idx val="89"/>
            <c:bubble3D val="0"/>
            <c:extLst>
              <c:ext xmlns:c16="http://schemas.microsoft.com/office/drawing/2014/chart" uri="{C3380CC4-5D6E-409C-BE32-E72D297353CC}">
                <c16:uniqueId val="{00000012-E0A6-4BD0-8502-FA2F6974969E}"/>
              </c:ext>
            </c:extLst>
          </c:dPt>
          <c:dPt>
            <c:idx val="93"/>
            <c:bubble3D val="0"/>
            <c:extLst>
              <c:ext xmlns:c16="http://schemas.microsoft.com/office/drawing/2014/chart" uri="{C3380CC4-5D6E-409C-BE32-E72D297353CC}">
                <c16:uniqueId val="{00000013-E0A6-4BD0-8502-FA2F6974969E}"/>
              </c:ext>
            </c:extLst>
          </c:dPt>
          <c:dPt>
            <c:idx val="94"/>
            <c:bubble3D val="0"/>
            <c:extLst>
              <c:ext xmlns:c16="http://schemas.microsoft.com/office/drawing/2014/chart" uri="{C3380CC4-5D6E-409C-BE32-E72D297353CC}">
                <c16:uniqueId val="{00000014-E0A6-4BD0-8502-FA2F6974969E}"/>
              </c:ext>
            </c:extLst>
          </c:dPt>
          <c:dLbls>
            <c:dLbl>
              <c:idx val="100"/>
              <c:layout>
                <c:manualLayout>
                  <c:x val="-4.0711239240507641E-3"/>
                  <c:y val="-4.9569298078406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0A6-4BD0-8502-FA2F697496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'F54'!$A$6:$B$106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 sep</c:v>
                  </c:pt>
                  <c:pt idx="93">
                    <c:v> oct</c:v>
                  </c:pt>
                  <c:pt idx="94">
                    <c:v>nov</c:v>
                  </c:pt>
                  <c:pt idx="95">
                    <c:v>dic</c:v>
                  </c:pt>
                  <c:pt idx="96">
                    <c:v>ene</c:v>
                  </c:pt>
                  <c:pt idx="97">
                    <c:v>feb</c:v>
                  </c:pt>
                  <c:pt idx="98">
                    <c:v>mar</c:v>
                  </c:pt>
                  <c:pt idx="99">
                    <c:v>abr</c:v>
                  </c:pt>
                  <c:pt idx="100">
                    <c:v>may</c:v>
                  </c:pt>
                </c:lvl>
                <c:lvl>
                  <c:pt idx="0">
                    <c:v> 2015</c:v>
                  </c:pt>
                  <c:pt idx="12">
                    <c:v> 2016</c:v>
                  </c:pt>
                  <c:pt idx="24">
                    <c:v> 2017</c:v>
                  </c:pt>
                  <c:pt idx="36">
                    <c:v> 2018</c:v>
                  </c:pt>
                  <c:pt idx="48">
                    <c:v> 2019</c:v>
                  </c:pt>
                  <c:pt idx="60">
                    <c:v> 2020</c:v>
                  </c:pt>
                  <c:pt idx="72">
                    <c:v> 2021</c:v>
                  </c:pt>
                  <c:pt idx="84">
                    <c:v> 2022</c:v>
                  </c:pt>
                  <c:pt idx="96">
                    <c:v>2023</c:v>
                  </c:pt>
                </c:lvl>
              </c:multiLvlStrCache>
            </c:multiLvlStrRef>
          </c:cat>
          <c:val>
            <c:numRef>
              <c:f>'F54'!$C$6:$C$106</c:f>
              <c:numCache>
                <c:formatCode>_-* #,##0_-;\-* #,##0_-;_-* "-"??_-;_-@_-</c:formatCode>
                <c:ptCount val="101"/>
                <c:pt idx="0">
                  <c:v>105324</c:v>
                </c:pt>
                <c:pt idx="1">
                  <c:v>106367</c:v>
                </c:pt>
                <c:pt idx="2">
                  <c:v>106891</c:v>
                </c:pt>
                <c:pt idx="3">
                  <c:v>107285</c:v>
                </c:pt>
                <c:pt idx="4">
                  <c:v>106928</c:v>
                </c:pt>
                <c:pt idx="5">
                  <c:v>106609</c:v>
                </c:pt>
                <c:pt idx="6">
                  <c:v>108348</c:v>
                </c:pt>
                <c:pt idx="7">
                  <c:v>108082</c:v>
                </c:pt>
                <c:pt idx="8">
                  <c:v>108492</c:v>
                </c:pt>
                <c:pt idx="9">
                  <c:v>110258</c:v>
                </c:pt>
                <c:pt idx="10">
                  <c:v>112567</c:v>
                </c:pt>
                <c:pt idx="11">
                  <c:v>112703</c:v>
                </c:pt>
                <c:pt idx="12">
                  <c:v>112089</c:v>
                </c:pt>
                <c:pt idx="13">
                  <c:v>113118</c:v>
                </c:pt>
                <c:pt idx="14">
                  <c:v>113279</c:v>
                </c:pt>
                <c:pt idx="15">
                  <c:v>112873</c:v>
                </c:pt>
                <c:pt idx="16">
                  <c:v>112578</c:v>
                </c:pt>
                <c:pt idx="17">
                  <c:v>113340</c:v>
                </c:pt>
                <c:pt idx="18">
                  <c:v>114966</c:v>
                </c:pt>
                <c:pt idx="19">
                  <c:v>113363</c:v>
                </c:pt>
                <c:pt idx="20">
                  <c:v>113523</c:v>
                </c:pt>
                <c:pt idx="21">
                  <c:v>114143</c:v>
                </c:pt>
                <c:pt idx="22">
                  <c:v>115374</c:v>
                </c:pt>
                <c:pt idx="23">
                  <c:v>115738</c:v>
                </c:pt>
                <c:pt idx="24">
                  <c:v>116118</c:v>
                </c:pt>
                <c:pt idx="25">
                  <c:v>117662</c:v>
                </c:pt>
                <c:pt idx="26">
                  <c:v>118916</c:v>
                </c:pt>
                <c:pt idx="27">
                  <c:v>118516</c:v>
                </c:pt>
                <c:pt idx="28">
                  <c:v>117677</c:v>
                </c:pt>
                <c:pt idx="29">
                  <c:v>118993</c:v>
                </c:pt>
                <c:pt idx="30">
                  <c:v>121169</c:v>
                </c:pt>
                <c:pt idx="31">
                  <c:v>121224</c:v>
                </c:pt>
                <c:pt idx="32">
                  <c:v>121311</c:v>
                </c:pt>
                <c:pt idx="33">
                  <c:v>121963</c:v>
                </c:pt>
                <c:pt idx="34">
                  <c:v>123560</c:v>
                </c:pt>
                <c:pt idx="35">
                  <c:v>122756</c:v>
                </c:pt>
                <c:pt idx="36">
                  <c:v>122331</c:v>
                </c:pt>
                <c:pt idx="37">
                  <c:v>122603</c:v>
                </c:pt>
                <c:pt idx="38">
                  <c:v>122822</c:v>
                </c:pt>
                <c:pt idx="39">
                  <c:v>122918</c:v>
                </c:pt>
                <c:pt idx="40">
                  <c:v>122079</c:v>
                </c:pt>
                <c:pt idx="41">
                  <c:v>122022</c:v>
                </c:pt>
                <c:pt idx="42">
                  <c:v>122975</c:v>
                </c:pt>
                <c:pt idx="43">
                  <c:v>122836</c:v>
                </c:pt>
                <c:pt idx="44">
                  <c:v>123233</c:v>
                </c:pt>
                <c:pt idx="45">
                  <c:v>124543</c:v>
                </c:pt>
                <c:pt idx="46">
                  <c:v>125780</c:v>
                </c:pt>
                <c:pt idx="47">
                  <c:v>125509</c:v>
                </c:pt>
                <c:pt idx="48">
                  <c:v>125514</c:v>
                </c:pt>
                <c:pt idx="49">
                  <c:v>126770</c:v>
                </c:pt>
                <c:pt idx="50">
                  <c:v>127506</c:v>
                </c:pt>
                <c:pt idx="51">
                  <c:v>128837</c:v>
                </c:pt>
                <c:pt idx="52">
                  <c:v>128606</c:v>
                </c:pt>
                <c:pt idx="53">
                  <c:v>129478</c:v>
                </c:pt>
                <c:pt idx="54">
                  <c:v>130724</c:v>
                </c:pt>
                <c:pt idx="55">
                  <c:v>129151</c:v>
                </c:pt>
                <c:pt idx="56">
                  <c:v>129378</c:v>
                </c:pt>
                <c:pt idx="57">
                  <c:v>130695</c:v>
                </c:pt>
                <c:pt idx="58">
                  <c:v>131903</c:v>
                </c:pt>
                <c:pt idx="59">
                  <c:v>130985</c:v>
                </c:pt>
                <c:pt idx="60">
                  <c:v>130255</c:v>
                </c:pt>
                <c:pt idx="61">
                  <c:v>131946</c:v>
                </c:pt>
                <c:pt idx="62">
                  <c:v>127827</c:v>
                </c:pt>
                <c:pt idx="63">
                  <c:v>117956</c:v>
                </c:pt>
                <c:pt idx="64">
                  <c:v>113515</c:v>
                </c:pt>
                <c:pt idx="65">
                  <c:v>110253</c:v>
                </c:pt>
                <c:pt idx="66">
                  <c:v>110007</c:v>
                </c:pt>
                <c:pt idx="67">
                  <c:v>109718</c:v>
                </c:pt>
                <c:pt idx="68">
                  <c:v>109645</c:v>
                </c:pt>
                <c:pt idx="69">
                  <c:v>111091</c:v>
                </c:pt>
                <c:pt idx="70">
                  <c:v>112630</c:v>
                </c:pt>
                <c:pt idx="71">
                  <c:v>112226</c:v>
                </c:pt>
                <c:pt idx="72">
                  <c:v>110277</c:v>
                </c:pt>
                <c:pt idx="73">
                  <c:v>109926</c:v>
                </c:pt>
                <c:pt idx="74">
                  <c:v>110564</c:v>
                </c:pt>
                <c:pt idx="75">
                  <c:v>111454</c:v>
                </c:pt>
                <c:pt idx="76">
                  <c:v>112774</c:v>
                </c:pt>
                <c:pt idx="77">
                  <c:v>117956</c:v>
                </c:pt>
                <c:pt idx="78">
                  <c:v>123830</c:v>
                </c:pt>
                <c:pt idx="79">
                  <c:v>122663</c:v>
                </c:pt>
                <c:pt idx="80">
                  <c:v>121731</c:v>
                </c:pt>
                <c:pt idx="81">
                  <c:v>123708</c:v>
                </c:pt>
                <c:pt idx="82">
                  <c:v>126082</c:v>
                </c:pt>
                <c:pt idx="83">
                  <c:v>126998</c:v>
                </c:pt>
                <c:pt idx="84">
                  <c:v>127062</c:v>
                </c:pt>
                <c:pt idx="85">
                  <c:v>128939</c:v>
                </c:pt>
                <c:pt idx="86">
                  <c:v>129615</c:v>
                </c:pt>
                <c:pt idx="87">
                  <c:v>130420</c:v>
                </c:pt>
                <c:pt idx="88">
                  <c:v>131075</c:v>
                </c:pt>
                <c:pt idx="89">
                  <c:v>132748</c:v>
                </c:pt>
                <c:pt idx="90">
                  <c:v>133487</c:v>
                </c:pt>
                <c:pt idx="91">
                  <c:v>133842</c:v>
                </c:pt>
                <c:pt idx="92">
                  <c:v>135056</c:v>
                </c:pt>
                <c:pt idx="93">
                  <c:v>137270</c:v>
                </c:pt>
                <c:pt idx="94">
                  <c:v>139180</c:v>
                </c:pt>
                <c:pt idx="95">
                  <c:v>138762</c:v>
                </c:pt>
                <c:pt idx="96">
                  <c:v>138891</c:v>
                </c:pt>
                <c:pt idx="97">
                  <c:v>140132</c:v>
                </c:pt>
                <c:pt idx="98">
                  <c:v>141747</c:v>
                </c:pt>
                <c:pt idx="99">
                  <c:v>143025</c:v>
                </c:pt>
                <c:pt idx="100">
                  <c:v>143730</c:v>
                </c:pt>
              </c:numCache>
            </c:numRef>
          </c:val>
          <c:smooth val="0"/>
          <c:extLst>
            <c:ext xmlns:c16="http://schemas.microsoft.com/office/drawing/2014/chart" uri="{C3380CC4-5D6E-409C-BE32-E72D297353CC}">
              <c16:uniqueId val="{00000016-E0A6-4BD0-8502-FA2F6974969E}"/>
            </c:ext>
          </c:extLst>
        </c:ser>
        <c:dLbls>
          <c:showLegendKey val="0"/>
          <c:showVal val="0"/>
          <c:showCatName val="0"/>
          <c:showSerName val="0"/>
          <c:showPercent val="0"/>
          <c:showBubbleSize val="0"/>
        </c:dLbls>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min val="80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'F55'!$D$5</c:f>
              <c:strCache>
                <c:ptCount val="1"/>
                <c:pt idx="0">
                  <c:v>Variación absoluta mensual</c:v>
                </c:pt>
              </c:strCache>
            </c:strRef>
          </c:tx>
          <c:spPr>
            <a:solidFill>
              <a:srgbClr val="FBBB27"/>
            </a:solidFill>
            <a:ln w="28575" cap="rnd">
              <a:noFill/>
              <a:round/>
            </a:ln>
            <a:effectLst/>
          </c:spPr>
          <c:invertIfNegative val="0"/>
          <c:cat>
            <c:multiLvlStrRef>
              <c:f>'F55'!$A$18:$B$106</c:f>
              <c:multiLvlStrCache>
                <c:ptCount val="89"/>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pt idx="88">
                    <c:v>may</c:v>
                  </c:pt>
                </c:lvl>
                <c:lvl>
                  <c:pt idx="0">
                    <c:v> 2016</c:v>
                  </c:pt>
                  <c:pt idx="12">
                    <c:v> 2017</c:v>
                  </c:pt>
                  <c:pt idx="24">
                    <c:v> 2018</c:v>
                  </c:pt>
                  <c:pt idx="36">
                    <c:v> 2019</c:v>
                  </c:pt>
                  <c:pt idx="48">
                    <c:v> 2020</c:v>
                  </c:pt>
                  <c:pt idx="60">
                    <c:v> 2021</c:v>
                  </c:pt>
                  <c:pt idx="72">
                    <c:v> 2022</c:v>
                  </c:pt>
                  <c:pt idx="84">
                    <c:v>2023</c:v>
                  </c:pt>
                </c:lvl>
              </c:multiLvlStrCache>
            </c:multiLvlStrRef>
          </c:cat>
          <c:val>
            <c:numRef>
              <c:f>'F55'!$D$18:$D$106</c:f>
              <c:numCache>
                <c:formatCode>_-* #,##0_-;\-* #,##0_-;_-* "-"??_-;_-@_-</c:formatCode>
                <c:ptCount val="89"/>
                <c:pt idx="0">
                  <c:v>-614</c:v>
                </c:pt>
                <c:pt idx="1">
                  <c:v>1029</c:v>
                </c:pt>
                <c:pt idx="2">
                  <c:v>161</c:v>
                </c:pt>
                <c:pt idx="3">
                  <c:v>-406</c:v>
                </c:pt>
                <c:pt idx="4">
                  <c:v>-295</c:v>
                </c:pt>
                <c:pt idx="5">
                  <c:v>762</c:v>
                </c:pt>
                <c:pt idx="6">
                  <c:v>1626</c:v>
                </c:pt>
                <c:pt idx="7">
                  <c:v>-1603</c:v>
                </c:pt>
                <c:pt idx="8">
                  <c:v>160</c:v>
                </c:pt>
                <c:pt idx="9">
                  <c:v>620</c:v>
                </c:pt>
                <c:pt idx="10">
                  <c:v>1231</c:v>
                </c:pt>
                <c:pt idx="11">
                  <c:v>364</c:v>
                </c:pt>
                <c:pt idx="12">
                  <c:v>380</c:v>
                </c:pt>
                <c:pt idx="13">
                  <c:v>1544</c:v>
                </c:pt>
                <c:pt idx="14">
                  <c:v>1254</c:v>
                </c:pt>
                <c:pt idx="15">
                  <c:v>-400</c:v>
                </c:pt>
                <c:pt idx="16">
                  <c:v>-839</c:v>
                </c:pt>
                <c:pt idx="17">
                  <c:v>1316</c:v>
                </c:pt>
                <c:pt idx="18">
                  <c:v>2176</c:v>
                </c:pt>
                <c:pt idx="19">
                  <c:v>55</c:v>
                </c:pt>
                <c:pt idx="20">
                  <c:v>87</c:v>
                </c:pt>
                <c:pt idx="21">
                  <c:v>652</c:v>
                </c:pt>
                <c:pt idx="22">
                  <c:v>1597</c:v>
                </c:pt>
                <c:pt idx="23">
                  <c:v>-804</c:v>
                </c:pt>
                <c:pt idx="24">
                  <c:v>-425</c:v>
                </c:pt>
                <c:pt idx="25">
                  <c:v>272</c:v>
                </c:pt>
                <c:pt idx="26">
                  <c:v>219</c:v>
                </c:pt>
                <c:pt idx="27">
                  <c:v>96</c:v>
                </c:pt>
                <c:pt idx="28">
                  <c:v>-839</c:v>
                </c:pt>
                <c:pt idx="29">
                  <c:v>-57</c:v>
                </c:pt>
                <c:pt idx="30">
                  <c:v>953</c:v>
                </c:pt>
                <c:pt idx="31">
                  <c:v>-139</c:v>
                </c:pt>
                <c:pt idx="32">
                  <c:v>397</c:v>
                </c:pt>
                <c:pt idx="33">
                  <c:v>1310</c:v>
                </c:pt>
                <c:pt idx="34">
                  <c:v>1237</c:v>
                </c:pt>
                <c:pt idx="35">
                  <c:v>-271</c:v>
                </c:pt>
                <c:pt idx="36">
                  <c:v>5</c:v>
                </c:pt>
                <c:pt idx="37">
                  <c:v>1256</c:v>
                </c:pt>
                <c:pt idx="38">
                  <c:v>736</c:v>
                </c:pt>
                <c:pt idx="39">
                  <c:v>1331</c:v>
                </c:pt>
                <c:pt idx="40">
                  <c:v>-231</c:v>
                </c:pt>
                <c:pt idx="41">
                  <c:v>872</c:v>
                </c:pt>
                <c:pt idx="42">
                  <c:v>1246</c:v>
                </c:pt>
                <c:pt idx="43">
                  <c:v>-1573</c:v>
                </c:pt>
                <c:pt idx="44">
                  <c:v>227</c:v>
                </c:pt>
                <c:pt idx="45">
                  <c:v>1317</c:v>
                </c:pt>
                <c:pt idx="46">
                  <c:v>1208</c:v>
                </c:pt>
                <c:pt idx="47">
                  <c:v>-918</c:v>
                </c:pt>
                <c:pt idx="48">
                  <c:v>-730</c:v>
                </c:pt>
                <c:pt idx="49">
                  <c:v>1691</c:v>
                </c:pt>
                <c:pt idx="50">
                  <c:v>-4119</c:v>
                </c:pt>
                <c:pt idx="51">
                  <c:v>-9871</c:v>
                </c:pt>
                <c:pt idx="52">
                  <c:v>-4441</c:v>
                </c:pt>
                <c:pt idx="53">
                  <c:v>-3262</c:v>
                </c:pt>
                <c:pt idx="54">
                  <c:v>-246</c:v>
                </c:pt>
                <c:pt idx="55">
                  <c:v>-289</c:v>
                </c:pt>
                <c:pt idx="56">
                  <c:v>-73</c:v>
                </c:pt>
                <c:pt idx="57">
                  <c:v>1446</c:v>
                </c:pt>
                <c:pt idx="58">
                  <c:v>1539</c:v>
                </c:pt>
                <c:pt idx="59">
                  <c:v>-404</c:v>
                </c:pt>
                <c:pt idx="60">
                  <c:v>-1949</c:v>
                </c:pt>
                <c:pt idx="61">
                  <c:v>-351</c:v>
                </c:pt>
                <c:pt idx="62">
                  <c:v>638</c:v>
                </c:pt>
                <c:pt idx="63">
                  <c:v>890</c:v>
                </c:pt>
                <c:pt idx="64">
                  <c:v>1320</c:v>
                </c:pt>
                <c:pt idx="65">
                  <c:v>5182</c:v>
                </c:pt>
                <c:pt idx="66">
                  <c:v>5874</c:v>
                </c:pt>
                <c:pt idx="67">
                  <c:v>-1167</c:v>
                </c:pt>
                <c:pt idx="68">
                  <c:v>-932</c:v>
                </c:pt>
                <c:pt idx="69">
                  <c:v>1977</c:v>
                </c:pt>
                <c:pt idx="70">
                  <c:v>2374</c:v>
                </c:pt>
                <c:pt idx="71">
                  <c:v>916</c:v>
                </c:pt>
                <c:pt idx="72">
                  <c:v>64</c:v>
                </c:pt>
                <c:pt idx="73">
                  <c:v>1877</c:v>
                </c:pt>
                <c:pt idx="74">
                  <c:v>676</c:v>
                </c:pt>
                <c:pt idx="75">
                  <c:v>805</c:v>
                </c:pt>
                <c:pt idx="76">
                  <c:v>655</c:v>
                </c:pt>
                <c:pt idx="77">
                  <c:v>1673</c:v>
                </c:pt>
                <c:pt idx="78">
                  <c:v>739</c:v>
                </c:pt>
                <c:pt idx="79">
                  <c:v>355</c:v>
                </c:pt>
                <c:pt idx="80">
                  <c:v>1214</c:v>
                </c:pt>
                <c:pt idx="81">
                  <c:v>2214</c:v>
                </c:pt>
                <c:pt idx="82">
                  <c:v>1910</c:v>
                </c:pt>
                <c:pt idx="83">
                  <c:v>-418</c:v>
                </c:pt>
                <c:pt idx="84">
                  <c:v>129</c:v>
                </c:pt>
                <c:pt idx="85">
                  <c:v>1241</c:v>
                </c:pt>
                <c:pt idx="86">
                  <c:v>1615</c:v>
                </c:pt>
                <c:pt idx="87">
                  <c:v>1278</c:v>
                </c:pt>
                <c:pt idx="88">
                  <c:v>705</c:v>
                </c:pt>
              </c:numCache>
            </c:numRef>
          </c:val>
          <c:extLst>
            <c:ext xmlns:c16="http://schemas.microsoft.com/office/drawing/2014/chart" uri="{C3380CC4-5D6E-409C-BE32-E72D297353CC}">
              <c16:uniqueId val="{00000000-E329-41C4-A93C-4B4789DFC625}"/>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'F55'!$E$5</c:f>
              <c:strCache>
                <c:ptCount val="1"/>
                <c:pt idx="0">
                  <c:v>Variación porcentual mensual</c:v>
                </c:pt>
              </c:strCache>
            </c:strRef>
          </c:tx>
          <c:spPr>
            <a:ln w="12700" cap="rnd">
              <a:solidFill>
                <a:srgbClr val="7C878E"/>
              </a:solidFill>
              <a:round/>
            </a:ln>
            <a:effectLst/>
          </c:spPr>
          <c:marker>
            <c:symbol val="none"/>
          </c:marker>
          <c:cat>
            <c:multiLvlStrRef>
              <c:f>'F55'!$A$18:$B$106</c:f>
              <c:multiLvlStrCache>
                <c:ptCount val="89"/>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pt idx="88">
                    <c:v>may</c:v>
                  </c:pt>
                </c:lvl>
                <c:lvl>
                  <c:pt idx="0">
                    <c:v> 2016</c:v>
                  </c:pt>
                  <c:pt idx="12">
                    <c:v> 2017</c:v>
                  </c:pt>
                  <c:pt idx="24">
                    <c:v> 2018</c:v>
                  </c:pt>
                  <c:pt idx="36">
                    <c:v> 2019</c:v>
                  </c:pt>
                  <c:pt idx="48">
                    <c:v> 2020</c:v>
                  </c:pt>
                  <c:pt idx="60">
                    <c:v> 2021</c:v>
                  </c:pt>
                  <c:pt idx="72">
                    <c:v> 2022</c:v>
                  </c:pt>
                  <c:pt idx="84">
                    <c:v>2023</c:v>
                  </c:pt>
                </c:lvl>
              </c:multiLvlStrCache>
            </c:multiLvlStrRef>
          </c:cat>
          <c:val>
            <c:numRef>
              <c:f>'F55'!$E$18:$E$106</c:f>
              <c:numCache>
                <c:formatCode>0.0%</c:formatCode>
                <c:ptCount val="89"/>
                <c:pt idx="0">
                  <c:v>-5.4479472596115457E-3</c:v>
                </c:pt>
                <c:pt idx="1">
                  <c:v>9.1802050156572015E-3</c:v>
                </c:pt>
                <c:pt idx="2">
                  <c:v>1.4232924910270691E-3</c:v>
                </c:pt>
                <c:pt idx="3">
                  <c:v>-3.5840711870690949E-3</c:v>
                </c:pt>
                <c:pt idx="4">
                  <c:v>-2.6135568293568878E-3</c:v>
                </c:pt>
                <c:pt idx="5">
                  <c:v>6.768640409316207E-3</c:v>
                </c:pt>
                <c:pt idx="6">
                  <c:v>1.4346214928533616E-2</c:v>
                </c:pt>
                <c:pt idx="7">
                  <c:v>-1.3943252787780734E-2</c:v>
                </c:pt>
                <c:pt idx="8">
                  <c:v>1.4113952524192196E-3</c:v>
                </c:pt>
                <c:pt idx="9">
                  <c:v>5.4614483408648466E-3</c:v>
                </c:pt>
                <c:pt idx="10">
                  <c:v>1.0784717415873071E-2</c:v>
                </c:pt>
                <c:pt idx="11">
                  <c:v>3.1549569227035555E-3</c:v>
                </c:pt>
                <c:pt idx="12">
                  <c:v>3.283277748017073E-3</c:v>
                </c:pt>
                <c:pt idx="13">
                  <c:v>1.3296818753337122E-2</c:v>
                </c:pt>
                <c:pt idx="14">
                  <c:v>1.065764647889718E-2</c:v>
                </c:pt>
                <c:pt idx="15">
                  <c:v>-3.3637189276464058E-3</c:v>
                </c:pt>
                <c:pt idx="16">
                  <c:v>-7.0792129332748321E-3</c:v>
                </c:pt>
                <c:pt idx="17">
                  <c:v>1.1183153887335673E-2</c:v>
                </c:pt>
                <c:pt idx="18">
                  <c:v>1.8286789979242477E-2</c:v>
                </c:pt>
                <c:pt idx="19">
                  <c:v>4.5391147900865732E-4</c:v>
                </c:pt>
                <c:pt idx="20">
                  <c:v>7.1767966739259554E-4</c:v>
                </c:pt>
                <c:pt idx="21">
                  <c:v>5.3746156572775762E-3</c:v>
                </c:pt>
                <c:pt idx="22">
                  <c:v>1.3094135106548707E-2</c:v>
                </c:pt>
                <c:pt idx="23">
                  <c:v>-6.5069601812884426E-3</c:v>
                </c:pt>
                <c:pt idx="24">
                  <c:v>-3.4621525628075207E-3</c:v>
                </c:pt>
                <c:pt idx="25">
                  <c:v>2.223475652124155E-3</c:v>
                </c:pt>
                <c:pt idx="26">
                  <c:v>1.7862531911943427E-3</c:v>
                </c:pt>
                <c:pt idx="27">
                  <c:v>7.8161892820504471E-4</c:v>
                </c:pt>
                <c:pt idx="28">
                  <c:v>-6.8256886704957777E-3</c:v>
                </c:pt>
                <c:pt idx="29">
                  <c:v>-4.6691077089425697E-4</c:v>
                </c:pt>
                <c:pt idx="30">
                  <c:v>7.8100670370916721E-3</c:v>
                </c:pt>
                <c:pt idx="31">
                  <c:v>-1.1303110388290302E-3</c:v>
                </c:pt>
                <c:pt idx="32">
                  <c:v>3.2319515451496306E-3</c:v>
                </c:pt>
                <c:pt idx="33">
                  <c:v>1.0630269489503623E-2</c:v>
                </c:pt>
                <c:pt idx="34">
                  <c:v>9.9323125346265952E-3</c:v>
                </c:pt>
                <c:pt idx="35">
                  <c:v>-2.1545555732230878E-3</c:v>
                </c:pt>
                <c:pt idx="36">
                  <c:v>3.9837780557569573E-5</c:v>
                </c:pt>
                <c:pt idx="37">
                  <c:v>1.0006851825294389E-2</c:v>
                </c:pt>
                <c:pt idx="38">
                  <c:v>5.8057900134101132E-3</c:v>
                </c:pt>
                <c:pt idx="39">
                  <c:v>1.0438724452182642E-2</c:v>
                </c:pt>
                <c:pt idx="40">
                  <c:v>-1.792963201564768E-3</c:v>
                </c:pt>
                <c:pt idx="41">
                  <c:v>6.7803990482559135E-3</c:v>
                </c:pt>
                <c:pt idx="42">
                  <c:v>9.6232564605570059E-3</c:v>
                </c:pt>
                <c:pt idx="43">
                  <c:v>-1.2032985526758667E-2</c:v>
                </c:pt>
                <c:pt idx="44">
                  <c:v>1.7576325386563015E-3</c:v>
                </c:pt>
                <c:pt idx="45">
                  <c:v>1.0179474099151323E-2</c:v>
                </c:pt>
                <c:pt idx="46">
                  <c:v>9.2428937602815724E-3</c:v>
                </c:pt>
                <c:pt idx="47">
                  <c:v>-6.9596597499677797E-3</c:v>
                </c:pt>
                <c:pt idx="48">
                  <c:v>-5.5731572317440931E-3</c:v>
                </c:pt>
                <c:pt idx="49">
                  <c:v>1.298222716978235E-2</c:v>
                </c:pt>
                <c:pt idx="50">
                  <c:v>-3.1217316174798782E-2</c:v>
                </c:pt>
                <c:pt idx="51">
                  <c:v>-7.7221557260985549E-2</c:v>
                </c:pt>
                <c:pt idx="52">
                  <c:v>-3.7649632066194177E-2</c:v>
                </c:pt>
                <c:pt idx="53">
                  <c:v>-2.8736290358102455E-2</c:v>
                </c:pt>
                <c:pt idx="54">
                  <c:v>-2.2312318032162389E-3</c:v>
                </c:pt>
                <c:pt idx="55">
                  <c:v>-2.6271055478287743E-3</c:v>
                </c:pt>
                <c:pt idx="56">
                  <c:v>-6.6534205873238666E-4</c:v>
                </c:pt>
                <c:pt idx="57">
                  <c:v>1.3188015869396689E-2</c:v>
                </c:pt>
                <c:pt idx="58">
                  <c:v>1.3853507484854758E-2</c:v>
                </c:pt>
                <c:pt idx="59">
                  <c:v>-3.5869661724229778E-3</c:v>
                </c:pt>
                <c:pt idx="60">
                  <c:v>-1.7366742109671554E-2</c:v>
                </c:pt>
                <c:pt idx="61">
                  <c:v>-3.1828939851464948E-3</c:v>
                </c:pt>
                <c:pt idx="62">
                  <c:v>5.8039044448083259E-3</c:v>
                </c:pt>
                <c:pt idx="63">
                  <c:v>8.0496364096812704E-3</c:v>
                </c:pt>
                <c:pt idx="64">
                  <c:v>1.1843451109874926E-2</c:v>
                </c:pt>
                <c:pt idx="65">
                  <c:v>4.5950307695036087E-2</c:v>
                </c:pt>
                <c:pt idx="66">
                  <c:v>4.9798229848418057E-2</c:v>
                </c:pt>
                <c:pt idx="67">
                  <c:v>-9.4242106113219745E-3</c:v>
                </c:pt>
                <c:pt idx="68">
                  <c:v>-7.5980532026772539E-3</c:v>
                </c:pt>
                <c:pt idx="69">
                  <c:v>1.6240727505729847E-2</c:v>
                </c:pt>
                <c:pt idx="70">
                  <c:v>1.9190351472823098E-2</c:v>
                </c:pt>
                <c:pt idx="71">
                  <c:v>7.2651131803112261E-3</c:v>
                </c:pt>
                <c:pt idx="72">
                  <c:v>5.0394494401486637E-4</c:v>
                </c:pt>
                <c:pt idx="73">
                  <c:v>1.4772315877288254E-2</c:v>
                </c:pt>
                <c:pt idx="74">
                  <c:v>5.242789225913029E-3</c:v>
                </c:pt>
                <c:pt idx="75">
                  <c:v>6.2107009219611927E-3</c:v>
                </c:pt>
                <c:pt idx="76">
                  <c:v>5.0222358533967186E-3</c:v>
                </c:pt>
                <c:pt idx="77">
                  <c:v>1.2763684913217624E-2</c:v>
                </c:pt>
                <c:pt idx="78">
                  <c:v>5.5669388616024348E-3</c:v>
                </c:pt>
                <c:pt idx="79">
                  <c:v>2.6594350011611618E-3</c:v>
                </c:pt>
                <c:pt idx="80">
                  <c:v>9.0703964375905919E-3</c:v>
                </c:pt>
                <c:pt idx="81">
                  <c:v>1.639319985783675E-2</c:v>
                </c:pt>
                <c:pt idx="82">
                  <c:v>1.391418372550448E-2</c:v>
                </c:pt>
                <c:pt idx="83">
                  <c:v>-3.0033050725678978E-3</c:v>
                </c:pt>
                <c:pt idx="84">
                  <c:v>9.2964932762571882E-4</c:v>
                </c:pt>
                <c:pt idx="85">
                  <c:v>8.9350641870243573E-3</c:v>
                </c:pt>
                <c:pt idx="86">
                  <c:v>1.1524848000456712E-2</c:v>
                </c:pt>
                <c:pt idx="87">
                  <c:v>9.0160638320387725E-3</c:v>
                </c:pt>
                <c:pt idx="88">
                  <c:v>4.9292081803880439E-3</c:v>
                </c:pt>
              </c:numCache>
            </c:numRef>
          </c:val>
          <c:smooth val="0"/>
          <c:extLst>
            <c:ext xmlns:c16="http://schemas.microsoft.com/office/drawing/2014/chart" uri="{C3380CC4-5D6E-409C-BE32-E72D297353CC}">
              <c16:uniqueId val="{00000001-E329-41C4-A93C-4B4789DFC625}"/>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800" b="0"/>
                </a:pPr>
                <a:r>
                  <a:rPr lang="es-MX" sz="800"/>
                  <a:t>Variación absoluta mensual</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800"/>
                </a:pPr>
                <a:r>
                  <a:rPr lang="es-MX" sz="800"/>
                  <a:t>Variación porcentual mensual</a:t>
                </a: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'F56'!$D$5</c:f>
              <c:strCache>
                <c:ptCount val="1"/>
                <c:pt idx="0">
                  <c:v>Variación absoluta anual</c:v>
                </c:pt>
              </c:strCache>
            </c:strRef>
          </c:tx>
          <c:spPr>
            <a:solidFill>
              <a:srgbClr val="FBBB27"/>
            </a:solidFill>
            <a:ln>
              <a:solidFill>
                <a:srgbClr val="FFC000"/>
              </a:solidFill>
            </a:ln>
            <a:effectLst/>
          </c:spPr>
          <c:invertIfNegative val="0"/>
          <c:cat>
            <c:multiLvlStrRef>
              <c:f>'F56'!$A$18:$B$106</c:f>
              <c:multiLvlStrCache>
                <c:ptCount val="89"/>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pt idx="88">
                    <c:v>may</c:v>
                  </c:pt>
                </c:lvl>
                <c:lvl>
                  <c:pt idx="0">
                    <c:v> 2016</c:v>
                  </c:pt>
                  <c:pt idx="12">
                    <c:v> 2017</c:v>
                  </c:pt>
                  <c:pt idx="24">
                    <c:v> 2018</c:v>
                  </c:pt>
                  <c:pt idx="36">
                    <c:v> 2019</c:v>
                  </c:pt>
                  <c:pt idx="48">
                    <c:v> 2020</c:v>
                  </c:pt>
                  <c:pt idx="60">
                    <c:v> 2021</c:v>
                  </c:pt>
                  <c:pt idx="72">
                    <c:v> 2022</c:v>
                  </c:pt>
                  <c:pt idx="84">
                    <c:v>2023</c:v>
                  </c:pt>
                </c:lvl>
              </c:multiLvlStrCache>
            </c:multiLvlStrRef>
          </c:cat>
          <c:val>
            <c:numRef>
              <c:f>'F56'!$D$18:$D$106</c:f>
              <c:numCache>
                <c:formatCode>_-* #,##0_-;\-* #,##0_-;_-* "-"??_-;_-@_-</c:formatCode>
                <c:ptCount val="89"/>
                <c:pt idx="0">
                  <c:v>6765</c:v>
                </c:pt>
                <c:pt idx="1">
                  <c:v>6751</c:v>
                </c:pt>
                <c:pt idx="2">
                  <c:v>6388</c:v>
                </c:pt>
                <c:pt idx="3">
                  <c:v>5588</c:v>
                </c:pt>
                <c:pt idx="4">
                  <c:v>5650</c:v>
                </c:pt>
                <c:pt idx="5">
                  <c:v>6731</c:v>
                </c:pt>
                <c:pt idx="6">
                  <c:v>6618</c:v>
                </c:pt>
                <c:pt idx="7">
                  <c:v>5281</c:v>
                </c:pt>
                <c:pt idx="8">
                  <c:v>5031</c:v>
                </c:pt>
                <c:pt idx="9">
                  <c:v>3885</c:v>
                </c:pt>
                <c:pt idx="10">
                  <c:v>2807</c:v>
                </c:pt>
                <c:pt idx="11">
                  <c:v>3035</c:v>
                </c:pt>
                <c:pt idx="12">
                  <c:v>4029</c:v>
                </c:pt>
                <c:pt idx="13">
                  <c:v>4544</c:v>
                </c:pt>
                <c:pt idx="14">
                  <c:v>5637</c:v>
                </c:pt>
                <c:pt idx="15">
                  <c:v>5643</c:v>
                </c:pt>
                <c:pt idx="16">
                  <c:v>5099</c:v>
                </c:pt>
                <c:pt idx="17">
                  <c:v>5653</c:v>
                </c:pt>
                <c:pt idx="18">
                  <c:v>6203</c:v>
                </c:pt>
                <c:pt idx="19">
                  <c:v>7861</c:v>
                </c:pt>
                <c:pt idx="20">
                  <c:v>7788</c:v>
                </c:pt>
                <c:pt idx="21">
                  <c:v>7820</c:v>
                </c:pt>
                <c:pt idx="22">
                  <c:v>8186</c:v>
                </c:pt>
                <c:pt idx="23">
                  <c:v>7018</c:v>
                </c:pt>
                <c:pt idx="24">
                  <c:v>6213</c:v>
                </c:pt>
                <c:pt idx="25">
                  <c:v>4941</c:v>
                </c:pt>
                <c:pt idx="26">
                  <c:v>3906</c:v>
                </c:pt>
                <c:pt idx="27">
                  <c:v>4402</c:v>
                </c:pt>
                <c:pt idx="28">
                  <c:v>4402</c:v>
                </c:pt>
                <c:pt idx="29">
                  <c:v>3029</c:v>
                </c:pt>
                <c:pt idx="30">
                  <c:v>1806</c:v>
                </c:pt>
                <c:pt idx="31">
                  <c:v>1612</c:v>
                </c:pt>
                <c:pt idx="32">
                  <c:v>1922</c:v>
                </c:pt>
                <c:pt idx="33">
                  <c:v>2580</c:v>
                </c:pt>
                <c:pt idx="34">
                  <c:v>2220</c:v>
                </c:pt>
                <c:pt idx="35">
                  <c:v>2753</c:v>
                </c:pt>
                <c:pt idx="36">
                  <c:v>3183</c:v>
                </c:pt>
                <c:pt idx="37">
                  <c:v>4167</c:v>
                </c:pt>
                <c:pt idx="38">
                  <c:v>4684</c:v>
                </c:pt>
                <c:pt idx="39">
                  <c:v>5919</c:v>
                </c:pt>
                <c:pt idx="40">
                  <c:v>6527</c:v>
                </c:pt>
                <c:pt idx="41">
                  <c:v>7456</c:v>
                </c:pt>
                <c:pt idx="42">
                  <c:v>7749</c:v>
                </c:pt>
                <c:pt idx="43">
                  <c:v>6315</c:v>
                </c:pt>
                <c:pt idx="44">
                  <c:v>6145</c:v>
                </c:pt>
                <c:pt idx="45">
                  <c:v>6152</c:v>
                </c:pt>
                <c:pt idx="46">
                  <c:v>6123</c:v>
                </c:pt>
                <c:pt idx="47">
                  <c:v>5476</c:v>
                </c:pt>
                <c:pt idx="48">
                  <c:v>4741</c:v>
                </c:pt>
                <c:pt idx="49">
                  <c:v>5176</c:v>
                </c:pt>
                <c:pt idx="50">
                  <c:v>321</c:v>
                </c:pt>
                <c:pt idx="51">
                  <c:v>-10881</c:v>
                </c:pt>
                <c:pt idx="52">
                  <c:v>-15091</c:v>
                </c:pt>
                <c:pt idx="53">
                  <c:v>-19225</c:v>
                </c:pt>
                <c:pt idx="54">
                  <c:v>-20717</c:v>
                </c:pt>
                <c:pt idx="55">
                  <c:v>-19433</c:v>
                </c:pt>
                <c:pt idx="56">
                  <c:v>-19733</c:v>
                </c:pt>
                <c:pt idx="57">
                  <c:v>-19604</c:v>
                </c:pt>
                <c:pt idx="58">
                  <c:v>-19273</c:v>
                </c:pt>
                <c:pt idx="59">
                  <c:v>-18759</c:v>
                </c:pt>
                <c:pt idx="60">
                  <c:v>-19978</c:v>
                </c:pt>
                <c:pt idx="61">
                  <c:v>-22020</c:v>
                </c:pt>
                <c:pt idx="62">
                  <c:v>-17263</c:v>
                </c:pt>
                <c:pt idx="63">
                  <c:v>-6502</c:v>
                </c:pt>
                <c:pt idx="64">
                  <c:v>-741</c:v>
                </c:pt>
                <c:pt idx="65">
                  <c:v>7703</c:v>
                </c:pt>
                <c:pt idx="66">
                  <c:v>13823</c:v>
                </c:pt>
                <c:pt idx="67">
                  <c:v>12945</c:v>
                </c:pt>
                <c:pt idx="68">
                  <c:v>12086</c:v>
                </c:pt>
                <c:pt idx="69">
                  <c:v>12617</c:v>
                </c:pt>
                <c:pt idx="70">
                  <c:v>13452</c:v>
                </c:pt>
                <c:pt idx="71">
                  <c:v>14772</c:v>
                </c:pt>
                <c:pt idx="72">
                  <c:v>16785</c:v>
                </c:pt>
                <c:pt idx="73">
                  <c:v>19013</c:v>
                </c:pt>
                <c:pt idx="74">
                  <c:v>19051</c:v>
                </c:pt>
                <c:pt idx="75">
                  <c:v>18966</c:v>
                </c:pt>
                <c:pt idx="76" formatCode="General">
                  <c:v>18301</c:v>
                </c:pt>
                <c:pt idx="77" formatCode="General">
                  <c:v>14792</c:v>
                </c:pt>
                <c:pt idx="78">
                  <c:v>9657</c:v>
                </c:pt>
                <c:pt idx="79">
                  <c:v>11179</c:v>
                </c:pt>
                <c:pt idx="80">
                  <c:v>13325</c:v>
                </c:pt>
                <c:pt idx="81">
                  <c:v>13562</c:v>
                </c:pt>
                <c:pt idx="82">
                  <c:v>13098</c:v>
                </c:pt>
                <c:pt idx="83">
                  <c:v>11764</c:v>
                </c:pt>
                <c:pt idx="84">
                  <c:v>11829</c:v>
                </c:pt>
                <c:pt idx="85">
                  <c:v>11193</c:v>
                </c:pt>
                <c:pt idx="86">
                  <c:v>12132</c:v>
                </c:pt>
                <c:pt idx="87">
                  <c:v>12605</c:v>
                </c:pt>
                <c:pt idx="88">
                  <c:v>12655</c:v>
                </c:pt>
              </c:numCache>
            </c:numRef>
          </c:val>
          <c:extLst>
            <c:ext xmlns:c16="http://schemas.microsoft.com/office/drawing/2014/chart" uri="{C3380CC4-5D6E-409C-BE32-E72D297353CC}">
              <c16:uniqueId val="{00000000-0F37-4CDD-B2FC-A7830FF4F85F}"/>
            </c:ext>
          </c:extLst>
        </c:ser>
        <c:dLbls>
          <c:showLegendKey val="0"/>
          <c:showVal val="0"/>
          <c:showCatName val="0"/>
          <c:showSerName val="0"/>
          <c:showPercent val="0"/>
          <c:showBubbleSize val="0"/>
        </c:dLbls>
        <c:gapWidth val="219"/>
        <c:overlap val="-27"/>
        <c:axId val="322349855"/>
        <c:axId val="111147967"/>
      </c:barChart>
      <c:lineChart>
        <c:grouping val="standard"/>
        <c:varyColors val="0"/>
        <c:ser>
          <c:idx val="1"/>
          <c:order val="1"/>
          <c:tx>
            <c:strRef>
              <c:f>'F56'!$E$5</c:f>
              <c:strCache>
                <c:ptCount val="1"/>
                <c:pt idx="0">
                  <c:v>Variación porcentual anual</c:v>
                </c:pt>
              </c:strCache>
            </c:strRef>
          </c:tx>
          <c:spPr>
            <a:ln w="15875" cap="rnd">
              <a:solidFill>
                <a:schemeClr val="bg1">
                  <a:lumMod val="50000"/>
                </a:schemeClr>
              </a:solidFill>
              <a:round/>
            </a:ln>
            <a:effectLst/>
          </c:spPr>
          <c:marker>
            <c:symbol val="none"/>
          </c:marker>
          <c:cat>
            <c:multiLvlStrRef>
              <c:f>'F56'!$A$18:$B$106</c:f>
              <c:multiLvlStrCache>
                <c:ptCount val="89"/>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pt idx="88">
                    <c:v>may</c:v>
                  </c:pt>
                </c:lvl>
                <c:lvl>
                  <c:pt idx="0">
                    <c:v> 2016</c:v>
                  </c:pt>
                  <c:pt idx="12">
                    <c:v> 2017</c:v>
                  </c:pt>
                  <c:pt idx="24">
                    <c:v> 2018</c:v>
                  </c:pt>
                  <c:pt idx="36">
                    <c:v> 2019</c:v>
                  </c:pt>
                  <c:pt idx="48">
                    <c:v> 2020</c:v>
                  </c:pt>
                  <c:pt idx="60">
                    <c:v> 2021</c:v>
                  </c:pt>
                  <c:pt idx="72">
                    <c:v> 2022</c:v>
                  </c:pt>
                  <c:pt idx="84">
                    <c:v>2023</c:v>
                  </c:pt>
                </c:lvl>
              </c:multiLvlStrCache>
            </c:multiLvlStrRef>
          </c:cat>
          <c:val>
            <c:numRef>
              <c:f>'F56'!$E$18:$E$106</c:f>
              <c:numCache>
                <c:formatCode>0.0%</c:formatCode>
                <c:ptCount val="89"/>
                <c:pt idx="0">
                  <c:v>6.4230374843340543E-2</c:v>
                </c:pt>
                <c:pt idx="1">
                  <c:v>6.3468933033741667E-2</c:v>
                </c:pt>
                <c:pt idx="2">
                  <c:v>5.9761813436117167E-2</c:v>
                </c:pt>
                <c:pt idx="3">
                  <c:v>5.2085566481800814E-2</c:v>
                </c:pt>
                <c:pt idx="4">
                  <c:v>5.2839293730360615E-2</c:v>
                </c:pt>
                <c:pt idx="5">
                  <c:v>6.3137258580420033E-2</c:v>
                </c:pt>
                <c:pt idx="6">
                  <c:v>6.1080961346771517E-2</c:v>
                </c:pt>
                <c:pt idx="7">
                  <c:v>4.8861049943561372E-2</c:v>
                </c:pt>
                <c:pt idx="8">
                  <c:v>4.6372082734210819E-2</c:v>
                </c:pt>
                <c:pt idx="9">
                  <c:v>3.5235538464329121E-2</c:v>
                </c:pt>
                <c:pt idx="10">
                  <c:v>2.4936260182824452E-2</c:v>
                </c:pt>
                <c:pt idx="11">
                  <c:v>2.6929185558503321E-2</c:v>
                </c:pt>
                <c:pt idx="12">
                  <c:v>3.5944651125444961E-2</c:v>
                </c:pt>
                <c:pt idx="13">
                  <c:v>4.0170441485882002E-2</c:v>
                </c:pt>
                <c:pt idx="14">
                  <c:v>4.9762091826375587E-2</c:v>
                </c:pt>
                <c:pt idx="15">
                  <c:v>4.9994241315460736E-2</c:v>
                </c:pt>
                <c:pt idx="16">
                  <c:v>4.5293041269164488E-2</c:v>
                </c:pt>
                <c:pt idx="17">
                  <c:v>4.9876477854243866E-2</c:v>
                </c:pt>
                <c:pt idx="18">
                  <c:v>5.3955082372179601E-2</c:v>
                </c:pt>
                <c:pt idx="19">
                  <c:v>6.9343612995421786E-2</c:v>
                </c:pt>
                <c:pt idx="20">
                  <c:v>6.8602838191379717E-2</c:v>
                </c:pt>
                <c:pt idx="21">
                  <c:v>6.8510552552499937E-2</c:v>
                </c:pt>
                <c:pt idx="22">
                  <c:v>7.0951860904536548E-2</c:v>
                </c:pt>
                <c:pt idx="23">
                  <c:v>6.0636955883115309E-2</c:v>
                </c:pt>
                <c:pt idx="24">
                  <c:v>5.3505916395390894E-2</c:v>
                </c:pt>
                <c:pt idx="25">
                  <c:v>4.1993166867807789E-2</c:v>
                </c:pt>
                <c:pt idx="26">
                  <c:v>3.2846715328467155E-2</c:v>
                </c:pt>
                <c:pt idx="27">
                  <c:v>3.7142664281615986E-2</c:v>
                </c:pt>
                <c:pt idx="28">
                  <c:v>3.7407479796391821E-2</c:v>
                </c:pt>
                <c:pt idx="29">
                  <c:v>2.5455278881951038E-2</c:v>
                </c:pt>
                <c:pt idx="30">
                  <c:v>1.4904802383447912E-2</c:v>
                </c:pt>
                <c:pt idx="31">
                  <c:v>1.3297696825711081E-2</c:v>
                </c:pt>
                <c:pt idx="32">
                  <c:v>1.5843575603201689E-2</c:v>
                </c:pt>
                <c:pt idx="33">
                  <c:v>2.1153956527799413E-2</c:v>
                </c:pt>
                <c:pt idx="34">
                  <c:v>1.7966979605050178E-2</c:v>
                </c:pt>
                <c:pt idx="35">
                  <c:v>2.2426602365668482E-2</c:v>
                </c:pt>
                <c:pt idx="36">
                  <c:v>2.6019569855555827E-2</c:v>
                </c:pt>
                <c:pt idx="37">
                  <c:v>3.3987749076286877E-2</c:v>
                </c:pt>
                <c:pt idx="38">
                  <c:v>3.8136490205337804E-2</c:v>
                </c:pt>
                <c:pt idx="39">
                  <c:v>4.8154053922126946E-2</c:v>
                </c:pt>
                <c:pt idx="40">
                  <c:v>5.3465378975909042E-2</c:v>
                </c:pt>
                <c:pt idx="41">
                  <c:v>6.1103735391978498E-2</c:v>
                </c:pt>
                <c:pt idx="42">
                  <c:v>6.3012807481195365E-2</c:v>
                </c:pt>
                <c:pt idx="43">
                  <c:v>5.1410010094760497E-2</c:v>
                </c:pt>
                <c:pt idx="44">
                  <c:v>4.9864890086259363E-2</c:v>
                </c:pt>
                <c:pt idx="45">
                  <c:v>4.9396593947471958E-2</c:v>
                </c:pt>
                <c:pt idx="46">
                  <c:v>4.8680235331531242E-2</c:v>
                </c:pt>
                <c:pt idx="47">
                  <c:v>4.36303372666502E-2</c:v>
                </c:pt>
                <c:pt idx="48">
                  <c:v>3.7772678745000558E-2</c:v>
                </c:pt>
                <c:pt idx="49">
                  <c:v>4.0829849333438507E-2</c:v>
                </c:pt>
                <c:pt idx="50">
                  <c:v>2.5175285868900285E-3</c:v>
                </c:pt>
                <c:pt idx="51">
                  <c:v>-8.4455552364615757E-2</c:v>
                </c:pt>
                <c:pt idx="52">
                  <c:v>-0.1173428922445298</c:v>
                </c:pt>
                <c:pt idx="53">
                  <c:v>-0.148480822996957</c:v>
                </c:pt>
                <c:pt idx="54">
                  <c:v>-0.15847893271319727</c:v>
                </c:pt>
                <c:pt idx="55">
                  <c:v>-0.15046728248329475</c:v>
                </c:pt>
                <c:pt idx="56">
                  <c:v>-0.15252206712114888</c:v>
                </c:pt>
                <c:pt idx="57">
                  <c:v>-0.14999808714947013</c:v>
                </c:pt>
                <c:pt idx="58">
                  <c:v>-0.14611494810580503</c:v>
                </c:pt>
                <c:pt idx="59">
                  <c:v>-0.14321487193190061</c:v>
                </c:pt>
                <c:pt idx="60">
                  <c:v>-0.15337607001650608</c:v>
                </c:pt>
                <c:pt idx="61">
                  <c:v>-0.16688645354917922</c:v>
                </c:pt>
                <c:pt idx="62">
                  <c:v>-0.1350497156312829</c:v>
                </c:pt>
                <c:pt idx="63">
                  <c:v>-5.5122248974193766E-2</c:v>
                </c:pt>
                <c:pt idx="64">
                  <c:v>-6.527771660133022E-3</c:v>
                </c:pt>
                <c:pt idx="65">
                  <c:v>6.9866579594206057E-2</c:v>
                </c:pt>
                <c:pt idx="66">
                  <c:v>0.12565564009563027</c:v>
                </c:pt>
                <c:pt idx="67">
                  <c:v>0.11798428699028418</c:v>
                </c:pt>
                <c:pt idx="68">
                  <c:v>0.1102284645902686</c:v>
                </c:pt>
                <c:pt idx="69">
                  <c:v>0.1135735568137833</c:v>
                </c:pt>
                <c:pt idx="70">
                  <c:v>0.11943531918671757</c:v>
                </c:pt>
                <c:pt idx="71">
                  <c:v>0.13162725215190776</c:v>
                </c:pt>
                <c:pt idx="72">
                  <c:v>0.15220762262303109</c:v>
                </c:pt>
                <c:pt idx="73">
                  <c:v>0.17296181067263433</c:v>
                </c:pt>
                <c:pt idx="74">
                  <c:v>0.17230744184363808</c:v>
                </c:pt>
                <c:pt idx="75">
                  <c:v>0.17016885890143019</c:v>
                </c:pt>
                <c:pt idx="76">
                  <c:v>0.16228031283806552</c:v>
                </c:pt>
                <c:pt idx="77">
                  <c:v>0.12540269252941774</c:v>
                </c:pt>
                <c:pt idx="78">
                  <c:v>7.7985948477751865E-2</c:v>
                </c:pt>
                <c:pt idx="79">
                  <c:v>9.1135876344129896E-2</c:v>
                </c:pt>
                <c:pt idx="80">
                  <c:v>0.1094626676853061</c:v>
                </c:pt>
                <c:pt idx="81">
                  <c:v>0.10962912665308622</c:v>
                </c:pt>
                <c:pt idx="82">
                  <c:v>0.1038847734014372</c:v>
                </c:pt>
                <c:pt idx="83">
                  <c:v>9.2631380021732657E-2</c:v>
                </c:pt>
                <c:pt idx="84">
                  <c:v>9.3096283704018568E-2</c:v>
                </c:pt>
                <c:pt idx="85">
                  <c:v>8.680849083675235E-2</c:v>
                </c:pt>
                <c:pt idx="86">
                  <c:v>9.3600277745631288E-2</c:v>
                </c:pt>
                <c:pt idx="87">
                  <c:v>9.6649286919184174E-2</c:v>
                </c:pt>
                <c:pt idx="88">
                  <c:v>9.6547777989700601E-2</c:v>
                </c:pt>
              </c:numCache>
            </c:numRef>
          </c:val>
          <c:smooth val="0"/>
          <c:extLst>
            <c:ext xmlns:c16="http://schemas.microsoft.com/office/drawing/2014/chart" uri="{C3380CC4-5D6E-409C-BE32-E72D297353CC}">
              <c16:uniqueId val="{00000001-0F37-4CDD-B2FC-A7830FF4F85F}"/>
            </c:ext>
          </c:extLst>
        </c:ser>
        <c:dLbls>
          <c:showLegendKey val="0"/>
          <c:showVal val="0"/>
          <c:showCatName val="0"/>
          <c:showSerName val="0"/>
          <c:showPercent val="0"/>
          <c:showBubbleSize val="0"/>
        </c:dLbls>
        <c:marker val="1"/>
        <c:smooth val="0"/>
        <c:axId val="160153023"/>
        <c:axId val="111147135"/>
      </c:lineChart>
      <c:catAx>
        <c:axId val="32234985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1147967"/>
        <c:crosses val="autoZero"/>
        <c:auto val="1"/>
        <c:lblAlgn val="ctr"/>
        <c:lblOffset val="100"/>
        <c:noMultiLvlLbl val="0"/>
      </c:catAx>
      <c:valAx>
        <c:axId val="111147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 absoluta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22349855"/>
        <c:crosses val="autoZero"/>
        <c:crossBetween val="between"/>
      </c:valAx>
      <c:valAx>
        <c:axId val="1111471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a:t>
                </a:r>
                <a:r>
                  <a:rPr lang="es-MX" baseline="0"/>
                  <a:t> porcentual</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0153023"/>
        <c:crosses val="max"/>
        <c:crossBetween val="between"/>
      </c:valAx>
      <c:catAx>
        <c:axId val="160153023"/>
        <c:scaling>
          <c:orientation val="minMax"/>
        </c:scaling>
        <c:delete val="1"/>
        <c:axPos val="b"/>
        <c:numFmt formatCode="General" sourceLinked="1"/>
        <c:majorTickMark val="out"/>
        <c:minorTickMark val="none"/>
        <c:tickLblPos val="nextTo"/>
        <c:crossAx val="1111471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740043998349701E-3"/>
          <c:y val="5.5678635018380204E-2"/>
          <c:w val="0.96464684596782579"/>
          <c:h val="0.74226929428352761"/>
        </c:manualLayout>
      </c:layout>
      <c:barChart>
        <c:barDir val="col"/>
        <c:grouping val="clustered"/>
        <c:varyColors val="0"/>
        <c:ser>
          <c:idx val="0"/>
          <c:order val="0"/>
          <c:tx>
            <c:strRef>
              <c:f>'F57'!$A$8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A-436F-90FC-9C19E93ED213}"/>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DA-436F-90FC-9C19E93ED213}"/>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DA-436F-90FC-9C19E93ED213}"/>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DA-436F-90FC-9C19E93ED213}"/>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68DA-436F-90FC-9C19E93ED213}"/>
            </c:ext>
          </c:extLst>
        </c:ser>
        <c:ser>
          <c:idx val="1"/>
          <c:order val="1"/>
          <c:tx>
            <c:strRef>
              <c:f>'F57'!$A$9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68DA-436F-90FC-9C19E93ED213}"/>
            </c:ext>
          </c:extLst>
        </c:ser>
        <c:ser>
          <c:idx val="2"/>
          <c:order val="2"/>
          <c:tx>
            <c:strRef>
              <c:f>'F57'!$A$10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68DA-436F-90FC-9C19E93ED213}"/>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68DA-436F-90FC-9C19E93ED213}"/>
            </c:ext>
          </c:extLst>
        </c:ser>
        <c:ser>
          <c:idx val="3"/>
          <c:order val="3"/>
          <c:tx>
            <c:strRef>
              <c:f>'F57'!$A$11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68DA-436F-90FC-9C19E93ED213}"/>
            </c:ext>
          </c:extLst>
        </c:ser>
        <c:ser>
          <c:idx val="4"/>
          <c:order val="4"/>
          <c:tx>
            <c:strRef>
              <c:f>'F57'!$A$12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68DA-436F-90FC-9C19E93ED213}"/>
            </c:ext>
          </c:extLst>
        </c:ser>
        <c:ser>
          <c:idx val="5"/>
          <c:order val="5"/>
          <c:tx>
            <c:strRef>
              <c:f>'F57'!$A$13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68DA-436F-90FC-9C19E93ED213}"/>
            </c:ext>
          </c:extLst>
        </c:ser>
        <c:ser>
          <c:idx val="6"/>
          <c:order val="6"/>
          <c:tx>
            <c:strRef>
              <c:f>'F57'!$A$14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68DA-436F-90FC-9C19E93ED213}"/>
            </c:ext>
          </c:extLst>
        </c:ser>
        <c:ser>
          <c:idx val="7"/>
          <c:order val="7"/>
          <c:tx>
            <c:strRef>
              <c:f>'F57'!$A$15</c:f>
              <c:strCache>
                <c:ptCount val="1"/>
                <c:pt idx="0">
                  <c:v>2022</c:v>
                </c:pt>
              </c:strCache>
            </c:strRef>
          </c:tx>
          <c:invertIfNegative val="0"/>
          <c:dLbls>
            <c:dLbl>
              <c:idx val="0"/>
              <c:spPr>
                <a:noFill/>
                <a:ln>
                  <a:noFill/>
                </a:ln>
                <a:effectLst/>
              </c:spPr>
              <c:txPr>
                <a:bodyPr rot="-5400000" vert="horz" wrap="square" lIns="38100" tIns="19050" rIns="38100" bIns="19050" anchor="ctr">
                  <a:no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68DA-436F-90FC-9C19E93ED213}"/>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'F57'!$B$15:$I$15</c:f>
              <c:numCache>
                <c:formatCode>#,##0</c:formatCode>
                <c:ptCount val="8"/>
                <c:pt idx="0">
                  <c:v>118708</c:v>
                </c:pt>
                <c:pt idx="1">
                  <c:v>399607</c:v>
                </c:pt>
                <c:pt idx="2">
                  <c:v>145346</c:v>
                </c:pt>
                <c:pt idx="3">
                  <c:v>9814</c:v>
                </c:pt>
                <c:pt idx="4">
                  <c:v>508146</c:v>
                </c:pt>
                <c:pt idx="5">
                  <c:v>2500</c:v>
                </c:pt>
                <c:pt idx="6">
                  <c:v>644397</c:v>
                </c:pt>
                <c:pt idx="7">
                  <c:v>104444</c:v>
                </c:pt>
              </c:numCache>
            </c:numRef>
          </c:val>
          <c:extLst>
            <c:ext xmlns:c16="http://schemas.microsoft.com/office/drawing/2014/chart" uri="{C3380CC4-5D6E-409C-BE32-E72D297353CC}">
              <c16:uniqueId val="{0000000D-68DA-436F-90FC-9C19E93ED213}"/>
            </c:ext>
          </c:extLst>
        </c:ser>
        <c:ser>
          <c:idx val="8"/>
          <c:order val="8"/>
          <c:tx>
            <c:strRef>
              <c:f>'F57'!$A$16</c:f>
              <c:strCache>
                <c:ptCount val="1"/>
                <c:pt idx="0">
                  <c:v>may-23</c:v>
                </c:pt>
              </c:strCache>
            </c:strRef>
          </c:tx>
          <c:invertIfNegative val="0"/>
          <c:dLbls>
            <c:spPr>
              <a:noFill/>
              <a:ln>
                <a:noFill/>
              </a:ln>
              <a:effectLst/>
            </c:spPr>
            <c:txPr>
              <a:bodyPr rot="-5400000" vert="horz"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'F57'!$B$16:$I$16</c:f>
              <c:numCache>
                <c:formatCode>#,##0</c:formatCode>
                <c:ptCount val="8"/>
                <c:pt idx="0">
                  <c:v>120101</c:v>
                </c:pt>
                <c:pt idx="1">
                  <c:v>405961</c:v>
                </c:pt>
                <c:pt idx="2">
                  <c:v>151152</c:v>
                </c:pt>
                <c:pt idx="3">
                  <c:v>10020</c:v>
                </c:pt>
                <c:pt idx="4">
                  <c:v>519348</c:v>
                </c:pt>
                <c:pt idx="5">
                  <c:v>2538</c:v>
                </c:pt>
                <c:pt idx="6">
                  <c:v>659693</c:v>
                </c:pt>
                <c:pt idx="7">
                  <c:v>105752</c:v>
                </c:pt>
              </c:numCache>
            </c:numRef>
          </c:val>
          <c:extLst>
            <c:ext xmlns:c16="http://schemas.microsoft.com/office/drawing/2014/chart" uri="{C3380CC4-5D6E-409C-BE32-E72D297353CC}">
              <c16:uniqueId val="{0000000E-68DA-436F-90FC-9C19E93ED213}"/>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698388539622627"/>
          <c:y val="0.92276006368772923"/>
          <c:w val="0.67243317554386506"/>
          <c:h val="7.3277393882645703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DAD8-491A-A1A3-285D343C9295}"/>
              </c:ext>
            </c:extLst>
          </c:dPt>
          <c:dPt>
            <c:idx val="1"/>
            <c:bubble3D val="0"/>
            <c:spPr>
              <a:solidFill>
                <a:schemeClr val="accent2"/>
              </a:solidFill>
              <a:ln>
                <a:noFill/>
              </a:ln>
              <a:effectLst/>
            </c:spPr>
            <c:extLst>
              <c:ext xmlns:c16="http://schemas.microsoft.com/office/drawing/2014/chart" uri="{C3380CC4-5D6E-409C-BE32-E72D297353CC}">
                <c16:uniqueId val="{00000003-DAD8-491A-A1A3-285D343C9295}"/>
              </c:ext>
            </c:extLst>
          </c:dPt>
          <c:dPt>
            <c:idx val="2"/>
            <c:bubble3D val="0"/>
            <c:spPr>
              <a:solidFill>
                <a:srgbClr val="DAA600"/>
              </a:solidFill>
              <a:ln>
                <a:noFill/>
              </a:ln>
              <a:effectLst/>
            </c:spPr>
            <c:extLst>
              <c:ext xmlns:c16="http://schemas.microsoft.com/office/drawing/2014/chart" uri="{C3380CC4-5D6E-409C-BE32-E72D297353CC}">
                <c16:uniqueId val="{00000005-DAD8-491A-A1A3-285D343C9295}"/>
              </c:ext>
            </c:extLst>
          </c:dPt>
          <c:dPt>
            <c:idx val="3"/>
            <c:bubble3D val="0"/>
            <c:spPr>
              <a:solidFill>
                <a:srgbClr val="C00000"/>
              </a:solidFill>
              <a:ln>
                <a:noFill/>
              </a:ln>
              <a:effectLst/>
            </c:spPr>
            <c:extLst>
              <c:ext xmlns:c16="http://schemas.microsoft.com/office/drawing/2014/chart" uri="{C3380CC4-5D6E-409C-BE32-E72D297353CC}">
                <c16:uniqueId val="{00000007-DAD8-491A-A1A3-285D343C9295}"/>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DAD8-491A-A1A3-285D343C9295}"/>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DAD8-491A-A1A3-285D343C9295}"/>
              </c:ext>
            </c:extLst>
          </c:dPt>
          <c:dPt>
            <c:idx val="6"/>
            <c:bubble3D val="0"/>
            <c:spPr>
              <a:solidFill>
                <a:srgbClr val="FFCC66"/>
              </a:solidFill>
              <a:ln>
                <a:noFill/>
              </a:ln>
              <a:effectLst/>
            </c:spPr>
            <c:extLst>
              <c:ext xmlns:c16="http://schemas.microsoft.com/office/drawing/2014/chart" uri="{C3380CC4-5D6E-409C-BE32-E72D297353CC}">
                <c16:uniqueId val="{0000000D-DAD8-491A-A1A3-285D343C9295}"/>
              </c:ext>
            </c:extLst>
          </c:dPt>
          <c:dPt>
            <c:idx val="7"/>
            <c:bubble3D val="0"/>
            <c:spPr>
              <a:solidFill>
                <a:srgbClr val="A99C3D"/>
              </a:solidFill>
              <a:ln>
                <a:noFill/>
              </a:ln>
              <a:effectLst/>
            </c:spPr>
            <c:extLst>
              <c:ext xmlns:c16="http://schemas.microsoft.com/office/drawing/2014/chart" uri="{C3380CC4-5D6E-409C-BE32-E72D297353CC}">
                <c16:uniqueId val="{0000000F-DAD8-491A-A1A3-285D343C9295}"/>
              </c:ext>
            </c:extLst>
          </c:dPt>
          <c:dLbls>
            <c:dLbl>
              <c:idx val="0"/>
              <c:layout>
                <c:manualLayout>
                  <c:x val="0.1007617053409038"/>
                  <c:y val="2.92112377564730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D8-491A-A1A3-285D343C9295}"/>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D8-491A-A1A3-285D343C9295}"/>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D8-491A-A1A3-285D343C9295}"/>
                </c:ext>
              </c:extLst>
            </c:dLbl>
            <c:dLbl>
              <c:idx val="3"/>
              <c:layout>
                <c:manualLayout>
                  <c:x val="-9.1401124669143047E-3"/>
                  <c:y val="4.6709278305346491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DAD8-491A-A1A3-285D343C9295}"/>
                </c:ext>
              </c:extLst>
            </c:dLbl>
            <c:dLbl>
              <c:idx val="4"/>
              <c:layout>
                <c:manualLayout>
                  <c:x val="-0.19266811359914349"/>
                  <c:y val="-7.47471780658329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AD8-491A-A1A3-285D343C9295}"/>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AD8-491A-A1A3-285D343C9295}"/>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AD8-491A-A1A3-285D343C9295}"/>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DAD8-491A-A1A3-285D343C9295}"/>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'F58'!$A$5:$A$12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'F58'!$C$5:$C$12</c:f>
              <c:numCache>
                <c:formatCode>0.00%</c:formatCode>
                <c:ptCount val="8"/>
                <c:pt idx="0">
                  <c:v>6.0824029596392118E-2</c:v>
                </c:pt>
                <c:pt idx="1">
                  <c:v>0.20559515640153653</c:v>
                </c:pt>
                <c:pt idx="2">
                  <c:v>7.6549518501543373E-2</c:v>
                </c:pt>
                <c:pt idx="3">
                  <c:v>5.0745354040003746E-3</c:v>
                </c:pt>
                <c:pt idx="4">
                  <c:v>0.26301894341285298</c:v>
                </c:pt>
                <c:pt idx="5">
                  <c:v>1.2853463927497955E-3</c:v>
                </c:pt>
                <c:pt idx="6">
                  <c:v>0.33409535771169852</c:v>
                </c:pt>
                <c:pt idx="7">
                  <c:v>5.355711257922631E-2</c:v>
                </c:pt>
              </c:numCache>
            </c:numRef>
          </c:val>
          <c:extLst>
            <c:ext xmlns:c16="http://schemas.microsoft.com/office/drawing/2014/chart" uri="{C3380CC4-5D6E-409C-BE32-E72D297353CC}">
              <c16:uniqueId val="{00000010-DAD8-491A-A1A3-285D343C929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2249382434443965E-2"/>
          <c:y val="2.2408529371931329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53C-4D73-A029-F5EF274FDDF8}"/>
              </c:ext>
            </c:extLst>
          </c:dPt>
          <c:dPt>
            <c:idx val="5"/>
            <c:invertIfNegative val="0"/>
            <c:bubble3D val="0"/>
            <c:extLst>
              <c:ext xmlns:c16="http://schemas.microsoft.com/office/drawing/2014/chart" uri="{C3380CC4-5D6E-409C-BE32-E72D297353CC}">
                <c16:uniqueId val="{00000001-853C-4D73-A029-F5EF274FDDF8}"/>
              </c:ext>
            </c:extLst>
          </c:dPt>
          <c:dPt>
            <c:idx val="6"/>
            <c:invertIfNegative val="0"/>
            <c:bubble3D val="0"/>
            <c:extLst>
              <c:ext xmlns:c16="http://schemas.microsoft.com/office/drawing/2014/chart" uri="{C3380CC4-5D6E-409C-BE32-E72D297353CC}">
                <c16:uniqueId val="{00000002-853C-4D73-A029-F5EF274FDDF8}"/>
              </c:ext>
            </c:extLst>
          </c:dPt>
          <c:dPt>
            <c:idx val="7"/>
            <c:invertIfNegative val="0"/>
            <c:bubble3D val="0"/>
            <c:extLst>
              <c:ext xmlns:c16="http://schemas.microsoft.com/office/drawing/2014/chart" uri="{C3380CC4-5D6E-409C-BE32-E72D297353CC}">
                <c16:uniqueId val="{00000003-853C-4D73-A029-F5EF274FDDF8}"/>
              </c:ext>
            </c:extLst>
          </c:dPt>
          <c:dPt>
            <c:idx val="8"/>
            <c:invertIfNegative val="0"/>
            <c:bubble3D val="0"/>
            <c:extLst>
              <c:ext xmlns:c16="http://schemas.microsoft.com/office/drawing/2014/chart" uri="{C3380CC4-5D6E-409C-BE32-E72D297353CC}">
                <c16:uniqueId val="{00000004-853C-4D73-A029-F5EF274FDDF8}"/>
              </c:ext>
            </c:extLst>
          </c:dPt>
          <c:dPt>
            <c:idx val="9"/>
            <c:invertIfNegative val="0"/>
            <c:bubble3D val="0"/>
            <c:spPr>
              <a:solidFill>
                <a:srgbClr val="7C878E"/>
              </a:solidFill>
              <a:ln>
                <a:noFill/>
              </a:ln>
              <a:effectLst/>
            </c:spPr>
            <c:extLst>
              <c:ext xmlns:c16="http://schemas.microsoft.com/office/drawing/2014/chart" uri="{C3380CC4-5D6E-409C-BE32-E72D297353CC}">
                <c16:uniqueId val="{00000006-853C-4D73-A029-F5EF274FDDF8}"/>
              </c:ext>
            </c:extLst>
          </c:dPt>
          <c:dPt>
            <c:idx val="10"/>
            <c:invertIfNegative val="0"/>
            <c:bubble3D val="0"/>
            <c:spPr>
              <a:solidFill>
                <a:srgbClr val="FFC000"/>
              </a:solidFill>
              <a:ln>
                <a:noFill/>
              </a:ln>
              <a:effectLst/>
            </c:spPr>
            <c:extLst>
              <c:ext xmlns:c16="http://schemas.microsoft.com/office/drawing/2014/chart" uri="{C3380CC4-5D6E-409C-BE32-E72D297353CC}">
                <c16:uniqueId val="{00000008-853C-4D73-A029-F5EF274FDDF8}"/>
              </c:ext>
            </c:extLst>
          </c:dPt>
          <c:dPt>
            <c:idx val="17"/>
            <c:invertIfNegative val="0"/>
            <c:bubble3D val="0"/>
            <c:extLst>
              <c:ext xmlns:c16="http://schemas.microsoft.com/office/drawing/2014/chart" uri="{C3380CC4-5D6E-409C-BE32-E72D297353CC}">
                <c16:uniqueId val="{00000009-853C-4D73-A029-F5EF274FDDF8}"/>
              </c:ext>
            </c:extLst>
          </c:dPt>
          <c:dPt>
            <c:idx val="18"/>
            <c:invertIfNegative val="0"/>
            <c:bubble3D val="0"/>
            <c:extLst>
              <c:ext xmlns:c16="http://schemas.microsoft.com/office/drawing/2014/chart" uri="{C3380CC4-5D6E-409C-BE32-E72D297353CC}">
                <c16:uniqueId val="{0000000A-853C-4D73-A029-F5EF274FDDF8}"/>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3C-4D73-A029-F5EF274FDDF8}"/>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3C-4D73-A029-F5EF274FDDF8}"/>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53C-4D73-A029-F5EF274FDDF8}"/>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3C-4D73-A029-F5EF274FDDF8}"/>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3C-4D73-A029-F5EF274FDDF8}"/>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3C-4D73-A029-F5EF274FDDF8}"/>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3C-4D73-A029-F5EF274FDDF8}"/>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3C-4D73-A029-F5EF274FDDF8}"/>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C-4D73-A029-F5EF274FDDF8}"/>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'F59'!$A$6:$A$16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45047</c:v>
                </c:pt>
              </c:numCache>
            </c:numRef>
          </c:cat>
          <c:val>
            <c:numRef>
              <c:f>'F59'!$B$6:$B$16</c:f>
              <c:numCache>
                <c:formatCode>#,##0</c:formatCode>
                <c:ptCount val="11"/>
                <c:pt idx="0">
                  <c:v>70246</c:v>
                </c:pt>
                <c:pt idx="1">
                  <c:v>77509</c:v>
                </c:pt>
                <c:pt idx="2">
                  <c:v>82606</c:v>
                </c:pt>
                <c:pt idx="3">
                  <c:v>89558</c:v>
                </c:pt>
                <c:pt idx="4">
                  <c:v>96726</c:v>
                </c:pt>
                <c:pt idx="5">
                  <c:v>104065</c:v>
                </c:pt>
                <c:pt idx="6">
                  <c:v>109333</c:v>
                </c:pt>
                <c:pt idx="7">
                  <c:v>111767</c:v>
                </c:pt>
                <c:pt idx="8">
                  <c:v>116251</c:v>
                </c:pt>
                <c:pt idx="9">
                  <c:v>118708</c:v>
                </c:pt>
                <c:pt idx="10">
                  <c:v>120101</c:v>
                </c:pt>
              </c:numCache>
            </c:numRef>
          </c:val>
          <c:extLst>
            <c:ext xmlns:c16="http://schemas.microsoft.com/office/drawing/2014/chart" uri="{C3380CC4-5D6E-409C-BE32-E72D297353CC}">
              <c16:uniqueId val="{0000000F-853C-4D73-A029-F5EF274FDDF8}"/>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FC2-491A-934D-3C2C2689CFAE}"/>
              </c:ext>
            </c:extLst>
          </c:dPt>
          <c:dPt>
            <c:idx val="1"/>
            <c:bubble3D val="0"/>
            <c:spPr>
              <a:solidFill>
                <a:schemeClr val="accent5"/>
              </a:solidFill>
              <a:ln>
                <a:noFill/>
              </a:ln>
              <a:effectLst/>
            </c:spPr>
            <c:extLst>
              <c:ext xmlns:c16="http://schemas.microsoft.com/office/drawing/2014/chart" uri="{C3380CC4-5D6E-409C-BE32-E72D297353CC}">
                <c16:uniqueId val="{00000003-8FC2-491A-934D-3C2C2689CFAE}"/>
              </c:ext>
            </c:extLst>
          </c:dPt>
          <c:dPt>
            <c:idx val="2"/>
            <c:bubble3D val="0"/>
            <c:spPr>
              <a:solidFill>
                <a:schemeClr val="accent4"/>
              </a:solidFill>
              <a:ln>
                <a:noFill/>
              </a:ln>
              <a:effectLst/>
            </c:spPr>
            <c:extLst>
              <c:ext xmlns:c16="http://schemas.microsoft.com/office/drawing/2014/chart" uri="{C3380CC4-5D6E-409C-BE32-E72D297353CC}">
                <c16:uniqueId val="{00000005-8FC2-491A-934D-3C2C2689CFAE}"/>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8FC2-491A-934D-3C2C2689CFAE}"/>
              </c:ext>
            </c:extLst>
          </c:dPt>
          <c:dPt>
            <c:idx val="4"/>
            <c:bubble3D val="0"/>
            <c:spPr>
              <a:solidFill>
                <a:srgbClr val="A99C3D"/>
              </a:solidFill>
              <a:ln>
                <a:noFill/>
              </a:ln>
              <a:effectLst/>
            </c:spPr>
            <c:extLst>
              <c:ext xmlns:c16="http://schemas.microsoft.com/office/drawing/2014/chart" uri="{C3380CC4-5D6E-409C-BE32-E72D297353CC}">
                <c16:uniqueId val="{00000009-8FC2-491A-934D-3C2C2689CFAE}"/>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8FC2-491A-934D-3C2C2689CFAE}"/>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8FC2-491A-934D-3C2C2689CFAE}"/>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FC2-491A-934D-3C2C2689CFAE}"/>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FC2-491A-934D-3C2C2689CFAE}"/>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FC2-491A-934D-3C2C2689CFAE}"/>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FC2-491A-934D-3C2C2689CFAE}"/>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FC2-491A-934D-3C2C2689CFAE}"/>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'F60'!$A$6:$A$10</c:f>
              <c:strCache>
                <c:ptCount val="5"/>
                <c:pt idx="0">
                  <c:v>Agricultura</c:v>
                </c:pt>
                <c:pt idx="1">
                  <c:v>Caza</c:v>
                </c:pt>
                <c:pt idx="2">
                  <c:v>Ganadería</c:v>
                </c:pt>
                <c:pt idx="3">
                  <c:v>Pesca</c:v>
                </c:pt>
                <c:pt idx="4">
                  <c:v>Silvicultura</c:v>
                </c:pt>
              </c:strCache>
            </c:strRef>
          </c:cat>
          <c:val>
            <c:numRef>
              <c:f>'F60'!$B$6:$B$10</c:f>
              <c:numCache>
                <c:formatCode>0.00%</c:formatCode>
                <c:ptCount val="5"/>
                <c:pt idx="0">
                  <c:v>0.7938901424634266</c:v>
                </c:pt>
                <c:pt idx="1">
                  <c:v>3.9966361645614939E-4</c:v>
                </c:pt>
                <c:pt idx="2">
                  <c:v>0.1995570394917611</c:v>
                </c:pt>
                <c:pt idx="3">
                  <c:v>2.0982339863947846E-3</c:v>
                </c:pt>
                <c:pt idx="4">
                  <c:v>4.0549204419613495E-3</c:v>
                </c:pt>
              </c:numCache>
            </c:numRef>
          </c:val>
          <c:extLst>
            <c:ext xmlns:c16="http://schemas.microsoft.com/office/drawing/2014/chart" uri="{C3380CC4-5D6E-409C-BE32-E72D297353CC}">
              <c16:uniqueId val="{0000000E-8FC2-491A-934D-3C2C2689CFA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4C47-437F-88C3-D9D498549DA4}"/>
              </c:ext>
            </c:extLst>
          </c:dPt>
          <c:dPt>
            <c:idx val="5"/>
            <c:invertIfNegative val="0"/>
            <c:bubble3D val="0"/>
            <c:extLst>
              <c:ext xmlns:c16="http://schemas.microsoft.com/office/drawing/2014/chart" uri="{C3380CC4-5D6E-409C-BE32-E72D297353CC}">
                <c16:uniqueId val="{00000001-4C47-437F-88C3-D9D498549DA4}"/>
              </c:ext>
            </c:extLst>
          </c:dPt>
          <c:dPt>
            <c:idx val="6"/>
            <c:invertIfNegative val="0"/>
            <c:bubble3D val="0"/>
            <c:extLst>
              <c:ext xmlns:c16="http://schemas.microsoft.com/office/drawing/2014/chart" uri="{C3380CC4-5D6E-409C-BE32-E72D297353CC}">
                <c16:uniqueId val="{00000002-4C47-437F-88C3-D9D498549DA4}"/>
              </c:ext>
            </c:extLst>
          </c:dPt>
          <c:dPt>
            <c:idx val="7"/>
            <c:invertIfNegative val="0"/>
            <c:bubble3D val="0"/>
            <c:extLst>
              <c:ext xmlns:c16="http://schemas.microsoft.com/office/drawing/2014/chart" uri="{C3380CC4-5D6E-409C-BE32-E72D297353CC}">
                <c16:uniqueId val="{00000003-4C47-437F-88C3-D9D498549DA4}"/>
              </c:ext>
            </c:extLst>
          </c:dPt>
          <c:dPt>
            <c:idx val="8"/>
            <c:invertIfNegative val="0"/>
            <c:bubble3D val="0"/>
            <c:extLst>
              <c:ext xmlns:c16="http://schemas.microsoft.com/office/drawing/2014/chart" uri="{C3380CC4-5D6E-409C-BE32-E72D297353CC}">
                <c16:uniqueId val="{00000004-4C47-437F-88C3-D9D498549DA4}"/>
              </c:ext>
            </c:extLst>
          </c:dPt>
          <c:dPt>
            <c:idx val="9"/>
            <c:invertIfNegative val="0"/>
            <c:bubble3D val="0"/>
            <c:spPr>
              <a:solidFill>
                <a:srgbClr val="7C878E"/>
              </a:solidFill>
              <a:ln>
                <a:noFill/>
              </a:ln>
              <a:effectLst/>
            </c:spPr>
            <c:extLst>
              <c:ext xmlns:c16="http://schemas.microsoft.com/office/drawing/2014/chart" uri="{C3380CC4-5D6E-409C-BE32-E72D297353CC}">
                <c16:uniqueId val="{00000006-4C47-437F-88C3-D9D498549DA4}"/>
              </c:ext>
            </c:extLst>
          </c:dPt>
          <c:dPt>
            <c:idx val="10"/>
            <c:invertIfNegative val="0"/>
            <c:bubble3D val="0"/>
            <c:spPr>
              <a:solidFill>
                <a:srgbClr val="FFC000"/>
              </a:solidFill>
              <a:ln>
                <a:noFill/>
              </a:ln>
              <a:effectLst/>
            </c:spPr>
            <c:extLst>
              <c:ext xmlns:c16="http://schemas.microsoft.com/office/drawing/2014/chart" uri="{C3380CC4-5D6E-409C-BE32-E72D297353CC}">
                <c16:uniqueId val="{00000008-4C47-437F-88C3-D9D498549DA4}"/>
              </c:ext>
            </c:extLst>
          </c:dPt>
          <c:dPt>
            <c:idx val="17"/>
            <c:invertIfNegative val="0"/>
            <c:bubble3D val="0"/>
            <c:extLst>
              <c:ext xmlns:c16="http://schemas.microsoft.com/office/drawing/2014/chart" uri="{C3380CC4-5D6E-409C-BE32-E72D297353CC}">
                <c16:uniqueId val="{00000009-4C47-437F-88C3-D9D498549DA4}"/>
              </c:ext>
            </c:extLst>
          </c:dPt>
          <c:dPt>
            <c:idx val="18"/>
            <c:invertIfNegative val="0"/>
            <c:bubble3D val="0"/>
            <c:extLst>
              <c:ext xmlns:c16="http://schemas.microsoft.com/office/drawing/2014/chart" uri="{C3380CC4-5D6E-409C-BE32-E72D297353CC}">
                <c16:uniqueId val="{0000000A-4C47-437F-88C3-D9D498549DA4}"/>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47-437F-88C3-D9D498549DA4}"/>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47-437F-88C3-D9D498549DA4}"/>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47-437F-88C3-D9D498549DA4}"/>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47-437F-88C3-D9D498549DA4}"/>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47-437F-88C3-D9D498549DA4}"/>
                </c:ext>
              </c:extLst>
            </c:dLbl>
            <c:dLbl>
              <c:idx val="5"/>
              <c:layout>
                <c:manualLayout>
                  <c:x val="2.1898822124872376E-3"/>
                  <c:y val="1.5175096406790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47-437F-88C3-D9D498549DA4}"/>
                </c:ext>
              </c:extLst>
            </c:dLbl>
            <c:dLbl>
              <c:idx val="6"/>
              <c:layout>
                <c:manualLayout>
                  <c:x val="2.1898822124871617E-3"/>
                  <c:y val="1.97500546067725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47-437F-88C3-D9D498549DA4}"/>
                </c:ext>
              </c:extLst>
            </c:dLbl>
            <c:dLbl>
              <c:idx val="7"/>
              <c:layout>
                <c:manualLayout>
                  <c:x val="0"/>
                  <c:y val="8.59155865884649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47-437F-88C3-D9D498549DA4}"/>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47-437F-88C3-D9D498549DA4}"/>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'F61'!$A$6:$A$16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45047</c:v>
                </c:pt>
              </c:numCache>
            </c:numRef>
          </c:cat>
          <c:val>
            <c:numRef>
              <c:f>'F61'!$B$6:$B$16</c:f>
              <c:numCache>
                <c:formatCode>#,##0</c:formatCode>
                <c:ptCount val="11"/>
                <c:pt idx="0">
                  <c:v>347298</c:v>
                </c:pt>
                <c:pt idx="1">
                  <c:v>363344</c:v>
                </c:pt>
                <c:pt idx="2">
                  <c:v>385457</c:v>
                </c:pt>
                <c:pt idx="3">
                  <c:v>407270</c:v>
                </c:pt>
                <c:pt idx="4">
                  <c:v>435724</c:v>
                </c:pt>
                <c:pt idx="5">
                  <c:v>452017</c:v>
                </c:pt>
                <c:pt idx="6">
                  <c:v>458198</c:v>
                </c:pt>
                <c:pt idx="7">
                  <c:v>452541</c:v>
                </c:pt>
                <c:pt idx="8">
                  <c:v>480660</c:v>
                </c:pt>
                <c:pt idx="9">
                  <c:v>508146</c:v>
                </c:pt>
                <c:pt idx="10">
                  <c:v>519348</c:v>
                </c:pt>
              </c:numCache>
            </c:numRef>
          </c:val>
          <c:extLst>
            <c:ext xmlns:c16="http://schemas.microsoft.com/office/drawing/2014/chart" uri="{C3380CC4-5D6E-409C-BE32-E72D297353CC}">
              <c16:uniqueId val="{0000000F-4C47-437F-88C3-D9D498549DA4}"/>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'F8'!$A$7:$A$45</c:f>
              <c:numCache>
                <c:formatCode>mmm\-yy</c:formatCode>
                <c:ptCount val="39"/>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numCache>
            </c:numRef>
          </c:cat>
          <c:val>
            <c:numRef>
              <c:f>'F8'!$B$7:$B$43</c:f>
              <c:numCache>
                <c:formatCode>General</c:formatCode>
                <c:ptCount val="37"/>
              </c:numCache>
            </c:numRef>
          </c:val>
          <c:smooth val="0"/>
          <c:extLst>
            <c:ext xmlns:c16="http://schemas.microsoft.com/office/drawing/2014/chart" uri="{C3380CC4-5D6E-409C-BE32-E72D297353CC}">
              <c16:uniqueId val="{00000000-FFD6-4B12-B983-10308AE18F1F}"/>
            </c:ext>
          </c:extLst>
        </c:ser>
        <c:ser>
          <c:idx val="1"/>
          <c:order val="1"/>
          <c:spPr>
            <a:ln w="28575" cap="rnd">
              <a:solidFill>
                <a:schemeClr val="accent1">
                  <a:lumMod val="75000"/>
                </a:schemeClr>
              </a:solidFill>
              <a:round/>
            </a:ln>
            <a:effectLst/>
          </c:spPr>
          <c:marker>
            <c:symbol val="circle"/>
            <c:size val="5"/>
            <c:spPr>
              <a:solidFill>
                <a:schemeClr val="accent1">
                  <a:lumMod val="60000"/>
                  <a:lumOff val="40000"/>
                </a:schemeClr>
              </a:solidFill>
              <a:ln w="9525">
                <a:solidFill>
                  <a:schemeClr val="accent1">
                    <a:lumMod val="75000"/>
                  </a:schemeClr>
                </a:solidFill>
              </a:ln>
              <a:effectLst/>
            </c:spPr>
          </c:marker>
          <c:dLbls>
            <c:dLbl>
              <c:idx val="1"/>
              <c:layout>
                <c:manualLayout>
                  <c:x val="-1.388888888888891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6-4B12-B983-10308AE18F1F}"/>
                </c:ext>
              </c:extLst>
            </c:dLbl>
            <c:dLbl>
              <c:idx val="2"/>
              <c:layout>
                <c:manualLayout>
                  <c:x val="-1.111111111111113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D6-4B12-B983-10308AE18F1F}"/>
                </c:ext>
              </c:extLst>
            </c:dLbl>
            <c:dLbl>
              <c:idx val="3"/>
              <c:layout>
                <c:manualLayout>
                  <c:x val="5.5555555555555558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6-4B12-B983-10308AE18F1F}"/>
                </c:ext>
              </c:extLst>
            </c:dLbl>
            <c:dLbl>
              <c:idx val="4"/>
              <c:layout>
                <c:manualLayout>
                  <c:x val="-2.7777777777777779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6-4B12-B983-10308AE18F1F}"/>
                </c:ext>
              </c:extLst>
            </c:dLbl>
            <c:dLbl>
              <c:idx val="6"/>
              <c:layout>
                <c:manualLayout>
                  <c:x val="2.777777777777726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6-4B12-B983-10308AE18F1F}"/>
                </c:ext>
              </c:extLst>
            </c:dLbl>
            <c:dLbl>
              <c:idx val="7"/>
              <c:layout>
                <c:manualLayout>
                  <c:x val="1.944444444444444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6-4B12-B983-10308AE18F1F}"/>
                </c:ext>
              </c:extLst>
            </c:dLbl>
            <c:dLbl>
              <c:idx val="8"/>
              <c:layout>
                <c:manualLayout>
                  <c:x val="-2.7777777777778286E-3"/>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6-4B12-B983-10308AE18F1F}"/>
                </c:ext>
              </c:extLst>
            </c:dLbl>
            <c:dLbl>
              <c:idx val="9"/>
              <c:layout>
                <c:manualLayout>
                  <c:x val="4.7222222222222221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6-4B12-B983-10308AE18F1F}"/>
                </c:ext>
              </c:extLst>
            </c:dLbl>
            <c:dLbl>
              <c:idx val="10"/>
              <c:layout>
                <c:manualLayout>
                  <c:x val="2.777777777777767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D6-4B12-B983-10308AE18F1F}"/>
                </c:ext>
              </c:extLst>
            </c:dLbl>
            <c:dLbl>
              <c:idx val="12"/>
              <c:layout>
                <c:manualLayout>
                  <c:x val="-1.38888888888889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6-4B12-B983-10308AE18F1F}"/>
                </c:ext>
              </c:extLst>
            </c:dLbl>
            <c:dLbl>
              <c:idx val="15"/>
              <c:layout>
                <c:manualLayout>
                  <c:x val="-2.2222222222222223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D6-4B12-B983-10308AE18F1F}"/>
                </c:ext>
              </c:extLst>
            </c:dLbl>
            <c:dLbl>
              <c:idx val="16"/>
              <c:layout>
                <c:manualLayout>
                  <c:x val="2.4999999999999897E-2"/>
                  <c:y val="8.333333333333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6-4B12-B983-10308AE18F1F}"/>
                </c:ext>
              </c:extLst>
            </c:dLbl>
            <c:dLbl>
              <c:idx val="17"/>
              <c:layout>
                <c:manualLayout>
                  <c:x val="-3.3333333333333437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D6-4B12-B983-10308AE18F1F}"/>
                </c:ext>
              </c:extLst>
            </c:dLbl>
            <c:dLbl>
              <c:idx val="18"/>
              <c:layout>
                <c:manualLayout>
                  <c:x val="-5.555555555555555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D6-4B12-B983-10308AE18F1F}"/>
                </c:ext>
              </c:extLst>
            </c:dLbl>
            <c:dLbl>
              <c:idx val="19"/>
              <c:layout>
                <c:manualLayout>
                  <c:x val="2.77777777777767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D6-4B12-B983-10308AE18F1F}"/>
                </c:ext>
              </c:extLst>
            </c:dLbl>
            <c:dLbl>
              <c:idx val="20"/>
              <c:layout>
                <c:manualLayout>
                  <c:x val="-1.0185067526415994E-16"/>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D6-4B12-B983-10308AE18F1F}"/>
                </c:ext>
              </c:extLst>
            </c:dLbl>
            <c:dLbl>
              <c:idx val="21"/>
              <c:layout>
                <c:manualLayout>
                  <c:x val="8.3333333333333332E-3"/>
                  <c:y val="0.1018518518518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D6-4B12-B983-10308AE18F1F}"/>
                </c:ext>
              </c:extLst>
            </c:dLbl>
            <c:dLbl>
              <c:idx val="22"/>
              <c:layout>
                <c:manualLayout>
                  <c:x val="0"/>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D6-4B12-B983-10308AE18F1F}"/>
                </c:ext>
              </c:extLst>
            </c:dLbl>
            <c:dLbl>
              <c:idx val="23"/>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D6-4B12-B983-10308AE18F1F}"/>
                </c:ext>
              </c:extLst>
            </c:dLbl>
            <c:dLbl>
              <c:idx val="24"/>
              <c:layout>
                <c:manualLayout>
                  <c:x val="-2.2222222222222223E-2"/>
                  <c:y val="2.777777777777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D6-4B12-B983-10308AE18F1F}"/>
                </c:ext>
              </c:extLst>
            </c:dLbl>
            <c:dLbl>
              <c:idx val="25"/>
              <c:layout>
                <c:manualLayout>
                  <c:x val="-4.892966046668246E-3"/>
                  <c:y val="6.720836978710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17-4427-83D7-8D2B7B9F2C34}"/>
                </c:ext>
              </c:extLst>
            </c:dLbl>
            <c:dLbl>
              <c:idx val="26"/>
              <c:layout>
                <c:manualLayout>
                  <c:x val="-1.8935965250267233E-2"/>
                  <c:y val="-8.225066519060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D-44A5-B17F-AEDE7DC0E0A2}"/>
                </c:ext>
              </c:extLst>
            </c:dLbl>
            <c:dLbl>
              <c:idx val="27"/>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D-4AB9-A5A6-894DD59FCC1E}"/>
                </c:ext>
              </c:extLst>
            </c:dLbl>
            <c:dLbl>
              <c:idx val="28"/>
              <c:layout>
                <c:manualLayout>
                  <c:x val="-9.4679826251337328E-3"/>
                  <c:y val="-9.1429332146879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D-4459-AAD6-D2CFAC82D861}"/>
                </c:ext>
              </c:extLst>
            </c:dLbl>
            <c:dLbl>
              <c:idx val="29"/>
              <c:layout>
                <c:manualLayout>
                  <c:x val="-3.3150166026943589E-3"/>
                  <c:y val="-4.431175269757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D-43C4-AE2F-3D6CF5CB7926}"/>
                </c:ext>
              </c:extLst>
            </c:dLbl>
            <c:dLbl>
              <c:idx val="30"/>
              <c:layout>
                <c:manualLayout>
                  <c:x val="-2.3828873071580627E-2"/>
                  <c:y val="0.12229367162438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D-43C4-AE2F-3D6CF5CB7926}"/>
                </c:ext>
              </c:extLst>
            </c:dLbl>
            <c:dLbl>
              <c:idx val="31"/>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67-4BB4-99E0-840588A470FF}"/>
                </c:ext>
              </c:extLst>
            </c:dLbl>
            <c:dLbl>
              <c:idx val="32"/>
              <c:layout>
                <c:manualLayout>
                  <c:x val="-1.7940875504450792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7B-446F-93DA-ABB31BB0624E}"/>
                </c:ext>
              </c:extLst>
            </c:dLbl>
            <c:dLbl>
              <c:idx val="33"/>
              <c:layout>
                <c:manualLayout>
                  <c:x val="4.0774717055569662E-3"/>
                  <c:y val="9.02777777777777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5.1392453376840057E-2"/>
                      <c:h val="0.16196777486147565"/>
                    </c:manualLayout>
                  </c15:layout>
                </c:ext>
                <c:ext xmlns:c16="http://schemas.microsoft.com/office/drawing/2014/chart" uri="{C3380CC4-5D6E-409C-BE32-E72D297353CC}">
                  <c16:uniqueId val="{00000000-DCAD-432C-8FE6-B6E5EAE8A89C}"/>
                </c:ext>
              </c:extLst>
            </c:dLbl>
            <c:dLbl>
              <c:idx val="34"/>
              <c:layout>
                <c:manualLayout>
                  <c:x val="1.6309886822227883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5-4220-A8F0-D8B5AE5A8BA7}"/>
                </c:ext>
              </c:extLst>
            </c:dLbl>
            <c:dLbl>
              <c:idx val="35"/>
              <c:layout>
                <c:manualLayout>
                  <c:x val="-8.1549434111139428E-3"/>
                  <c:y val="-7.4074074074074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C-4C28-8D7D-742A2183A043}"/>
                </c:ext>
              </c:extLst>
            </c:dLbl>
            <c:dLbl>
              <c:idx val="36"/>
              <c:layout>
                <c:manualLayout>
                  <c:x val="0"/>
                  <c:y val="9.259259259259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99-48A7-A39A-F59387121D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'F8'!$A$7:$A$45</c:f>
              <c:numCache>
                <c:formatCode>mmm\-yy</c:formatCode>
                <c:ptCount val="39"/>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numCache>
            </c:numRef>
          </c:cat>
          <c:val>
            <c:numRef>
              <c:f>'F8'!$C$7:$C$45</c:f>
              <c:numCache>
                <c:formatCode>0.00</c:formatCode>
                <c:ptCount val="39"/>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pt idx="24" formatCode="General">
                  <c:v>37.75</c:v>
                </c:pt>
                <c:pt idx="25">
                  <c:v>38.098006644518271</c:v>
                </c:pt>
                <c:pt idx="26">
                  <c:v>39.03</c:v>
                </c:pt>
                <c:pt idx="27">
                  <c:v>38.228476821192046</c:v>
                </c:pt>
                <c:pt idx="28">
                  <c:v>39.168526140063797</c:v>
                </c:pt>
                <c:pt idx="29">
                  <c:v>39.909999999999997</c:v>
                </c:pt>
                <c:pt idx="30">
                  <c:v>40.9</c:v>
                </c:pt>
                <c:pt idx="31">
                  <c:v>39.04</c:v>
                </c:pt>
                <c:pt idx="32">
                  <c:v>40.463458110516932</c:v>
                </c:pt>
                <c:pt idx="33">
                  <c:v>39.485049833887047</c:v>
                </c:pt>
                <c:pt idx="34">
                  <c:v>38.696013289036543</c:v>
                </c:pt>
                <c:pt idx="35">
                  <c:v>43.421926910298993</c:v>
                </c:pt>
                <c:pt idx="36">
                  <c:v>38.971807628524047</c:v>
                </c:pt>
                <c:pt idx="37">
                  <c:v>43.338870431893689</c:v>
                </c:pt>
              </c:numCache>
            </c:numRef>
          </c:val>
          <c:smooth val="0"/>
          <c:extLst>
            <c:ext xmlns:c16="http://schemas.microsoft.com/office/drawing/2014/chart" uri="{C3380CC4-5D6E-409C-BE32-E72D297353CC}">
              <c16:uniqueId val="{00000001-FFD6-4B12-B983-10308AE18F1F}"/>
            </c:ext>
          </c:extLst>
        </c:ser>
        <c:dLbls>
          <c:showLegendKey val="0"/>
          <c:showVal val="0"/>
          <c:showCatName val="0"/>
          <c:showSerName val="0"/>
          <c:showPercent val="0"/>
          <c:showBubbleSize val="0"/>
        </c:dLbls>
        <c:marker val="1"/>
        <c:smooth val="0"/>
        <c:axId val="669726336"/>
        <c:axId val="654818016"/>
      </c:lineChart>
      <c:dateAx>
        <c:axId val="669726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54818016"/>
        <c:crosses val="autoZero"/>
        <c:auto val="1"/>
        <c:lblOffset val="100"/>
        <c:baseTimeUnit val="months"/>
      </c:dateAx>
      <c:valAx>
        <c:axId val="654818016"/>
        <c:scaling>
          <c:orientation val="minMax"/>
          <c:min val="0"/>
        </c:scaling>
        <c:delete val="1"/>
        <c:axPos val="l"/>
        <c:numFmt formatCode="General" sourceLinked="1"/>
        <c:majorTickMark val="none"/>
        <c:minorTickMark val="none"/>
        <c:tickLblPos val="nextTo"/>
        <c:crossAx val="6697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1AC0-470E-B6FE-49933AEFBA4D}"/>
              </c:ext>
            </c:extLst>
          </c:dPt>
          <c:dPt>
            <c:idx val="1"/>
            <c:bubble3D val="0"/>
            <c:spPr>
              <a:solidFill>
                <a:srgbClr val="FFD581"/>
              </a:solidFill>
            </c:spPr>
            <c:extLst>
              <c:ext xmlns:c16="http://schemas.microsoft.com/office/drawing/2014/chart" uri="{C3380CC4-5D6E-409C-BE32-E72D297353CC}">
                <c16:uniqueId val="{00000003-1AC0-470E-B6FE-49933AEFBA4D}"/>
              </c:ext>
            </c:extLst>
          </c:dPt>
          <c:dPt>
            <c:idx val="2"/>
            <c:bubble3D val="0"/>
            <c:spPr>
              <a:solidFill>
                <a:srgbClr val="DAA600"/>
              </a:solidFill>
            </c:spPr>
            <c:extLst>
              <c:ext xmlns:c16="http://schemas.microsoft.com/office/drawing/2014/chart" uri="{C3380CC4-5D6E-409C-BE32-E72D297353CC}">
                <c16:uniqueId val="{00000005-1AC0-470E-B6FE-49933AEFBA4D}"/>
              </c:ext>
            </c:extLst>
          </c:dPt>
          <c:dPt>
            <c:idx val="3"/>
            <c:bubble3D val="0"/>
            <c:spPr>
              <a:solidFill>
                <a:srgbClr val="8A8032"/>
              </a:solidFill>
            </c:spPr>
            <c:extLst>
              <c:ext xmlns:c16="http://schemas.microsoft.com/office/drawing/2014/chart" uri="{C3380CC4-5D6E-409C-BE32-E72D297353CC}">
                <c16:uniqueId val="{00000007-1AC0-470E-B6FE-49933AEFBA4D}"/>
              </c:ext>
            </c:extLst>
          </c:dPt>
          <c:dPt>
            <c:idx val="4"/>
            <c:bubble3D val="0"/>
            <c:spPr>
              <a:solidFill>
                <a:srgbClr val="ED7D31">
                  <a:lumMod val="50000"/>
                </a:srgbClr>
              </a:solidFill>
            </c:spPr>
            <c:extLst>
              <c:ext xmlns:c16="http://schemas.microsoft.com/office/drawing/2014/chart" uri="{C3380CC4-5D6E-409C-BE32-E72D297353CC}">
                <c16:uniqueId val="{00000009-1AC0-470E-B6FE-49933AEFBA4D}"/>
              </c:ext>
            </c:extLst>
          </c:dPt>
          <c:dPt>
            <c:idx val="5"/>
            <c:bubble3D val="0"/>
            <c:spPr>
              <a:solidFill>
                <a:srgbClr val="9E6900"/>
              </a:solidFill>
            </c:spPr>
            <c:extLst>
              <c:ext xmlns:c16="http://schemas.microsoft.com/office/drawing/2014/chart" uri="{C3380CC4-5D6E-409C-BE32-E72D297353CC}">
                <c16:uniqueId val="{0000000B-1AC0-470E-B6FE-49933AEFBA4D}"/>
              </c:ext>
            </c:extLst>
          </c:dPt>
          <c:dPt>
            <c:idx val="6"/>
            <c:bubble3D val="0"/>
            <c:spPr>
              <a:solidFill>
                <a:srgbClr val="663300"/>
              </a:solidFill>
            </c:spPr>
            <c:extLst>
              <c:ext xmlns:c16="http://schemas.microsoft.com/office/drawing/2014/chart" uri="{C3380CC4-5D6E-409C-BE32-E72D297353CC}">
                <c16:uniqueId val="{0000000D-1AC0-470E-B6FE-49933AEFBA4D}"/>
              </c:ext>
            </c:extLst>
          </c:dPt>
          <c:dPt>
            <c:idx val="7"/>
            <c:bubble3D val="0"/>
            <c:spPr>
              <a:solidFill>
                <a:srgbClr val="FFC301"/>
              </a:solidFill>
            </c:spPr>
            <c:extLst>
              <c:ext xmlns:c16="http://schemas.microsoft.com/office/drawing/2014/chart" uri="{C3380CC4-5D6E-409C-BE32-E72D297353CC}">
                <c16:uniqueId val="{0000000F-1AC0-470E-B6FE-49933AEFBA4D}"/>
              </c:ext>
            </c:extLst>
          </c:dPt>
          <c:dPt>
            <c:idx val="8"/>
            <c:bubble3D val="0"/>
            <c:spPr>
              <a:solidFill>
                <a:srgbClr val="F0975A"/>
              </a:solidFill>
            </c:spPr>
            <c:extLst>
              <c:ext xmlns:c16="http://schemas.microsoft.com/office/drawing/2014/chart" uri="{C3380CC4-5D6E-409C-BE32-E72D297353CC}">
                <c16:uniqueId val="{00000011-1AC0-470E-B6FE-49933AEFBA4D}"/>
              </c:ext>
            </c:extLst>
          </c:dPt>
          <c:dPt>
            <c:idx val="9"/>
            <c:bubble3D val="0"/>
            <c:spPr>
              <a:solidFill>
                <a:srgbClr val="ED7D31">
                  <a:lumMod val="75000"/>
                </a:srgbClr>
              </a:solidFill>
            </c:spPr>
            <c:extLst>
              <c:ext xmlns:c16="http://schemas.microsoft.com/office/drawing/2014/chart" uri="{C3380CC4-5D6E-409C-BE32-E72D297353CC}">
                <c16:uniqueId val="{00000013-1AC0-470E-B6FE-49933AEFBA4D}"/>
              </c:ext>
            </c:extLst>
          </c:dPt>
          <c:dLbls>
            <c:dLbl>
              <c:idx val="0"/>
              <c:layout>
                <c:manualLayout>
                  <c:x val="-4.5275899336112396E-2"/>
                  <c:y val="-0.1297765639304129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AC0-470E-B6FE-49933AEFBA4D}"/>
                </c:ext>
              </c:extLst>
            </c:dLbl>
            <c:dLbl>
              <c:idx val="1"/>
              <c:layout>
                <c:manualLayout>
                  <c:x val="-3.7450755195353978E-3"/>
                  <c:y val="-0.3551891266326148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1AC0-470E-B6FE-49933AEFBA4D}"/>
                </c:ext>
              </c:extLst>
            </c:dLbl>
            <c:dLbl>
              <c:idx val="2"/>
              <c:layout>
                <c:manualLayout>
                  <c:x val="8.7021819363921143E-2"/>
                  <c:y val="-7.792097645721386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686274509803918"/>
                      <c:h val="0.14104611851031362"/>
                    </c:manualLayout>
                  </c15:layout>
                </c:ext>
                <c:ext xmlns:c16="http://schemas.microsoft.com/office/drawing/2014/chart" uri="{C3380CC4-5D6E-409C-BE32-E72D297353CC}">
                  <c16:uniqueId val="{00000005-1AC0-470E-B6FE-49933AEFBA4D}"/>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AC0-470E-B6FE-49933AEFBA4D}"/>
                </c:ext>
              </c:extLst>
            </c:dLbl>
            <c:dLbl>
              <c:idx val="4"/>
              <c:layout>
                <c:manualLayout>
                  <c:x val="0.15390850579057339"/>
                  <c:y val="6.60217230662591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AC0-470E-B6FE-49933AEFBA4D}"/>
                </c:ext>
              </c:extLst>
            </c:dLbl>
            <c:dLbl>
              <c:idx val="5"/>
              <c:layout>
                <c:manualLayout>
                  <c:x val="-2.4771853282004312E-2"/>
                  <c:y val="5.9033440666223146E-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0298039215686275"/>
                      <c:h val="0.22031170577230805"/>
                    </c:manualLayout>
                  </c15:layout>
                </c:ext>
                <c:ext xmlns:c16="http://schemas.microsoft.com/office/drawing/2014/chart" uri="{C3380CC4-5D6E-409C-BE32-E72D297353CC}">
                  <c16:uniqueId val="{0000000B-1AC0-470E-B6FE-49933AEFBA4D}"/>
                </c:ext>
              </c:extLst>
            </c:dLbl>
            <c:dLbl>
              <c:idx val="6"/>
              <c:layout>
                <c:manualLayout>
                  <c:x val="-3.6844989964489733E-3"/>
                  <c:y val="4.6771836448549235E-3"/>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5674509803921566"/>
                      <c:h val="0.14804014091578371"/>
                    </c:manualLayout>
                  </c15:layout>
                </c:ext>
                <c:ext xmlns:c16="http://schemas.microsoft.com/office/drawing/2014/chart" uri="{C3380CC4-5D6E-409C-BE32-E72D297353CC}">
                  <c16:uniqueId val="{0000000D-1AC0-470E-B6FE-49933AEFBA4D}"/>
                </c:ext>
              </c:extLst>
            </c:dLbl>
            <c:dLbl>
              <c:idx val="7"/>
              <c:layout>
                <c:manualLayout>
                  <c:x val="1.543924656461784E-7"/>
                  <c:y val="-0.18500878107773663"/>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62498687664042"/>
                      <c:h val="0.17525129375646742"/>
                    </c:manualLayout>
                  </c15:layout>
                </c:ext>
                <c:ext xmlns:c16="http://schemas.microsoft.com/office/drawing/2014/chart" uri="{C3380CC4-5D6E-409C-BE32-E72D297353CC}">
                  <c16:uniqueId val="{0000000F-1AC0-470E-B6FE-49933AEFBA4D}"/>
                </c:ext>
              </c:extLst>
            </c:dLbl>
            <c:dLbl>
              <c:idx val="8"/>
              <c:layout>
                <c:manualLayout>
                  <c:x val="3.8659024239617104E-2"/>
                  <c:y val="-0.25144832252686505"/>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6598255365138179"/>
                      <c:h val="0.16335613213305383"/>
                    </c:manualLayout>
                  </c15:layout>
                </c:ext>
                <c:ext xmlns:c16="http://schemas.microsoft.com/office/drawing/2014/chart" uri="{C3380CC4-5D6E-409C-BE32-E72D297353CC}">
                  <c16:uniqueId val="{00000011-1AC0-470E-B6FE-49933AEFBA4D}"/>
                </c:ext>
              </c:extLst>
            </c:dLbl>
            <c:dLbl>
              <c:idx val="9"/>
              <c:layout>
                <c:manualLayout>
                  <c:x val="0.17008862127528176"/>
                  <c:y val="-0.100039669507659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AC0-470E-B6FE-49933AEFBA4D}"/>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'F62'!$A$5:$A$14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Elaboración de bebidas.</c:v>
                </c:pt>
                <c:pt idx="7">
                  <c:v>Fabricación, ensamble y reparación de maquinaria, equipo y sus partes; excepto los eléctricos.</c:v>
                </c:pt>
                <c:pt idx="8">
                  <c:v>Fabricación y/o reparación de muebles de madera y sus partes; excepto de metal y de plástico moldeado.</c:v>
                </c:pt>
                <c:pt idx="9">
                  <c:v>Otros</c:v>
                </c:pt>
              </c:strCache>
            </c:strRef>
          </c:cat>
          <c:val>
            <c:numRef>
              <c:f>'F62'!$B$5:$B$14</c:f>
              <c:numCache>
                <c:formatCode>0.00%</c:formatCode>
                <c:ptCount val="10"/>
                <c:pt idx="0">
                  <c:v>0.20632215778245031</c:v>
                </c:pt>
                <c:pt idx="1">
                  <c:v>0.15033465036930921</c:v>
                </c:pt>
                <c:pt idx="2">
                  <c:v>0.1029502376056132</c:v>
                </c:pt>
                <c:pt idx="3">
                  <c:v>8.7076488212142922E-2</c:v>
                </c:pt>
                <c:pt idx="4">
                  <c:v>8.6629774255412559E-2</c:v>
                </c:pt>
                <c:pt idx="5">
                  <c:v>5.3490145336075233E-2</c:v>
                </c:pt>
                <c:pt idx="6">
                  <c:v>5.316666281568428E-2</c:v>
                </c:pt>
                <c:pt idx="7">
                  <c:v>4.6283031801412543E-2</c:v>
                </c:pt>
                <c:pt idx="8">
                  <c:v>4.0768425025223938E-2</c:v>
                </c:pt>
                <c:pt idx="9">
                  <c:v>0.17297842679667583</c:v>
                </c:pt>
              </c:numCache>
            </c:numRef>
          </c:val>
          <c:extLst>
            <c:ext xmlns:c16="http://schemas.microsoft.com/office/drawing/2014/chart" uri="{C3380CC4-5D6E-409C-BE32-E72D297353CC}">
              <c16:uniqueId val="{00000014-1AC0-470E-B6FE-49933AEFBA4D}"/>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85775371955055E-2"/>
          <c:y val="4.6622598243693018E-2"/>
          <c:w val="0.95712607848474907"/>
          <c:h val="0.860216973629364"/>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6B8D-4162-81D2-9BEB1722C04C}"/>
              </c:ext>
            </c:extLst>
          </c:dPt>
          <c:dPt>
            <c:idx val="5"/>
            <c:invertIfNegative val="0"/>
            <c:bubble3D val="0"/>
            <c:extLst>
              <c:ext xmlns:c16="http://schemas.microsoft.com/office/drawing/2014/chart" uri="{C3380CC4-5D6E-409C-BE32-E72D297353CC}">
                <c16:uniqueId val="{00000001-6B8D-4162-81D2-9BEB1722C04C}"/>
              </c:ext>
            </c:extLst>
          </c:dPt>
          <c:dPt>
            <c:idx val="6"/>
            <c:invertIfNegative val="0"/>
            <c:bubble3D val="0"/>
            <c:extLst>
              <c:ext xmlns:c16="http://schemas.microsoft.com/office/drawing/2014/chart" uri="{C3380CC4-5D6E-409C-BE32-E72D297353CC}">
                <c16:uniqueId val="{00000002-6B8D-4162-81D2-9BEB1722C04C}"/>
              </c:ext>
            </c:extLst>
          </c:dPt>
          <c:dPt>
            <c:idx val="7"/>
            <c:invertIfNegative val="0"/>
            <c:bubble3D val="0"/>
            <c:extLst>
              <c:ext xmlns:c16="http://schemas.microsoft.com/office/drawing/2014/chart" uri="{C3380CC4-5D6E-409C-BE32-E72D297353CC}">
                <c16:uniqueId val="{00000003-6B8D-4162-81D2-9BEB1722C04C}"/>
              </c:ext>
            </c:extLst>
          </c:dPt>
          <c:dPt>
            <c:idx val="8"/>
            <c:invertIfNegative val="0"/>
            <c:bubble3D val="0"/>
            <c:extLst>
              <c:ext xmlns:c16="http://schemas.microsoft.com/office/drawing/2014/chart" uri="{C3380CC4-5D6E-409C-BE32-E72D297353CC}">
                <c16:uniqueId val="{00000004-6B8D-4162-81D2-9BEB1722C04C}"/>
              </c:ext>
            </c:extLst>
          </c:dPt>
          <c:dPt>
            <c:idx val="9"/>
            <c:invertIfNegative val="0"/>
            <c:bubble3D val="0"/>
            <c:spPr>
              <a:solidFill>
                <a:srgbClr val="7C878E"/>
              </a:solidFill>
              <a:ln>
                <a:noFill/>
              </a:ln>
              <a:effectLst/>
            </c:spPr>
            <c:extLst>
              <c:ext xmlns:c16="http://schemas.microsoft.com/office/drawing/2014/chart" uri="{C3380CC4-5D6E-409C-BE32-E72D297353CC}">
                <c16:uniqueId val="{00000006-6B8D-4162-81D2-9BEB1722C04C}"/>
              </c:ext>
            </c:extLst>
          </c:dPt>
          <c:dPt>
            <c:idx val="10"/>
            <c:invertIfNegative val="0"/>
            <c:bubble3D val="0"/>
            <c:spPr>
              <a:solidFill>
                <a:srgbClr val="FFC000"/>
              </a:solidFill>
              <a:ln>
                <a:noFill/>
              </a:ln>
              <a:effectLst/>
            </c:spPr>
            <c:extLst>
              <c:ext xmlns:c16="http://schemas.microsoft.com/office/drawing/2014/chart" uri="{C3380CC4-5D6E-409C-BE32-E72D297353CC}">
                <c16:uniqueId val="{00000008-6B8D-4162-81D2-9BEB1722C04C}"/>
              </c:ext>
            </c:extLst>
          </c:dPt>
          <c:dPt>
            <c:idx val="17"/>
            <c:invertIfNegative val="0"/>
            <c:bubble3D val="0"/>
            <c:extLst>
              <c:ext xmlns:c16="http://schemas.microsoft.com/office/drawing/2014/chart" uri="{C3380CC4-5D6E-409C-BE32-E72D297353CC}">
                <c16:uniqueId val="{00000009-6B8D-4162-81D2-9BEB1722C04C}"/>
              </c:ext>
            </c:extLst>
          </c:dPt>
          <c:dPt>
            <c:idx val="18"/>
            <c:invertIfNegative val="0"/>
            <c:bubble3D val="0"/>
            <c:extLst>
              <c:ext xmlns:c16="http://schemas.microsoft.com/office/drawing/2014/chart" uri="{C3380CC4-5D6E-409C-BE32-E72D297353CC}">
                <c16:uniqueId val="{0000000A-6B8D-4162-81D2-9BEB1722C04C}"/>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8D-4162-81D2-9BEB1722C04C}"/>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8D-4162-81D2-9BEB1722C04C}"/>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8D-4162-81D2-9BEB1722C04C}"/>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B8D-4162-81D2-9BEB1722C04C}"/>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8D-4162-81D2-9BEB1722C04C}"/>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8D-4162-81D2-9BEB1722C04C}"/>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8D-4162-81D2-9BEB1722C04C}"/>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8D-4162-81D2-9BEB1722C04C}"/>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8D-4162-81D2-9BEB1722C04C}"/>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8D-4162-81D2-9BEB1722C04C}"/>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'F63'!$A$6:$A$16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45047</c:v>
                </c:pt>
              </c:numCache>
            </c:numRef>
          </c:cat>
          <c:val>
            <c:numRef>
              <c:f>'F63'!$B$6:$B$16</c:f>
              <c:numCache>
                <c:formatCode>#,##0</c:formatCode>
                <c:ptCount val="11"/>
                <c:pt idx="0">
                  <c:v>282499</c:v>
                </c:pt>
                <c:pt idx="1">
                  <c:v>295797</c:v>
                </c:pt>
                <c:pt idx="2">
                  <c:v>312586</c:v>
                </c:pt>
                <c:pt idx="3">
                  <c:v>334254</c:v>
                </c:pt>
                <c:pt idx="4">
                  <c:v>343480</c:v>
                </c:pt>
                <c:pt idx="5">
                  <c:v>354114</c:v>
                </c:pt>
                <c:pt idx="6">
                  <c:v>363625</c:v>
                </c:pt>
                <c:pt idx="7">
                  <c:v>366999</c:v>
                </c:pt>
                <c:pt idx="8">
                  <c:v>388949</c:v>
                </c:pt>
                <c:pt idx="9">
                  <c:v>399607</c:v>
                </c:pt>
                <c:pt idx="10">
                  <c:v>405961</c:v>
                </c:pt>
              </c:numCache>
            </c:numRef>
          </c:val>
          <c:extLst>
            <c:ext xmlns:c16="http://schemas.microsoft.com/office/drawing/2014/chart" uri="{C3380CC4-5D6E-409C-BE32-E72D297353CC}">
              <c16:uniqueId val="{0000000F-6B8D-4162-81D2-9BEB1722C04C}"/>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077F-44DE-9669-856268672425}"/>
              </c:ext>
            </c:extLst>
          </c:dPt>
          <c:dPt>
            <c:idx val="1"/>
            <c:bubble3D val="0"/>
            <c:spPr>
              <a:solidFill>
                <a:srgbClr val="FBD1AF"/>
              </a:solidFill>
              <a:ln>
                <a:noFill/>
              </a:ln>
            </c:spPr>
            <c:extLst>
              <c:ext xmlns:c16="http://schemas.microsoft.com/office/drawing/2014/chart" uri="{C3380CC4-5D6E-409C-BE32-E72D297353CC}">
                <c16:uniqueId val="{00000003-077F-44DE-9669-856268672425}"/>
              </c:ext>
            </c:extLst>
          </c:dPt>
          <c:dPt>
            <c:idx val="2"/>
            <c:bubble3D val="0"/>
            <c:spPr>
              <a:solidFill>
                <a:srgbClr val="C89800"/>
              </a:solidFill>
              <a:ln>
                <a:noFill/>
              </a:ln>
            </c:spPr>
            <c:extLst>
              <c:ext xmlns:c16="http://schemas.microsoft.com/office/drawing/2014/chart" uri="{C3380CC4-5D6E-409C-BE32-E72D297353CC}">
                <c16:uniqueId val="{00000005-077F-44DE-9669-856268672425}"/>
              </c:ext>
            </c:extLst>
          </c:dPt>
          <c:dPt>
            <c:idx val="3"/>
            <c:bubble3D val="0"/>
            <c:spPr>
              <a:solidFill>
                <a:srgbClr val="663300"/>
              </a:solidFill>
              <a:ln>
                <a:noFill/>
              </a:ln>
            </c:spPr>
            <c:extLst>
              <c:ext xmlns:c16="http://schemas.microsoft.com/office/drawing/2014/chart" uri="{C3380CC4-5D6E-409C-BE32-E72D297353CC}">
                <c16:uniqueId val="{00000007-077F-44DE-9669-856268672425}"/>
              </c:ext>
            </c:extLst>
          </c:dPt>
          <c:dPt>
            <c:idx val="4"/>
            <c:bubble3D val="0"/>
            <c:spPr>
              <a:solidFill>
                <a:srgbClr val="8A5C00"/>
              </a:solidFill>
              <a:ln>
                <a:noFill/>
              </a:ln>
            </c:spPr>
            <c:extLst>
              <c:ext xmlns:c16="http://schemas.microsoft.com/office/drawing/2014/chart" uri="{C3380CC4-5D6E-409C-BE32-E72D297353CC}">
                <c16:uniqueId val="{00000009-077F-44DE-9669-856268672425}"/>
              </c:ext>
            </c:extLst>
          </c:dPt>
          <c:dPt>
            <c:idx val="5"/>
            <c:bubble3D val="0"/>
            <c:spPr>
              <a:solidFill>
                <a:srgbClr val="ED7D31"/>
              </a:solidFill>
              <a:ln>
                <a:noFill/>
              </a:ln>
            </c:spPr>
            <c:extLst>
              <c:ext xmlns:c16="http://schemas.microsoft.com/office/drawing/2014/chart" uri="{C3380CC4-5D6E-409C-BE32-E72D297353CC}">
                <c16:uniqueId val="{0000000B-077F-44DE-9669-856268672425}"/>
              </c:ext>
            </c:extLst>
          </c:dPt>
          <c:dPt>
            <c:idx val="6"/>
            <c:bubble3D val="0"/>
            <c:spPr>
              <a:solidFill>
                <a:srgbClr val="FBBB27"/>
              </a:solidFill>
              <a:ln>
                <a:noFill/>
              </a:ln>
            </c:spPr>
            <c:extLst>
              <c:ext xmlns:c16="http://schemas.microsoft.com/office/drawing/2014/chart" uri="{C3380CC4-5D6E-409C-BE32-E72D297353CC}">
                <c16:uniqueId val="{0000000D-077F-44DE-9669-856268672425}"/>
              </c:ext>
            </c:extLst>
          </c:dPt>
          <c:dPt>
            <c:idx val="7"/>
            <c:bubble3D val="0"/>
            <c:spPr>
              <a:solidFill>
                <a:srgbClr val="FFD581"/>
              </a:solidFill>
              <a:ln>
                <a:noFill/>
              </a:ln>
            </c:spPr>
            <c:extLst>
              <c:ext xmlns:c16="http://schemas.microsoft.com/office/drawing/2014/chart" uri="{C3380CC4-5D6E-409C-BE32-E72D297353CC}">
                <c16:uniqueId val="{0000000F-077F-44DE-9669-856268672425}"/>
              </c:ext>
            </c:extLst>
          </c:dPt>
          <c:dPt>
            <c:idx val="8"/>
            <c:bubble3D val="0"/>
            <c:spPr>
              <a:solidFill>
                <a:srgbClr val="7C878E"/>
              </a:solidFill>
              <a:ln>
                <a:noFill/>
              </a:ln>
            </c:spPr>
            <c:extLst>
              <c:ext xmlns:c16="http://schemas.microsoft.com/office/drawing/2014/chart" uri="{C3380CC4-5D6E-409C-BE32-E72D297353CC}">
                <c16:uniqueId val="{00000011-077F-44DE-9669-856268672425}"/>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77F-44DE-9669-856268672425}"/>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77F-44DE-9669-856268672425}"/>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77F-44DE-9669-856268672425}"/>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77F-44DE-9669-856268672425}"/>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77F-44DE-9669-856268672425}"/>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77F-44DE-9669-856268672425}"/>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77F-44DE-9669-856268672425}"/>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77F-44DE-9669-856268672425}"/>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77F-44DE-9669-856268672425}"/>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'F64'!$A$6:$A$14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'F64'!$B$6:$B$14</c:f>
              <c:numCache>
                <c:formatCode>0.00%</c:formatCode>
                <c:ptCount val="9"/>
                <c:pt idx="0">
                  <c:v>0.20098482366532747</c:v>
                </c:pt>
                <c:pt idx="1">
                  <c:v>0.17439606267597133</c:v>
                </c:pt>
                <c:pt idx="2">
                  <c:v>0.15359110850549684</c:v>
                </c:pt>
                <c:pt idx="3">
                  <c:v>0.12426809471845818</c:v>
                </c:pt>
                <c:pt idx="4">
                  <c:v>0.11831678412458339</c:v>
                </c:pt>
                <c:pt idx="5">
                  <c:v>8.7909922381706612E-2</c:v>
                </c:pt>
                <c:pt idx="6">
                  <c:v>5.5862508960220318E-2</c:v>
                </c:pt>
                <c:pt idx="7">
                  <c:v>4.9800350279952998E-2</c:v>
                </c:pt>
                <c:pt idx="8">
                  <c:v>3.4870344688282866E-2</c:v>
                </c:pt>
              </c:numCache>
            </c:numRef>
          </c:val>
          <c:extLst>
            <c:ext xmlns:c16="http://schemas.microsoft.com/office/drawing/2014/chart" uri="{C3380CC4-5D6E-409C-BE32-E72D297353CC}">
              <c16:uniqueId val="{00000012-077F-44DE-9669-85626867242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53E9-404F-8830-1126667934DA}"/>
              </c:ext>
            </c:extLst>
          </c:dPt>
          <c:dPt>
            <c:idx val="5"/>
            <c:invertIfNegative val="0"/>
            <c:bubble3D val="0"/>
            <c:extLst>
              <c:ext xmlns:c16="http://schemas.microsoft.com/office/drawing/2014/chart" uri="{C3380CC4-5D6E-409C-BE32-E72D297353CC}">
                <c16:uniqueId val="{00000001-53E9-404F-8830-1126667934DA}"/>
              </c:ext>
            </c:extLst>
          </c:dPt>
          <c:dPt>
            <c:idx val="6"/>
            <c:invertIfNegative val="0"/>
            <c:bubble3D val="0"/>
            <c:extLst>
              <c:ext xmlns:c16="http://schemas.microsoft.com/office/drawing/2014/chart" uri="{C3380CC4-5D6E-409C-BE32-E72D297353CC}">
                <c16:uniqueId val="{00000002-53E9-404F-8830-1126667934DA}"/>
              </c:ext>
            </c:extLst>
          </c:dPt>
          <c:dPt>
            <c:idx val="7"/>
            <c:invertIfNegative val="0"/>
            <c:bubble3D val="0"/>
            <c:extLst>
              <c:ext xmlns:c16="http://schemas.microsoft.com/office/drawing/2014/chart" uri="{C3380CC4-5D6E-409C-BE32-E72D297353CC}">
                <c16:uniqueId val="{00000003-53E9-404F-8830-1126667934DA}"/>
              </c:ext>
            </c:extLst>
          </c:dPt>
          <c:dPt>
            <c:idx val="8"/>
            <c:invertIfNegative val="0"/>
            <c:bubble3D val="0"/>
            <c:extLst>
              <c:ext xmlns:c16="http://schemas.microsoft.com/office/drawing/2014/chart" uri="{C3380CC4-5D6E-409C-BE32-E72D297353CC}">
                <c16:uniqueId val="{00000004-53E9-404F-8830-1126667934DA}"/>
              </c:ext>
            </c:extLst>
          </c:dPt>
          <c:dPt>
            <c:idx val="9"/>
            <c:invertIfNegative val="0"/>
            <c:bubble3D val="0"/>
            <c:spPr>
              <a:solidFill>
                <a:srgbClr val="7C878E"/>
              </a:solidFill>
              <a:ln>
                <a:noFill/>
              </a:ln>
              <a:effectLst/>
            </c:spPr>
            <c:extLst>
              <c:ext xmlns:c16="http://schemas.microsoft.com/office/drawing/2014/chart" uri="{C3380CC4-5D6E-409C-BE32-E72D297353CC}">
                <c16:uniqueId val="{00000006-53E9-404F-8830-1126667934DA}"/>
              </c:ext>
            </c:extLst>
          </c:dPt>
          <c:dPt>
            <c:idx val="10"/>
            <c:invertIfNegative val="0"/>
            <c:bubble3D val="0"/>
            <c:spPr>
              <a:solidFill>
                <a:srgbClr val="FFC000"/>
              </a:solidFill>
              <a:ln>
                <a:noFill/>
              </a:ln>
              <a:effectLst/>
            </c:spPr>
            <c:extLst>
              <c:ext xmlns:c16="http://schemas.microsoft.com/office/drawing/2014/chart" uri="{C3380CC4-5D6E-409C-BE32-E72D297353CC}">
                <c16:uniqueId val="{00000008-53E9-404F-8830-1126667934DA}"/>
              </c:ext>
            </c:extLst>
          </c:dPt>
          <c:dPt>
            <c:idx val="17"/>
            <c:invertIfNegative val="0"/>
            <c:bubble3D val="0"/>
            <c:extLst>
              <c:ext xmlns:c16="http://schemas.microsoft.com/office/drawing/2014/chart" uri="{C3380CC4-5D6E-409C-BE32-E72D297353CC}">
                <c16:uniqueId val="{00000009-53E9-404F-8830-1126667934DA}"/>
              </c:ext>
            </c:extLst>
          </c:dPt>
          <c:dPt>
            <c:idx val="18"/>
            <c:invertIfNegative val="0"/>
            <c:bubble3D val="0"/>
            <c:extLst>
              <c:ext xmlns:c16="http://schemas.microsoft.com/office/drawing/2014/chart" uri="{C3380CC4-5D6E-409C-BE32-E72D297353CC}">
                <c16:uniqueId val="{0000000A-53E9-404F-8830-1126667934DA}"/>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E9-404F-8830-1126667934DA}"/>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E9-404F-8830-1126667934DA}"/>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E9-404F-8830-1126667934DA}"/>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E9-404F-8830-1126667934DA}"/>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E9-404F-8830-1126667934DA}"/>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E9-404F-8830-1126667934DA}"/>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E9-404F-8830-1126667934DA}"/>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E9-404F-8830-1126667934DA}"/>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E9-404F-8830-1126667934DA}"/>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'F65'!$A$6:$A$16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45047</c:v>
                </c:pt>
              </c:numCache>
            </c:numRef>
          </c:cat>
          <c:val>
            <c:numRef>
              <c:f>'F65'!$B$6:$B$16</c:f>
              <c:numCache>
                <c:formatCode>#,##0</c:formatCode>
                <c:ptCount val="11"/>
                <c:pt idx="0">
                  <c:v>523456</c:v>
                </c:pt>
                <c:pt idx="1">
                  <c:v>540644</c:v>
                </c:pt>
                <c:pt idx="2">
                  <c:v>551836</c:v>
                </c:pt>
                <c:pt idx="3">
                  <c:v>575641</c:v>
                </c:pt>
                <c:pt idx="4">
                  <c:v>605107</c:v>
                </c:pt>
                <c:pt idx="5">
                  <c:v>614655</c:v>
                </c:pt>
                <c:pt idx="6">
                  <c:v>640252</c:v>
                </c:pt>
                <c:pt idx="7">
                  <c:v>614772</c:v>
                </c:pt>
                <c:pt idx="8">
                  <c:v>620320</c:v>
                </c:pt>
                <c:pt idx="9">
                  <c:v>644397</c:v>
                </c:pt>
                <c:pt idx="10">
                  <c:v>659693</c:v>
                </c:pt>
              </c:numCache>
            </c:numRef>
          </c:val>
          <c:extLst>
            <c:ext xmlns:c16="http://schemas.microsoft.com/office/drawing/2014/chart" uri="{C3380CC4-5D6E-409C-BE32-E72D297353CC}">
              <c16:uniqueId val="{0000000F-53E9-404F-8830-1126667934DA}"/>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6F17-45D4-9DD6-FEB9BE0FCBA9}"/>
              </c:ext>
            </c:extLst>
          </c:dPt>
          <c:dPt>
            <c:idx val="1"/>
            <c:bubble3D val="0"/>
            <c:spPr>
              <a:solidFill>
                <a:srgbClr val="FBBB27"/>
              </a:solidFill>
            </c:spPr>
            <c:extLst>
              <c:ext xmlns:c16="http://schemas.microsoft.com/office/drawing/2014/chart" uri="{C3380CC4-5D6E-409C-BE32-E72D297353CC}">
                <c16:uniqueId val="{00000003-6F17-45D4-9DD6-FEB9BE0FCBA9}"/>
              </c:ext>
            </c:extLst>
          </c:dPt>
          <c:dPt>
            <c:idx val="2"/>
            <c:bubble3D val="0"/>
            <c:spPr>
              <a:solidFill>
                <a:srgbClr val="FAD496"/>
              </a:solidFill>
            </c:spPr>
            <c:extLst>
              <c:ext xmlns:c16="http://schemas.microsoft.com/office/drawing/2014/chart" uri="{C3380CC4-5D6E-409C-BE32-E72D297353CC}">
                <c16:uniqueId val="{00000005-6F17-45D4-9DD6-FEB9BE0FCBA9}"/>
              </c:ext>
            </c:extLst>
          </c:dPt>
          <c:dPt>
            <c:idx val="3"/>
            <c:bubble3D val="0"/>
            <c:spPr>
              <a:solidFill>
                <a:srgbClr val="663300"/>
              </a:solidFill>
            </c:spPr>
            <c:extLst>
              <c:ext xmlns:c16="http://schemas.microsoft.com/office/drawing/2014/chart" uri="{C3380CC4-5D6E-409C-BE32-E72D297353CC}">
                <c16:uniqueId val="{00000007-6F17-45D4-9DD6-FEB9BE0FCBA9}"/>
              </c:ext>
            </c:extLst>
          </c:dPt>
          <c:dPt>
            <c:idx val="4"/>
            <c:bubble3D val="0"/>
            <c:spPr>
              <a:solidFill>
                <a:srgbClr val="95682B"/>
              </a:solidFill>
            </c:spPr>
            <c:extLst>
              <c:ext xmlns:c16="http://schemas.microsoft.com/office/drawing/2014/chart" uri="{C3380CC4-5D6E-409C-BE32-E72D297353CC}">
                <c16:uniqueId val="{00000009-6F17-45D4-9DD6-FEB9BE0FCBA9}"/>
              </c:ext>
            </c:extLst>
          </c:dPt>
          <c:dPt>
            <c:idx val="5"/>
            <c:bubble3D val="0"/>
            <c:spPr>
              <a:solidFill>
                <a:srgbClr val="B5B367"/>
              </a:solidFill>
            </c:spPr>
            <c:extLst>
              <c:ext xmlns:c16="http://schemas.microsoft.com/office/drawing/2014/chart" uri="{C3380CC4-5D6E-409C-BE32-E72D297353CC}">
                <c16:uniqueId val="{0000000B-6F17-45D4-9DD6-FEB9BE0FCBA9}"/>
              </c:ext>
            </c:extLst>
          </c:dPt>
          <c:dPt>
            <c:idx val="6"/>
            <c:bubble3D val="0"/>
            <c:spPr>
              <a:solidFill>
                <a:srgbClr val="FFF915"/>
              </a:solidFill>
            </c:spPr>
            <c:extLst>
              <c:ext xmlns:c16="http://schemas.microsoft.com/office/drawing/2014/chart" uri="{C3380CC4-5D6E-409C-BE32-E72D297353CC}">
                <c16:uniqueId val="{0000000D-6F17-45D4-9DD6-FEB9BE0FCBA9}"/>
              </c:ext>
            </c:extLst>
          </c:dPt>
          <c:dPt>
            <c:idx val="7"/>
            <c:bubble3D val="0"/>
            <c:spPr>
              <a:solidFill>
                <a:srgbClr val="CC9900"/>
              </a:solidFill>
            </c:spPr>
            <c:extLst>
              <c:ext xmlns:c16="http://schemas.microsoft.com/office/drawing/2014/chart" uri="{C3380CC4-5D6E-409C-BE32-E72D297353CC}">
                <c16:uniqueId val="{0000000F-6F17-45D4-9DD6-FEB9BE0FCBA9}"/>
              </c:ext>
            </c:extLst>
          </c:dPt>
          <c:dPt>
            <c:idx val="8"/>
            <c:bubble3D val="0"/>
            <c:spPr>
              <a:solidFill>
                <a:srgbClr val="9D9139"/>
              </a:solidFill>
            </c:spPr>
            <c:extLst>
              <c:ext xmlns:c16="http://schemas.microsoft.com/office/drawing/2014/chart" uri="{C3380CC4-5D6E-409C-BE32-E72D297353CC}">
                <c16:uniqueId val="{00000011-6F17-45D4-9DD6-FEB9BE0FCBA9}"/>
              </c:ext>
            </c:extLst>
          </c:dPt>
          <c:dPt>
            <c:idx val="9"/>
            <c:bubble3D val="0"/>
            <c:explosion val="1"/>
            <c:spPr>
              <a:solidFill>
                <a:srgbClr val="ED7D31"/>
              </a:solidFill>
            </c:spPr>
            <c:extLst>
              <c:ext xmlns:c16="http://schemas.microsoft.com/office/drawing/2014/chart" uri="{C3380CC4-5D6E-409C-BE32-E72D297353CC}">
                <c16:uniqueId val="{00000013-6F17-45D4-9DD6-FEB9BE0FCBA9}"/>
              </c:ext>
            </c:extLst>
          </c:dPt>
          <c:dPt>
            <c:idx val="10"/>
            <c:bubble3D val="0"/>
            <c:spPr>
              <a:solidFill>
                <a:srgbClr val="393D3F"/>
              </a:solidFill>
            </c:spPr>
            <c:extLst>
              <c:ext xmlns:c16="http://schemas.microsoft.com/office/drawing/2014/chart" uri="{C3380CC4-5D6E-409C-BE32-E72D297353CC}">
                <c16:uniqueId val="{00000015-6F17-45D4-9DD6-FEB9BE0FCBA9}"/>
              </c:ext>
            </c:extLst>
          </c:dPt>
          <c:dPt>
            <c:idx val="11"/>
            <c:bubble3D val="0"/>
            <c:spPr>
              <a:solidFill>
                <a:schemeClr val="bg1">
                  <a:lumMod val="65000"/>
                </a:schemeClr>
              </a:solidFill>
            </c:spPr>
            <c:extLst>
              <c:ext xmlns:c16="http://schemas.microsoft.com/office/drawing/2014/chart" uri="{C3380CC4-5D6E-409C-BE32-E72D297353CC}">
                <c16:uniqueId val="{00000017-6F17-45D4-9DD6-FEB9BE0FCBA9}"/>
              </c:ext>
            </c:extLst>
          </c:dPt>
          <c:dPt>
            <c:idx val="12"/>
            <c:bubble3D val="0"/>
            <c:spPr>
              <a:solidFill>
                <a:schemeClr val="bg1">
                  <a:lumMod val="50000"/>
                </a:schemeClr>
              </a:solidFill>
            </c:spPr>
            <c:extLst>
              <c:ext xmlns:c16="http://schemas.microsoft.com/office/drawing/2014/chart" uri="{C3380CC4-5D6E-409C-BE32-E72D297353CC}">
                <c16:uniqueId val="{00000019-6F17-45D4-9DD6-FEB9BE0FCBA9}"/>
              </c:ext>
            </c:extLst>
          </c:dPt>
          <c:dPt>
            <c:idx val="13"/>
            <c:bubble3D val="0"/>
            <c:spPr>
              <a:solidFill>
                <a:schemeClr val="bg2">
                  <a:lumMod val="75000"/>
                </a:schemeClr>
              </a:solidFill>
            </c:spPr>
            <c:extLst>
              <c:ext xmlns:c16="http://schemas.microsoft.com/office/drawing/2014/chart" uri="{C3380CC4-5D6E-409C-BE32-E72D297353CC}">
                <c16:uniqueId val="{0000001B-6F17-45D4-9DD6-FEB9BE0FCBA9}"/>
              </c:ext>
            </c:extLst>
          </c:dPt>
          <c:dLbls>
            <c:dLbl>
              <c:idx val="0"/>
              <c:layout>
                <c:manualLayout>
                  <c:x val="3.7714816040513625E-2"/>
                  <c:y val="-2.6370154827026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F17-45D4-9DD6-FEB9BE0FCBA9}"/>
                </c:ext>
              </c:extLst>
            </c:dLbl>
            <c:dLbl>
              <c:idx val="1"/>
              <c:layout>
                <c:manualLayout>
                  <c:x val="-4.1211740474693503E-2"/>
                  <c:y val="-3.0602128224111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F17-45D4-9DD6-FEB9BE0FCBA9}"/>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F17-45D4-9DD6-FEB9BE0FCBA9}"/>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F17-45D4-9DD6-FEB9BE0FCBA9}"/>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F17-45D4-9DD6-FEB9BE0FCBA9}"/>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F17-45D4-9DD6-FEB9BE0FCBA9}"/>
                </c:ext>
              </c:extLst>
            </c:dLbl>
            <c:dLbl>
              <c:idx val="6"/>
              <c:layout>
                <c:manualLayout>
                  <c:x val="-2.3236120024778327E-3"/>
                  <c:y val="-4.2671474771136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F17-45D4-9DD6-FEB9BE0FCBA9}"/>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6F17-45D4-9DD6-FEB9BE0FCBA9}"/>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6F17-45D4-9DD6-FEB9BE0FCBA9}"/>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6F17-45D4-9DD6-FEB9BE0FCBA9}"/>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'F66'!$A$6:$A$15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de alojamiento temporal.</c:v>
                </c:pt>
                <c:pt idx="6">
                  <c:v>Servicios médicos, asistencia social y veterinarios.</c:v>
                </c:pt>
                <c:pt idx="7">
                  <c:v>Servicios recreativos y de esparcimiento.</c:v>
                </c:pt>
                <c:pt idx="8">
                  <c:v>Servicios financieros y de seguros (bancos, financieras).</c:v>
                </c:pt>
                <c:pt idx="9">
                  <c:v>Otros</c:v>
                </c:pt>
              </c:strCache>
            </c:strRef>
          </c:cat>
          <c:val>
            <c:numRef>
              <c:f>'F66'!$B$6:$B$15</c:f>
              <c:numCache>
                <c:formatCode>0.00%</c:formatCode>
                <c:ptCount val="10"/>
                <c:pt idx="0">
                  <c:v>0.29292716460535428</c:v>
                </c:pt>
                <c:pt idx="1">
                  <c:v>0.25767440309356021</c:v>
                </c:pt>
                <c:pt idx="2">
                  <c:v>8.5598907370549634E-2</c:v>
                </c:pt>
                <c:pt idx="3">
                  <c:v>7.7701294389966244E-2</c:v>
                </c:pt>
                <c:pt idx="4">
                  <c:v>7.4919697495653276E-2</c:v>
                </c:pt>
                <c:pt idx="5">
                  <c:v>5.4076668996033E-2</c:v>
                </c:pt>
                <c:pt idx="6">
                  <c:v>5.3679514562076605E-2</c:v>
                </c:pt>
                <c:pt idx="7">
                  <c:v>3.164047519073266E-2</c:v>
                </c:pt>
                <c:pt idx="8">
                  <c:v>3.159348363556988E-2</c:v>
                </c:pt>
                <c:pt idx="9">
                  <c:v>4.0188390660504204E-2</c:v>
                </c:pt>
              </c:numCache>
            </c:numRef>
          </c:val>
          <c:extLst>
            <c:ext xmlns:c16="http://schemas.microsoft.com/office/drawing/2014/chart" uri="{C3380CC4-5D6E-409C-BE32-E72D297353CC}">
              <c16:uniqueId val="{0000001C-6F17-45D4-9DD6-FEB9BE0FCBA9}"/>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01-19E5-409F-81AE-D64BEB26D6F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9E5-409F-81AE-D64BEB26D6F1}"/>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19E5-409F-81AE-D64BEB26D6F1}"/>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19E5-409F-81AE-D64BEB26D6F1}"/>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19E5-409F-81AE-D64BEB26D6F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9E5-409F-81AE-D64BEB26D6F1}"/>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19E5-409F-81AE-D64BEB26D6F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9E5-409F-81AE-D64BEB26D6F1}"/>
              </c:ext>
            </c:extLst>
          </c:dPt>
          <c:dLbls>
            <c:dLbl>
              <c:idx val="0"/>
              <c:layout>
                <c:manualLayout>
                  <c:x val="6.4543546140143557E-2"/>
                  <c:y val="8.2276687245080304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9E5-409F-81AE-D64BEB26D6F1}"/>
                </c:ext>
              </c:extLst>
            </c:dLbl>
            <c:dLbl>
              <c:idx val="1"/>
              <c:layout>
                <c:manualLayout>
                  <c:x val="8.9902641986864637E-2"/>
                  <c:y val="2.977153551737510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9E5-409F-81AE-D64BEB26D6F1}"/>
                </c:ext>
              </c:extLst>
            </c:dLbl>
            <c:dLbl>
              <c:idx val="2"/>
              <c:layout>
                <c:manualLayout>
                  <c:x val="5.7105273605505193E-2"/>
                  <c:y val="-0.1610730021409620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9E5-409F-81AE-D64BEB26D6F1}"/>
                </c:ext>
              </c:extLst>
            </c:dLbl>
            <c:dLbl>
              <c:idx val="3"/>
              <c:layout>
                <c:manualLayout>
                  <c:x val="0.1030007663150532"/>
                  <c:y val="-5.599554873627940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9E5-409F-81AE-D64BEB26D6F1}"/>
                </c:ext>
              </c:extLst>
            </c:dLbl>
            <c:dLbl>
              <c:idx val="4"/>
              <c:layout>
                <c:manualLayout>
                  <c:x val="0.19673153757573686"/>
                  <c:y val="-1.9255087760712241E-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754005904668428"/>
                      <c:h val="0.16056338028169012"/>
                    </c:manualLayout>
                  </c15:layout>
                </c:ext>
                <c:ext xmlns:c16="http://schemas.microsoft.com/office/drawing/2014/chart" uri="{C3380CC4-5D6E-409C-BE32-E72D297353CC}">
                  <c16:uniqueId val="{00000009-19E5-409F-81AE-D64BEB26D6F1}"/>
                </c:ext>
              </c:extLst>
            </c:dLbl>
            <c:dLbl>
              <c:idx val="5"/>
              <c:layout>
                <c:manualLayout>
                  <c:x val="-6.3512397331783585E-2"/>
                  <c:y val="-2.954054190763627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9E5-409F-81AE-D64BEB26D6F1}"/>
                </c:ext>
              </c:extLst>
            </c:dLbl>
            <c:dLbl>
              <c:idx val="6"/>
              <c:layout>
                <c:manualLayout>
                  <c:x val="-6.2509076990376208E-2"/>
                  <c:y val="4.641951006124234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9E5-409F-81AE-D64BEB26D6F1}"/>
                </c:ext>
              </c:extLst>
            </c:dLbl>
            <c:dLbl>
              <c:idx val="7"/>
              <c:layout>
                <c:manualLayout>
                  <c:x val="-9.1478148242421106E-2"/>
                  <c:y val="1.4811528840585425E-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9E5-409F-81AE-D64BEB26D6F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'F67'!$B$17:$B$24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'F67'!$C$17:$C$24</c:f>
              <c:numCache>
                <c:formatCode>0.00%</c:formatCode>
                <c:ptCount val="8"/>
                <c:pt idx="0">
                  <c:v>7.0499453452826738E-2</c:v>
                </c:pt>
                <c:pt idx="1">
                  <c:v>0.19892777537338838</c:v>
                </c:pt>
                <c:pt idx="2">
                  <c:v>0.108806508615602</c:v>
                </c:pt>
                <c:pt idx="3">
                  <c:v>6.4379664681762433E-3</c:v>
                </c:pt>
                <c:pt idx="4">
                  <c:v>0.25946963541283558</c:v>
                </c:pt>
                <c:pt idx="5">
                  <c:v>1.8312323911738192E-3</c:v>
                </c:pt>
                <c:pt idx="6">
                  <c:v>0.28668323699619724</c:v>
                </c:pt>
                <c:pt idx="7">
                  <c:v>6.7344191289800015E-2</c:v>
                </c:pt>
              </c:numCache>
            </c:numRef>
          </c:val>
          <c:extLst>
            <c:ext xmlns:c16="http://schemas.microsoft.com/office/drawing/2014/chart" uri="{C3380CC4-5D6E-409C-BE32-E72D297353CC}">
              <c16:uniqueId val="{00000010-19E5-409F-81AE-D64BEB26D6F1}"/>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ln>
      <a:solidFill>
        <a:sysClr val="window" lastClr="FFFFFF">
          <a:lumMod val="85000"/>
        </a:sysClr>
      </a:solidFill>
    </a:ln>
  </c:spPr>
  <c:txPr>
    <a:bodyPr/>
    <a:lstStyle/>
    <a:p>
      <a:pPr>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132989955202969"/>
          <c:y val="0.17524830063968555"/>
          <c:w val="0.55478400726225008"/>
          <c:h val="0.70384362129614564"/>
        </c:manualLayout>
      </c:layout>
      <c:pieChart>
        <c:varyColors val="1"/>
        <c:ser>
          <c:idx val="0"/>
          <c:order val="0"/>
          <c:tx>
            <c:strRef>
              <c:f>'F68'!$C$6</c:f>
              <c:strCache>
                <c:ptCount val="1"/>
                <c:pt idx="0">
                  <c:v>Mujeres</c:v>
                </c:pt>
              </c:strCache>
            </c:strRef>
          </c:tx>
          <c:dPt>
            <c:idx val="0"/>
            <c:bubble3D val="0"/>
            <c:spPr>
              <a:solidFill>
                <a:srgbClr val="FFC000"/>
              </a:solidFill>
              <a:ln w="19050">
                <a:solidFill>
                  <a:schemeClr val="lt1"/>
                </a:solidFill>
              </a:ln>
              <a:effectLst/>
            </c:spPr>
            <c:extLst>
              <c:ext xmlns:c16="http://schemas.microsoft.com/office/drawing/2014/chart" uri="{C3380CC4-5D6E-409C-BE32-E72D297353CC}">
                <c16:uniqueId val="{00000001-6EFF-4048-9D5A-D1D578D52F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EFF-4048-9D5A-D1D578D52F7E}"/>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6EFF-4048-9D5A-D1D578D52F7E}"/>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6EFF-4048-9D5A-D1D578D52F7E}"/>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6EFF-4048-9D5A-D1D578D52F7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EFF-4048-9D5A-D1D578D52F7E}"/>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6EFF-4048-9D5A-D1D578D52F7E}"/>
              </c:ext>
            </c:extLst>
          </c:dPt>
          <c:dPt>
            <c:idx val="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F-6EFF-4048-9D5A-D1D578D52F7E}"/>
              </c:ext>
            </c:extLst>
          </c:dPt>
          <c:dLbls>
            <c:dLbl>
              <c:idx val="0"/>
              <c:layout>
                <c:manualLayout>
                  <c:x val="8.5495621458532539E-2"/>
                  <c:y val="3.357854035222008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EFF-4048-9D5A-D1D578D52F7E}"/>
                </c:ext>
              </c:extLst>
            </c:dLbl>
            <c:dLbl>
              <c:idx val="1"/>
              <c:layout>
                <c:manualLayout>
                  <c:x val="4.0230186179998621E-2"/>
                  <c:y val="-1.02692024111711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EFF-4048-9D5A-D1D578D52F7E}"/>
                </c:ext>
              </c:extLst>
            </c:dLbl>
            <c:dLbl>
              <c:idx val="2"/>
              <c:layout>
                <c:manualLayout>
                  <c:x val="4.9649175532447569E-2"/>
                  <c:y val="-9.66231094774823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EFF-4048-9D5A-D1D578D52F7E}"/>
                </c:ext>
              </c:extLst>
            </c:dLbl>
            <c:dLbl>
              <c:idx val="3"/>
              <c:layout>
                <c:manualLayout>
                  <c:x val="5.019497562804659E-2"/>
                  <c:y val="0.1000142379462841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EFF-4048-9D5A-D1D578D52F7E}"/>
                </c:ext>
              </c:extLst>
            </c:dLbl>
            <c:dLbl>
              <c:idx val="4"/>
              <c:layout>
                <c:manualLayout>
                  <c:x val="-1.0618901644927972E-4"/>
                  <c:y val="-1.263214689170277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EFF-4048-9D5A-D1D578D52F7E}"/>
                </c:ext>
              </c:extLst>
            </c:dLbl>
            <c:dLbl>
              <c:idx val="5"/>
              <c:layout>
                <c:manualLayout>
                  <c:x val="-0.18985293823004948"/>
                  <c:y val="-4.23885076463943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EFF-4048-9D5A-D1D578D52F7E}"/>
                </c:ext>
              </c:extLst>
            </c:dLbl>
            <c:dLbl>
              <c:idx val="6"/>
              <c:layout>
                <c:manualLayout>
                  <c:x val="-4.5063507248509826E-2"/>
                  <c:y val="-5.930895521548012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EFF-4048-9D5A-D1D578D52F7E}"/>
                </c:ext>
              </c:extLst>
            </c:dLbl>
            <c:dLbl>
              <c:idx val="7"/>
              <c:layout>
                <c:manualLayout>
                  <c:x val="-0.14749988961660171"/>
                  <c:y val="-3.010476913104434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327227414330218"/>
                      <c:h val="0.11818761965539244"/>
                    </c:manualLayout>
                  </c15:layout>
                </c:ext>
                <c:ext xmlns:c16="http://schemas.microsoft.com/office/drawing/2014/chart" uri="{C3380CC4-5D6E-409C-BE32-E72D297353CC}">
                  <c16:uniqueId val="{0000000F-6EFF-4048-9D5A-D1D578D52F7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'F68'!$A$7:$A$14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'F68'!$C$7:$C$14</c:f>
              <c:numCache>
                <c:formatCode>0.00%</c:formatCode>
                <c:ptCount val="8"/>
                <c:pt idx="0">
                  <c:v>4.6778833558685236E-2</c:v>
                </c:pt>
                <c:pt idx="1">
                  <c:v>0.21527376841770682</c:v>
                </c:pt>
                <c:pt idx="2">
                  <c:v>2.9724102224092913E-2</c:v>
                </c:pt>
                <c:pt idx="3">
                  <c:v>3.0953294421329838E-3</c:v>
                </c:pt>
                <c:pt idx="4">
                  <c:v>0.26817124758041588</c:v>
                </c:pt>
                <c:pt idx="5">
                  <c:v>4.9291848717480729E-4</c:v>
                </c:pt>
                <c:pt idx="6">
                  <c:v>0.40292051099630372</c:v>
                </c:pt>
                <c:pt idx="7">
                  <c:v>3.3543289293487641E-2</c:v>
                </c:pt>
              </c:numCache>
            </c:numRef>
          </c:val>
          <c:extLst>
            <c:ext xmlns:c16="http://schemas.microsoft.com/office/drawing/2014/chart" uri="{C3380CC4-5D6E-409C-BE32-E72D297353CC}">
              <c16:uniqueId val="{00000010-6EFF-4048-9D5A-D1D578D52F7E}"/>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ln>
      <a:solidFill>
        <a:sysClr val="window" lastClr="FFFFFF">
          <a:lumMod val="85000"/>
        </a:sysClr>
      </a:solidFill>
    </a:ln>
  </c:spPr>
  <c:txPr>
    <a:bodyPr/>
    <a:lstStyle/>
    <a:p>
      <a:pPr>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706733986495962"/>
          <c:y val="9.0868680099707069E-2"/>
          <c:w val="0.62143783935405017"/>
          <c:h val="0.787314864171959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AAE-48E3-B4AF-0E1BF40BBB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AAE-48E3-B4AF-0E1BF40BBB1B}"/>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5-9AAE-48E3-B4AF-0E1BF40BBB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AAE-48E3-B4AF-0E1BF40BBB1B}"/>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9AAE-48E3-B4AF-0E1BF40BBB1B}"/>
              </c:ext>
            </c:extLst>
          </c:dPt>
          <c:dPt>
            <c:idx val="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B-9AAE-48E3-B4AF-0E1BF40BBB1B}"/>
              </c:ext>
            </c:extLst>
          </c:dPt>
          <c:dPt>
            <c:idx val="6"/>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D-9AAE-48E3-B4AF-0E1BF40BBB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AAE-48E3-B4AF-0E1BF40BBB1B}"/>
              </c:ext>
            </c:extLst>
          </c:dPt>
          <c:dPt>
            <c:idx val="8"/>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1-9AAE-48E3-B4AF-0E1BF40BBB1B}"/>
              </c:ext>
            </c:extLst>
          </c:dPt>
          <c:dLbls>
            <c:dLbl>
              <c:idx val="0"/>
              <c:layout>
                <c:manualLayout>
                  <c:x val="-0.11675977477853065"/>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AAE-48E3-B4AF-0E1BF40BBB1B}"/>
                </c:ext>
              </c:extLst>
            </c:dLbl>
            <c:dLbl>
              <c:idx val="1"/>
              <c:layout>
                <c:manualLayout>
                  <c:x val="0.16783050495484086"/>
                  <c:y val="-8.9609671912523597E-3"/>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560814249363866"/>
                      <c:h val="0.12791747259832367"/>
                    </c:manualLayout>
                  </c15:layout>
                </c:ext>
                <c:ext xmlns:c16="http://schemas.microsoft.com/office/drawing/2014/chart" uri="{C3380CC4-5D6E-409C-BE32-E72D297353CC}">
                  <c16:uniqueId val="{00000003-9AAE-48E3-B4AF-0E1BF40BBB1B}"/>
                </c:ext>
              </c:extLst>
            </c:dLbl>
            <c:dLbl>
              <c:idx val="2"/>
              <c:layout>
                <c:manualLayout>
                  <c:x val="9.3008946874100315E-2"/>
                  <c:y val="0.121358168526550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AAE-48E3-B4AF-0E1BF40BBB1B}"/>
                </c:ext>
              </c:extLst>
            </c:dLbl>
            <c:dLbl>
              <c:idx val="3"/>
              <c:layout>
                <c:manualLayout>
                  <c:x val="-1.1399516393687632E-3"/>
                  <c:y val="-2.95882788074725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AAE-48E3-B4AF-0E1BF40BBB1B}"/>
                </c:ext>
              </c:extLst>
            </c:dLbl>
            <c:dLbl>
              <c:idx val="4"/>
              <c:layout>
                <c:manualLayout>
                  <c:x val="4.0335797719941498E-3"/>
                  <c:y val="1.46362265645227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AAE-48E3-B4AF-0E1BF40BBB1B}"/>
                </c:ext>
              </c:extLst>
            </c:dLbl>
            <c:dLbl>
              <c:idx val="5"/>
              <c:layout>
                <c:manualLayout>
                  <c:x val="-9.6281220572619258E-2"/>
                  <c:y val="-1.031592520954223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AAE-48E3-B4AF-0E1BF40BBB1B}"/>
                </c:ext>
              </c:extLst>
            </c:dLbl>
            <c:dLbl>
              <c:idx val="6"/>
              <c:layout>
                <c:manualLayout>
                  <c:x val="-1.3469976558273727E-2"/>
                  <c:y val="-5.16157723998233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AAE-48E3-B4AF-0E1BF40BBB1B}"/>
                </c:ext>
              </c:extLst>
            </c:dLbl>
            <c:dLbl>
              <c:idx val="7"/>
              <c:layout>
                <c:manualLayout>
                  <c:x val="2.2244946439892957E-2"/>
                  <c:y val="-0.1727092068057204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9AAE-48E3-B4AF-0E1BF40BBB1B}"/>
                </c:ext>
              </c:extLst>
            </c:dLbl>
            <c:dLbl>
              <c:idx val="8"/>
              <c:layout>
                <c:manualLayout>
                  <c:x val="-6.9934916092574281E-2"/>
                  <c:y val="1.931496100432741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9AAE-48E3-B4AF-0E1BF40BBB1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'F69'!$B$18:$B$26</c:f>
              <c:strCache>
                <c:ptCount val="9"/>
                <c:pt idx="0">
                  <c:v>Menores de 15 años de edad</c:v>
                </c:pt>
                <c:pt idx="1">
                  <c:v>Mayor o igual a 15 y menor a 20 años de edad</c:v>
                </c:pt>
                <c:pt idx="2">
                  <c:v>Mayor o igual a 20 y menor a 25 años de edad</c:v>
                </c:pt>
                <c:pt idx="3">
                  <c:v>Mayor o igual a 25 y menor a 30 años de edad</c:v>
                </c:pt>
                <c:pt idx="4">
                  <c:v>Mayor o igual a 30 y menor a 35 años de edad</c:v>
                </c:pt>
                <c:pt idx="5">
                  <c:v>Mayor o igual a 35 y menor a 40 años de edad</c:v>
                </c:pt>
                <c:pt idx="6">
                  <c:v>Mayor o igual a 40 y menor a 45 años de edad</c:v>
                </c:pt>
                <c:pt idx="7">
                  <c:v>Mayor o igual a 45 y menor a 50 años de edad</c:v>
                </c:pt>
                <c:pt idx="8">
                  <c:v>50 o más años</c:v>
                </c:pt>
              </c:strCache>
            </c:strRef>
          </c:cat>
          <c:val>
            <c:numRef>
              <c:f>'F69'!$C$18:$C$26</c:f>
              <c:numCache>
                <c:formatCode>0.00%</c:formatCode>
                <c:ptCount val="9"/>
                <c:pt idx="0">
                  <c:v>1.5193219772456212E-5</c:v>
                </c:pt>
                <c:pt idx="1">
                  <c:v>2.4432723156745915E-2</c:v>
                </c:pt>
                <c:pt idx="2">
                  <c:v>0.12152144902801376</c:v>
                </c:pt>
                <c:pt idx="3">
                  <c:v>0.15740175684264635</c:v>
                </c:pt>
                <c:pt idx="4">
                  <c:v>0.1517012607840208</c:v>
                </c:pt>
                <c:pt idx="5">
                  <c:v>0.13517458275620201</c:v>
                </c:pt>
                <c:pt idx="6">
                  <c:v>0.12054401855598575</c:v>
                </c:pt>
                <c:pt idx="7">
                  <c:v>0.10524242048248601</c:v>
                </c:pt>
                <c:pt idx="8">
                  <c:v>0.18396659517412697</c:v>
                </c:pt>
              </c:numCache>
            </c:numRef>
          </c:val>
          <c:extLst>
            <c:ext xmlns:c16="http://schemas.microsoft.com/office/drawing/2014/chart" uri="{C3380CC4-5D6E-409C-BE32-E72D297353CC}">
              <c16:uniqueId val="{00000012-9AAE-48E3-B4AF-0E1BF40BBB1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a:solidFill>
                <a:srgbClr val="FFC000">
                  <a:alpha val="92000"/>
                </a:srgbClr>
              </a:solidFill>
            </a:ln>
          </c:spPr>
          <c:marker>
            <c:symbol val="none"/>
          </c:marker>
          <c:dLbls>
            <c:dLbl>
              <c:idx val="281"/>
              <c:layout>
                <c:manualLayout>
                  <c:x val="-6.7606122492613177E-2"/>
                  <c:y val="0.4537900627004958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325-48DC-93F5-DC58B9C24C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'F70-71'!$A$7:$A$288</c:f>
              <c:numCache>
                <c:formatCode>mm/dd/yyyy</c:formatCode>
                <c:ptCount val="282"/>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numCache>
            </c:numRef>
          </c:cat>
          <c:val>
            <c:numRef>
              <c:f>'F70-71'!$F$7:$F$288</c:f>
              <c:numCache>
                <c:formatCode>#,###.00</c:formatCode>
                <c:ptCount val="282"/>
                <c:pt idx="0">
                  <c:v>306.606441681273</c:v>
                </c:pt>
                <c:pt idx="1">
                  <c:v>324.152293698466</c:v>
                </c:pt>
                <c:pt idx="2">
                  <c:v>327.06652720885501</c:v>
                </c:pt>
                <c:pt idx="3">
                  <c:v>326.80883533163399</c:v>
                </c:pt>
                <c:pt idx="4">
                  <c:v>330.10117208790598</c:v>
                </c:pt>
                <c:pt idx="5">
                  <c:v>334.16088953479698</c:v>
                </c:pt>
                <c:pt idx="6">
                  <c:v>337.53418895055103</c:v>
                </c:pt>
                <c:pt idx="7">
                  <c:v>339.53056102687799</c:v>
                </c:pt>
                <c:pt idx="8">
                  <c:v>338.19595223576101</c:v>
                </c:pt>
                <c:pt idx="9">
                  <c:v>337.70295019470399</c:v>
                </c:pt>
                <c:pt idx="10">
                  <c:v>340.93465468522902</c:v>
                </c:pt>
                <c:pt idx="11">
                  <c:v>337.61549054296898</c:v>
                </c:pt>
                <c:pt idx="12">
                  <c:v>340.38949752882201</c:v>
                </c:pt>
                <c:pt idx="13">
                  <c:v>357.52422624448502</c:v>
                </c:pt>
                <c:pt idx="14">
                  <c:v>355.06967761549703</c:v>
                </c:pt>
                <c:pt idx="15">
                  <c:v>355.036627327958</c:v>
                </c:pt>
                <c:pt idx="16">
                  <c:v>359.09835164307799</c:v>
                </c:pt>
                <c:pt idx="17">
                  <c:v>358.01594745972602</c:v>
                </c:pt>
                <c:pt idx="18">
                  <c:v>363.84457943638603</c:v>
                </c:pt>
                <c:pt idx="19">
                  <c:v>361.95466112805099</c:v>
                </c:pt>
                <c:pt idx="20">
                  <c:v>361.99681121281901</c:v>
                </c:pt>
                <c:pt idx="21">
                  <c:v>359.52994204693499</c:v>
                </c:pt>
                <c:pt idx="22">
                  <c:v>359.08656870332197</c:v>
                </c:pt>
                <c:pt idx="23">
                  <c:v>359.49371008035502</c:v>
                </c:pt>
                <c:pt idx="24">
                  <c:v>360.85044281637801</c:v>
                </c:pt>
                <c:pt idx="25">
                  <c:v>374.83724387385098</c:v>
                </c:pt>
                <c:pt idx="26">
                  <c:v>373.89491802621598</c:v>
                </c:pt>
                <c:pt idx="27">
                  <c:v>369.93786872815502</c:v>
                </c:pt>
                <c:pt idx="28">
                  <c:v>367.70382087442101</c:v>
                </c:pt>
                <c:pt idx="29">
                  <c:v>373.99689209666502</c:v>
                </c:pt>
                <c:pt idx="30">
                  <c:v>372.281201988661</c:v>
                </c:pt>
                <c:pt idx="31">
                  <c:v>375.212687752455</c:v>
                </c:pt>
                <c:pt idx="32">
                  <c:v>373.86518236864998</c:v>
                </c:pt>
                <c:pt idx="33">
                  <c:v>369.89513637840503</c:v>
                </c:pt>
                <c:pt idx="34">
                  <c:v>366.78807064809598</c:v>
                </c:pt>
                <c:pt idx="35">
                  <c:v>367.46503541521901</c:v>
                </c:pt>
                <c:pt idx="36">
                  <c:v>367.86657405938797</c:v>
                </c:pt>
                <c:pt idx="37">
                  <c:v>380.04919947125899</c:v>
                </c:pt>
                <c:pt idx="38">
                  <c:v>379.21120102291502</c:v>
                </c:pt>
                <c:pt idx="39">
                  <c:v>376.69023407001799</c:v>
                </c:pt>
                <c:pt idx="40">
                  <c:v>377.13718985337698</c:v>
                </c:pt>
                <c:pt idx="41">
                  <c:v>386.88424016702498</c:v>
                </c:pt>
                <c:pt idx="42">
                  <c:v>393.51784138824399</c:v>
                </c:pt>
                <c:pt idx="43">
                  <c:v>396.24206375750902</c:v>
                </c:pt>
                <c:pt idx="44">
                  <c:v>394.89158237510799</c:v>
                </c:pt>
                <c:pt idx="45">
                  <c:v>389.19629959830701</c:v>
                </c:pt>
                <c:pt idx="46">
                  <c:v>386.39392719931197</c:v>
                </c:pt>
                <c:pt idx="47">
                  <c:v>386.76384198119803</c:v>
                </c:pt>
                <c:pt idx="48">
                  <c:v>386.63337608016599</c:v>
                </c:pt>
                <c:pt idx="49">
                  <c:v>399.14930559377802</c:v>
                </c:pt>
                <c:pt idx="50">
                  <c:v>396.43347365785201</c:v>
                </c:pt>
                <c:pt idx="51">
                  <c:v>395.39042795012602</c:v>
                </c:pt>
                <c:pt idx="52">
                  <c:v>396.27122178882502</c:v>
                </c:pt>
                <c:pt idx="53">
                  <c:v>403.940462066262</c:v>
                </c:pt>
                <c:pt idx="54">
                  <c:v>404.02167833094398</c:v>
                </c:pt>
                <c:pt idx="55">
                  <c:v>405.77757740171501</c:v>
                </c:pt>
                <c:pt idx="56">
                  <c:v>403.42328687266399</c:v>
                </c:pt>
                <c:pt idx="57">
                  <c:v>398.23724447473103</c:v>
                </c:pt>
                <c:pt idx="58">
                  <c:v>394.61011822677102</c:v>
                </c:pt>
                <c:pt idx="59">
                  <c:v>393.45169440160902</c:v>
                </c:pt>
                <c:pt idx="60">
                  <c:v>393.717059915824</c:v>
                </c:pt>
                <c:pt idx="61">
                  <c:v>406.44355652309298</c:v>
                </c:pt>
                <c:pt idx="62">
                  <c:v>404.39330205286399</c:v>
                </c:pt>
                <c:pt idx="63">
                  <c:v>406.17498089466602</c:v>
                </c:pt>
                <c:pt idx="64">
                  <c:v>405.493680198037</c:v>
                </c:pt>
                <c:pt idx="65">
                  <c:v>408.86638241252598</c:v>
                </c:pt>
                <c:pt idx="66">
                  <c:v>410.41427459196802</c:v>
                </c:pt>
                <c:pt idx="67">
                  <c:v>413.30794667609598</c:v>
                </c:pt>
                <c:pt idx="68">
                  <c:v>413.40042446017497</c:v>
                </c:pt>
                <c:pt idx="69">
                  <c:v>408.921120693087</c:v>
                </c:pt>
                <c:pt idx="70">
                  <c:v>406.02408604237502</c:v>
                </c:pt>
                <c:pt idx="71">
                  <c:v>405.21882843911601</c:v>
                </c:pt>
                <c:pt idx="72">
                  <c:v>403.61663327477299</c:v>
                </c:pt>
                <c:pt idx="73">
                  <c:v>413.64852537437702</c:v>
                </c:pt>
                <c:pt idx="74">
                  <c:v>412.59450513402697</c:v>
                </c:pt>
                <c:pt idx="75">
                  <c:v>412.225014467672</c:v>
                </c:pt>
                <c:pt idx="76">
                  <c:v>414.52571609329601</c:v>
                </c:pt>
                <c:pt idx="77">
                  <c:v>420.16326844600798</c:v>
                </c:pt>
                <c:pt idx="78">
                  <c:v>419.145995602249</c:v>
                </c:pt>
                <c:pt idx="79">
                  <c:v>422.08601995888301</c:v>
                </c:pt>
                <c:pt idx="80">
                  <c:v>419.37719575298001</c:v>
                </c:pt>
                <c:pt idx="81">
                  <c:v>411.76265756934998</c:v>
                </c:pt>
                <c:pt idx="82">
                  <c:v>408.48303533642002</c:v>
                </c:pt>
                <c:pt idx="83">
                  <c:v>409.28944240692999</c:v>
                </c:pt>
                <c:pt idx="84">
                  <c:v>408.56991740189602</c:v>
                </c:pt>
                <c:pt idx="85">
                  <c:v>418.72695462122601</c:v>
                </c:pt>
                <c:pt idx="86">
                  <c:v>417.70170168716697</c:v>
                </c:pt>
                <c:pt idx="87">
                  <c:v>415.14116549715402</c:v>
                </c:pt>
                <c:pt idx="88">
                  <c:v>416.98796250171699</c:v>
                </c:pt>
                <c:pt idx="89">
                  <c:v>423.34349595220499</c:v>
                </c:pt>
                <c:pt idx="90">
                  <c:v>423.58725595502199</c:v>
                </c:pt>
                <c:pt idx="91">
                  <c:v>427.45902950890098</c:v>
                </c:pt>
                <c:pt idx="92">
                  <c:v>425.200873466171</c:v>
                </c:pt>
                <c:pt idx="93">
                  <c:v>417.44727851415502</c:v>
                </c:pt>
                <c:pt idx="94">
                  <c:v>414.11448638328801</c:v>
                </c:pt>
                <c:pt idx="95">
                  <c:v>414.811926653613</c:v>
                </c:pt>
                <c:pt idx="96">
                  <c:v>414.147560452459</c:v>
                </c:pt>
                <c:pt idx="97">
                  <c:v>424.83930170678201</c:v>
                </c:pt>
                <c:pt idx="98">
                  <c:v>423.560564265501</c:v>
                </c:pt>
                <c:pt idx="99">
                  <c:v>423.94671327745101</c:v>
                </c:pt>
                <c:pt idx="100">
                  <c:v>422.03568179980402</c:v>
                </c:pt>
                <c:pt idx="101">
                  <c:v>427.68537669032298</c:v>
                </c:pt>
                <c:pt idx="102">
                  <c:v>426.09648001787002</c:v>
                </c:pt>
                <c:pt idx="103">
                  <c:v>427.09341715419998</c:v>
                </c:pt>
                <c:pt idx="104">
                  <c:v>424.22135489686599</c:v>
                </c:pt>
                <c:pt idx="105">
                  <c:v>418.507316719686</c:v>
                </c:pt>
                <c:pt idx="106">
                  <c:v>415.16651328455799</c:v>
                </c:pt>
                <c:pt idx="107">
                  <c:v>414.42753320755202</c:v>
                </c:pt>
                <c:pt idx="108">
                  <c:v>412.37192612602797</c:v>
                </c:pt>
                <c:pt idx="109">
                  <c:v>421.02619119356399</c:v>
                </c:pt>
                <c:pt idx="110">
                  <c:v>421.38672885652198</c:v>
                </c:pt>
                <c:pt idx="111">
                  <c:v>416.81757584322798</c:v>
                </c:pt>
                <c:pt idx="112">
                  <c:v>416.40295616587798</c:v>
                </c:pt>
                <c:pt idx="113">
                  <c:v>422.06250425105702</c:v>
                </c:pt>
                <c:pt idx="114">
                  <c:v>420.55667899269901</c:v>
                </c:pt>
                <c:pt idx="115">
                  <c:v>421.01595291291198</c:v>
                </c:pt>
                <c:pt idx="116">
                  <c:v>419.84761690107598</c:v>
                </c:pt>
                <c:pt idx="117">
                  <c:v>417.19203555261998</c:v>
                </c:pt>
                <c:pt idx="118">
                  <c:v>413.32183676957902</c:v>
                </c:pt>
                <c:pt idx="119">
                  <c:v>414.25316631534099</c:v>
                </c:pt>
                <c:pt idx="120">
                  <c:v>411.97474035235501</c:v>
                </c:pt>
                <c:pt idx="121">
                  <c:v>421.42066744817203</c:v>
                </c:pt>
                <c:pt idx="122">
                  <c:v>419.22546579720301</c:v>
                </c:pt>
                <c:pt idx="123">
                  <c:v>412.45328373311901</c:v>
                </c:pt>
                <c:pt idx="124">
                  <c:v>413.61432661870901</c:v>
                </c:pt>
                <c:pt idx="125">
                  <c:v>423.78548878433003</c:v>
                </c:pt>
                <c:pt idx="126">
                  <c:v>422.47495717430797</c:v>
                </c:pt>
                <c:pt idx="127">
                  <c:v>437.61202172774398</c:v>
                </c:pt>
                <c:pt idx="128">
                  <c:v>446.067736419509</c:v>
                </c:pt>
                <c:pt idx="129">
                  <c:v>438.706425361698</c:v>
                </c:pt>
                <c:pt idx="130">
                  <c:v>430.45645152740099</c:v>
                </c:pt>
                <c:pt idx="131">
                  <c:v>427.34416500151099</c:v>
                </c:pt>
                <c:pt idx="132">
                  <c:v>425.06662985314102</c:v>
                </c:pt>
                <c:pt idx="133">
                  <c:v>436.78458962088098</c:v>
                </c:pt>
                <c:pt idx="134">
                  <c:v>433.76247272251601</c:v>
                </c:pt>
                <c:pt idx="135">
                  <c:v>440.69578117208999</c:v>
                </c:pt>
                <c:pt idx="136">
                  <c:v>441.45815098530198</c:v>
                </c:pt>
                <c:pt idx="137">
                  <c:v>437.93704730902198</c:v>
                </c:pt>
                <c:pt idx="138">
                  <c:v>438.623593856215</c:v>
                </c:pt>
                <c:pt idx="139">
                  <c:v>443.60191232561601</c:v>
                </c:pt>
                <c:pt idx="140">
                  <c:v>441.529665652348</c:v>
                </c:pt>
                <c:pt idx="141">
                  <c:v>447.76373855999702</c:v>
                </c:pt>
                <c:pt idx="142">
                  <c:v>442.648481638296</c:v>
                </c:pt>
                <c:pt idx="143">
                  <c:v>439.43920553085599</c:v>
                </c:pt>
                <c:pt idx="144">
                  <c:v>437.02652853235998</c:v>
                </c:pt>
                <c:pt idx="145">
                  <c:v>440.87039855023602</c:v>
                </c:pt>
                <c:pt idx="146">
                  <c:v>438.81753434405198</c:v>
                </c:pt>
                <c:pt idx="147">
                  <c:v>442.10424649536702</c:v>
                </c:pt>
                <c:pt idx="148">
                  <c:v>444.00262022234301</c:v>
                </c:pt>
                <c:pt idx="149">
                  <c:v>441.73279733775303</c:v>
                </c:pt>
                <c:pt idx="150">
                  <c:v>439.42796116999398</c:v>
                </c:pt>
                <c:pt idx="151">
                  <c:v>443.22832734279899</c:v>
                </c:pt>
                <c:pt idx="152">
                  <c:v>447.456915418118</c:v>
                </c:pt>
                <c:pt idx="153">
                  <c:v>437.43170449016998</c:v>
                </c:pt>
                <c:pt idx="154">
                  <c:v>438.75901043376803</c:v>
                </c:pt>
                <c:pt idx="155">
                  <c:v>436.91380124052398</c:v>
                </c:pt>
                <c:pt idx="156">
                  <c:v>430.68130848714901</c:v>
                </c:pt>
                <c:pt idx="157">
                  <c:v>443.91637107922497</c:v>
                </c:pt>
                <c:pt idx="158">
                  <c:v>441.584517666539</c:v>
                </c:pt>
                <c:pt idx="159">
                  <c:v>440.52641995459902</c:v>
                </c:pt>
                <c:pt idx="160">
                  <c:v>440.26688973882699</c:v>
                </c:pt>
                <c:pt idx="161">
                  <c:v>437.37702851993203</c:v>
                </c:pt>
                <c:pt idx="162">
                  <c:v>439.16493595000298</c:v>
                </c:pt>
                <c:pt idx="163">
                  <c:v>439.9698223849</c:v>
                </c:pt>
                <c:pt idx="164">
                  <c:v>439.45734562899798</c:v>
                </c:pt>
                <c:pt idx="165">
                  <c:v>441.41170627235499</c:v>
                </c:pt>
                <c:pt idx="166">
                  <c:v>432.648111707086</c:v>
                </c:pt>
                <c:pt idx="167">
                  <c:v>431.973801778743</c:v>
                </c:pt>
                <c:pt idx="168">
                  <c:v>431.11542923912901</c:v>
                </c:pt>
                <c:pt idx="169">
                  <c:v>440.29747902051599</c:v>
                </c:pt>
                <c:pt idx="170">
                  <c:v>438.76167415959497</c:v>
                </c:pt>
                <c:pt idx="171">
                  <c:v>439.88445341288599</c:v>
                </c:pt>
                <c:pt idx="172">
                  <c:v>441.94509460075102</c:v>
                </c:pt>
                <c:pt idx="173">
                  <c:v>438.72655101979802</c:v>
                </c:pt>
                <c:pt idx="174">
                  <c:v>439.64649535879101</c:v>
                </c:pt>
                <c:pt idx="175">
                  <c:v>440.03960944120598</c:v>
                </c:pt>
                <c:pt idx="176">
                  <c:v>439.45665428913799</c:v>
                </c:pt>
                <c:pt idx="177">
                  <c:v>441.17547261259398</c:v>
                </c:pt>
                <c:pt idx="178">
                  <c:v>433.124321727378</c:v>
                </c:pt>
                <c:pt idx="179">
                  <c:v>431.35679102782001</c:v>
                </c:pt>
                <c:pt idx="180">
                  <c:v>429.22375656083898</c:v>
                </c:pt>
                <c:pt idx="181">
                  <c:v>442.41934671448303</c:v>
                </c:pt>
                <c:pt idx="182">
                  <c:v>442.31532456462901</c:v>
                </c:pt>
                <c:pt idx="183">
                  <c:v>442.56803655201799</c:v>
                </c:pt>
                <c:pt idx="184">
                  <c:v>443.37977454677701</c:v>
                </c:pt>
                <c:pt idx="185">
                  <c:v>442.09980093409303</c:v>
                </c:pt>
                <c:pt idx="186">
                  <c:v>442.31586624887001</c:v>
                </c:pt>
                <c:pt idx="187">
                  <c:v>448.80364567128697</c:v>
                </c:pt>
                <c:pt idx="188">
                  <c:v>452.82538393481599</c:v>
                </c:pt>
                <c:pt idx="189">
                  <c:v>442.31914966486499</c:v>
                </c:pt>
                <c:pt idx="190">
                  <c:v>439.111112256632</c:v>
                </c:pt>
                <c:pt idx="191">
                  <c:v>439.25423964804401</c:v>
                </c:pt>
                <c:pt idx="192">
                  <c:v>433.09905270718502</c:v>
                </c:pt>
                <c:pt idx="193">
                  <c:v>444.23547593190301</c:v>
                </c:pt>
                <c:pt idx="194">
                  <c:v>443.411573608335</c:v>
                </c:pt>
                <c:pt idx="195">
                  <c:v>447.11871839931803</c:v>
                </c:pt>
                <c:pt idx="196">
                  <c:v>446.39547179115903</c:v>
                </c:pt>
                <c:pt idx="197">
                  <c:v>448.33756646178</c:v>
                </c:pt>
                <c:pt idx="198">
                  <c:v>449.14847963497698</c:v>
                </c:pt>
                <c:pt idx="199">
                  <c:v>449.71103788840998</c:v>
                </c:pt>
                <c:pt idx="200">
                  <c:v>451.613188320684</c:v>
                </c:pt>
                <c:pt idx="201">
                  <c:v>446.164736746676</c:v>
                </c:pt>
                <c:pt idx="202">
                  <c:v>440.28888368655703</c:v>
                </c:pt>
                <c:pt idx="203">
                  <c:v>441.22142907224901</c:v>
                </c:pt>
                <c:pt idx="204">
                  <c:v>440.03243720439099</c:v>
                </c:pt>
                <c:pt idx="205">
                  <c:v>445.01870426730397</c:v>
                </c:pt>
                <c:pt idx="206">
                  <c:v>443.387041228491</c:v>
                </c:pt>
                <c:pt idx="207">
                  <c:v>441.30485309943799</c:v>
                </c:pt>
                <c:pt idx="208">
                  <c:v>442.42418590379702</c:v>
                </c:pt>
                <c:pt idx="209">
                  <c:v>444.03573780944902</c:v>
                </c:pt>
                <c:pt idx="210">
                  <c:v>441.37112181142999</c:v>
                </c:pt>
                <c:pt idx="211">
                  <c:v>444.19632305665198</c:v>
                </c:pt>
                <c:pt idx="212">
                  <c:v>440.66169348651198</c:v>
                </c:pt>
                <c:pt idx="213">
                  <c:v>441.08655174302299</c:v>
                </c:pt>
                <c:pt idx="214">
                  <c:v>436.42059678114299</c:v>
                </c:pt>
                <c:pt idx="215">
                  <c:v>435.74310277466702</c:v>
                </c:pt>
                <c:pt idx="216">
                  <c:v>435.71003413226498</c:v>
                </c:pt>
                <c:pt idx="217">
                  <c:v>443.93464662586001</c:v>
                </c:pt>
                <c:pt idx="218">
                  <c:v>443.25723052410098</c:v>
                </c:pt>
                <c:pt idx="219">
                  <c:v>447.06770895195899</c:v>
                </c:pt>
                <c:pt idx="220">
                  <c:v>449.105269249196</c:v>
                </c:pt>
                <c:pt idx="221">
                  <c:v>447.97146700552003</c:v>
                </c:pt>
                <c:pt idx="222">
                  <c:v>445.938413993886</c:v>
                </c:pt>
                <c:pt idx="223">
                  <c:v>449.62491787668</c:v>
                </c:pt>
                <c:pt idx="224">
                  <c:v>445.51289018031298</c:v>
                </c:pt>
                <c:pt idx="225">
                  <c:v>438.445631558608</c:v>
                </c:pt>
                <c:pt idx="226">
                  <c:v>434.79618888012601</c:v>
                </c:pt>
                <c:pt idx="227">
                  <c:v>433.83270128930701</c:v>
                </c:pt>
                <c:pt idx="228">
                  <c:v>431.87010522228701</c:v>
                </c:pt>
                <c:pt idx="229">
                  <c:v>449.526293595065</c:v>
                </c:pt>
                <c:pt idx="230">
                  <c:v>451.35509812862</c:v>
                </c:pt>
                <c:pt idx="231">
                  <c:v>453.54728091538101</c:v>
                </c:pt>
                <c:pt idx="232">
                  <c:v>454.02388811080698</c:v>
                </c:pt>
                <c:pt idx="233">
                  <c:v>455.508208809199</c:v>
                </c:pt>
                <c:pt idx="234">
                  <c:v>455.53955759494301</c:v>
                </c:pt>
                <c:pt idx="235">
                  <c:v>457.28138648046502</c:v>
                </c:pt>
                <c:pt idx="236">
                  <c:v>457.43050217034801</c:v>
                </c:pt>
                <c:pt idx="237">
                  <c:v>448.48253641453903</c:v>
                </c:pt>
                <c:pt idx="238">
                  <c:v>444.604183611954</c:v>
                </c:pt>
                <c:pt idx="239">
                  <c:v>446.96751732386599</c:v>
                </c:pt>
                <c:pt idx="240">
                  <c:v>447.231207733117</c:v>
                </c:pt>
                <c:pt idx="241">
                  <c:v>465.24259584582001</c:v>
                </c:pt>
                <c:pt idx="242">
                  <c:v>464.15755971147598</c:v>
                </c:pt>
                <c:pt idx="243">
                  <c:v>472.85508227409701</c:v>
                </c:pt>
                <c:pt idx="244">
                  <c:v>481.33084279703098</c:v>
                </c:pt>
                <c:pt idx="245">
                  <c:v>476.421035021948</c:v>
                </c:pt>
                <c:pt idx="246">
                  <c:v>474.61983792848201</c:v>
                </c:pt>
                <c:pt idx="247">
                  <c:v>474.56311715870601</c:v>
                </c:pt>
                <c:pt idx="248">
                  <c:v>471.26533527399499</c:v>
                </c:pt>
                <c:pt idx="249">
                  <c:v>464.40727380357799</c:v>
                </c:pt>
                <c:pt idx="250">
                  <c:v>459.98799124790798</c:v>
                </c:pt>
                <c:pt idx="251">
                  <c:v>466.160056588521</c:v>
                </c:pt>
                <c:pt idx="252">
                  <c:v>466.92151220360398</c:v>
                </c:pt>
                <c:pt idx="253">
                  <c:v>483.03740967244403</c:v>
                </c:pt>
                <c:pt idx="254">
                  <c:v>480.61382455570902</c:v>
                </c:pt>
                <c:pt idx="255">
                  <c:v>482.53708971240502</c:v>
                </c:pt>
                <c:pt idx="256">
                  <c:v>480.76881397629001</c:v>
                </c:pt>
                <c:pt idx="257">
                  <c:v>477.70447628959499</c:v>
                </c:pt>
                <c:pt idx="258">
                  <c:v>474.26597816277098</c:v>
                </c:pt>
                <c:pt idx="259">
                  <c:v>476.543416196056</c:v>
                </c:pt>
                <c:pt idx="260">
                  <c:v>475.41059921509401</c:v>
                </c:pt>
                <c:pt idx="261">
                  <c:v>471.50371358016099</c:v>
                </c:pt>
                <c:pt idx="262">
                  <c:v>467.40945163160598</c:v>
                </c:pt>
                <c:pt idx="263">
                  <c:v>466.97337325895802</c:v>
                </c:pt>
                <c:pt idx="264">
                  <c:v>468.33182834930301</c:v>
                </c:pt>
                <c:pt idx="265">
                  <c:v>492.12729241877298</c:v>
                </c:pt>
                <c:pt idx="266">
                  <c:v>491.770390902749</c:v>
                </c:pt>
                <c:pt idx="267">
                  <c:v>491.01051872935</c:v>
                </c:pt>
                <c:pt idx="268">
                  <c:v>490.39370709135898</c:v>
                </c:pt>
                <c:pt idx="269">
                  <c:v>494.79062352299599</c:v>
                </c:pt>
                <c:pt idx="270">
                  <c:v>490.57376814919201</c:v>
                </c:pt>
                <c:pt idx="271">
                  <c:v>493.35279858151398</c:v>
                </c:pt>
                <c:pt idx="272">
                  <c:v>488.90071355298301</c:v>
                </c:pt>
                <c:pt idx="273">
                  <c:v>487.23350603270399</c:v>
                </c:pt>
                <c:pt idx="274">
                  <c:v>483.407803889013</c:v>
                </c:pt>
                <c:pt idx="275">
                  <c:v>484.92130511043899</c:v>
                </c:pt>
                <c:pt idx="276">
                  <c:v>486.00383023134498</c:v>
                </c:pt>
                <c:pt idx="277">
                  <c:v>510.06875950241903</c:v>
                </c:pt>
                <c:pt idx="278">
                  <c:v>510.361414179279</c:v>
                </c:pt>
                <c:pt idx="279">
                  <c:v>512.75899274860001</c:v>
                </c:pt>
                <c:pt idx="280">
                  <c:v>514.20991812282398</c:v>
                </c:pt>
                <c:pt idx="281">
                  <c:v>519.97</c:v>
                </c:pt>
              </c:numCache>
            </c:numRef>
          </c:val>
          <c:smooth val="0"/>
          <c:extLst>
            <c:ext xmlns:c16="http://schemas.microsoft.com/office/drawing/2014/chart" uri="{C3380CC4-5D6E-409C-BE32-E72D297353CC}">
              <c16:uniqueId val="{00000001-F325-48DC-93F5-DC58B9C24C49}"/>
            </c:ext>
          </c:extLst>
        </c:ser>
        <c:ser>
          <c:idx val="1"/>
          <c:order val="1"/>
          <c:tx>
            <c:v>Nacional</c:v>
          </c:tx>
          <c:spPr>
            <a:ln w="19050">
              <a:solidFill>
                <a:sysClr val="window" lastClr="FFFFFF">
                  <a:lumMod val="50000"/>
                </a:sysClr>
              </a:solidFill>
            </a:ln>
          </c:spPr>
          <c:marker>
            <c:symbol val="none"/>
          </c:marker>
          <c:dLbls>
            <c:dLbl>
              <c:idx val="281"/>
              <c:layout>
                <c:manualLayout>
                  <c:x val="-5.3484234593305459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325-48DC-93F5-DC58B9C24C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'F70-71'!$A$7:$A$288</c:f>
              <c:numCache>
                <c:formatCode>mm/dd/yyyy</c:formatCode>
                <c:ptCount val="282"/>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numCache>
            </c:numRef>
          </c:cat>
          <c:val>
            <c:numRef>
              <c:f>'F70-71'!$G$7:$G$288</c:f>
              <c:numCache>
                <c:formatCode>#,###.00</c:formatCode>
                <c:ptCount val="282"/>
                <c:pt idx="0">
                  <c:v>353.37887446012797</c:v>
                </c:pt>
                <c:pt idx="1">
                  <c:v>371.844386509787</c:v>
                </c:pt>
                <c:pt idx="2">
                  <c:v>365.29728412579499</c:v>
                </c:pt>
                <c:pt idx="3">
                  <c:v>368.17277390499402</c:v>
                </c:pt>
                <c:pt idx="4">
                  <c:v>370.30902604376303</c:v>
                </c:pt>
                <c:pt idx="5">
                  <c:v>374.942770838402</c:v>
                </c:pt>
                <c:pt idx="6">
                  <c:v>375.94506492524698</c:v>
                </c:pt>
                <c:pt idx="7">
                  <c:v>371.81036024442102</c:v>
                </c:pt>
                <c:pt idx="8">
                  <c:v>370.05260726964201</c:v>
                </c:pt>
                <c:pt idx="9">
                  <c:v>369.709612785692</c:v>
                </c:pt>
                <c:pt idx="10">
                  <c:v>370.80326591389598</c:v>
                </c:pt>
                <c:pt idx="11">
                  <c:v>368.89256266042901</c:v>
                </c:pt>
                <c:pt idx="12">
                  <c:v>372.81638298432603</c:v>
                </c:pt>
                <c:pt idx="13">
                  <c:v>391.064370486906</c:v>
                </c:pt>
                <c:pt idx="14">
                  <c:v>385.30746096597397</c:v>
                </c:pt>
                <c:pt idx="15">
                  <c:v>388.36145956589002</c:v>
                </c:pt>
                <c:pt idx="16">
                  <c:v>391.62981873344597</c:v>
                </c:pt>
                <c:pt idx="17">
                  <c:v>391.09761007123598</c:v>
                </c:pt>
                <c:pt idx="18">
                  <c:v>397.02994715831801</c:v>
                </c:pt>
                <c:pt idx="19">
                  <c:v>393.24787141906103</c:v>
                </c:pt>
                <c:pt idx="20">
                  <c:v>392.38104345446101</c:v>
                </c:pt>
                <c:pt idx="21">
                  <c:v>390.81348311371102</c:v>
                </c:pt>
                <c:pt idx="22">
                  <c:v>390.56120716292202</c:v>
                </c:pt>
                <c:pt idx="23">
                  <c:v>389.37522602152802</c:v>
                </c:pt>
                <c:pt idx="24">
                  <c:v>395.00793775536198</c:v>
                </c:pt>
                <c:pt idx="25">
                  <c:v>410.09147176504803</c:v>
                </c:pt>
                <c:pt idx="26">
                  <c:v>408.79412715708901</c:v>
                </c:pt>
                <c:pt idx="27">
                  <c:v>403.78266189208398</c:v>
                </c:pt>
                <c:pt idx="28">
                  <c:v>400.019300998701</c:v>
                </c:pt>
                <c:pt idx="29">
                  <c:v>406.34646703302298</c:v>
                </c:pt>
                <c:pt idx="30">
                  <c:v>404.47381373922502</c:v>
                </c:pt>
                <c:pt idx="31">
                  <c:v>404.94447500449098</c:v>
                </c:pt>
                <c:pt idx="32">
                  <c:v>402.968165664146</c:v>
                </c:pt>
                <c:pt idx="33">
                  <c:v>399.60598160174499</c:v>
                </c:pt>
                <c:pt idx="34">
                  <c:v>396.41719056117302</c:v>
                </c:pt>
                <c:pt idx="35">
                  <c:v>396.85644683731903</c:v>
                </c:pt>
                <c:pt idx="36">
                  <c:v>397.39488831182001</c:v>
                </c:pt>
                <c:pt idx="37">
                  <c:v>412.90447908805999</c:v>
                </c:pt>
                <c:pt idx="38">
                  <c:v>411.42661360745598</c:v>
                </c:pt>
                <c:pt idx="39">
                  <c:v>408.15815604741198</c:v>
                </c:pt>
                <c:pt idx="40">
                  <c:v>407.98332370429301</c:v>
                </c:pt>
                <c:pt idx="41">
                  <c:v>416.14399362839799</c:v>
                </c:pt>
                <c:pt idx="42">
                  <c:v>415.91914647601402</c:v>
                </c:pt>
                <c:pt idx="43">
                  <c:v>419.36921686283898</c:v>
                </c:pt>
                <c:pt idx="44">
                  <c:v>418.091315183505</c:v>
                </c:pt>
                <c:pt idx="45">
                  <c:v>412.32919575473602</c:v>
                </c:pt>
                <c:pt idx="46">
                  <c:v>409.27851878175801</c:v>
                </c:pt>
                <c:pt idx="47">
                  <c:v>409.251191247956</c:v>
                </c:pt>
                <c:pt idx="48">
                  <c:v>410.13362371783802</c:v>
                </c:pt>
                <c:pt idx="49">
                  <c:v>423.813384427431</c:v>
                </c:pt>
                <c:pt idx="50">
                  <c:v>420.72261427583902</c:v>
                </c:pt>
                <c:pt idx="51">
                  <c:v>416.07112873881698</c:v>
                </c:pt>
                <c:pt idx="52">
                  <c:v>415.85307189097801</c:v>
                </c:pt>
                <c:pt idx="53">
                  <c:v>424.86966568800699</c:v>
                </c:pt>
                <c:pt idx="54">
                  <c:v>423.84873126046102</c:v>
                </c:pt>
                <c:pt idx="55">
                  <c:v>426.14242759490497</c:v>
                </c:pt>
                <c:pt idx="56">
                  <c:v>422.87433422565101</c:v>
                </c:pt>
                <c:pt idx="57">
                  <c:v>416.165185539493</c:v>
                </c:pt>
                <c:pt idx="58">
                  <c:v>412.19274627940598</c:v>
                </c:pt>
                <c:pt idx="59">
                  <c:v>410.819568793624</c:v>
                </c:pt>
                <c:pt idx="60">
                  <c:v>412.19142511078002</c:v>
                </c:pt>
                <c:pt idx="61">
                  <c:v>428.69547906310697</c:v>
                </c:pt>
                <c:pt idx="62">
                  <c:v>426.11157153672798</c:v>
                </c:pt>
                <c:pt idx="63">
                  <c:v>423.80728179313098</c:v>
                </c:pt>
                <c:pt idx="64">
                  <c:v>422.042669770685</c:v>
                </c:pt>
                <c:pt idx="65">
                  <c:v>429.07129230542898</c:v>
                </c:pt>
                <c:pt idx="66">
                  <c:v>429.09126234288698</c:v>
                </c:pt>
                <c:pt idx="67">
                  <c:v>431.564787011965</c:v>
                </c:pt>
                <c:pt idx="68">
                  <c:v>429.53227780111598</c:v>
                </c:pt>
                <c:pt idx="69">
                  <c:v>424.55665760260899</c:v>
                </c:pt>
                <c:pt idx="70">
                  <c:v>421.64288279415098</c:v>
                </c:pt>
                <c:pt idx="71">
                  <c:v>422.45854212198299</c:v>
                </c:pt>
                <c:pt idx="72">
                  <c:v>422.49431000225599</c:v>
                </c:pt>
                <c:pt idx="73">
                  <c:v>437.06578299315902</c:v>
                </c:pt>
                <c:pt idx="74">
                  <c:v>435.44842540101598</c:v>
                </c:pt>
                <c:pt idx="75">
                  <c:v>431.80459616614701</c:v>
                </c:pt>
                <c:pt idx="76">
                  <c:v>431.82480420969398</c:v>
                </c:pt>
                <c:pt idx="77">
                  <c:v>439.01945859763998</c:v>
                </c:pt>
                <c:pt idx="78">
                  <c:v>437.39452874411597</c:v>
                </c:pt>
                <c:pt idx="79">
                  <c:v>440.55847065522198</c:v>
                </c:pt>
                <c:pt idx="80">
                  <c:v>437.25290772466099</c:v>
                </c:pt>
                <c:pt idx="81">
                  <c:v>429.68793273133502</c:v>
                </c:pt>
                <c:pt idx="82">
                  <c:v>425.62796172474998</c:v>
                </c:pt>
                <c:pt idx="83">
                  <c:v>426.89969705813701</c:v>
                </c:pt>
                <c:pt idx="84">
                  <c:v>427.18213836164898</c:v>
                </c:pt>
                <c:pt idx="85">
                  <c:v>442.28428389679601</c:v>
                </c:pt>
                <c:pt idx="86">
                  <c:v>439.95696510198201</c:v>
                </c:pt>
                <c:pt idx="87">
                  <c:v>436.235983562706</c:v>
                </c:pt>
                <c:pt idx="88">
                  <c:v>436.57759354766102</c:v>
                </c:pt>
                <c:pt idx="89">
                  <c:v>443.70026395182799</c:v>
                </c:pt>
                <c:pt idx="90">
                  <c:v>442.660260335082</c:v>
                </c:pt>
                <c:pt idx="91">
                  <c:v>444.186038944117</c:v>
                </c:pt>
                <c:pt idx="92">
                  <c:v>441.316123550165</c:v>
                </c:pt>
                <c:pt idx="93">
                  <c:v>434.677672791075</c:v>
                </c:pt>
                <c:pt idx="94">
                  <c:v>431.01915024228401</c:v>
                </c:pt>
                <c:pt idx="95">
                  <c:v>431.49930825969699</c:v>
                </c:pt>
                <c:pt idx="96">
                  <c:v>431.51446713809901</c:v>
                </c:pt>
                <c:pt idx="97">
                  <c:v>446.55557529467302</c:v>
                </c:pt>
                <c:pt idx="98">
                  <c:v>444.48943920567899</c:v>
                </c:pt>
                <c:pt idx="99">
                  <c:v>441.11643876026898</c:v>
                </c:pt>
                <c:pt idx="100">
                  <c:v>439.14706751328498</c:v>
                </c:pt>
                <c:pt idx="101">
                  <c:v>445.20282404332198</c:v>
                </c:pt>
                <c:pt idx="102">
                  <c:v>442.92420332292301</c:v>
                </c:pt>
                <c:pt idx="103">
                  <c:v>445.59344205362299</c:v>
                </c:pt>
                <c:pt idx="104">
                  <c:v>442.51975274448398</c:v>
                </c:pt>
                <c:pt idx="105">
                  <c:v>435.734285469322</c:v>
                </c:pt>
                <c:pt idx="106">
                  <c:v>431.88159597392598</c:v>
                </c:pt>
                <c:pt idx="107">
                  <c:v>429.48442791114502</c:v>
                </c:pt>
                <c:pt idx="108">
                  <c:v>428.87789340664398</c:v>
                </c:pt>
                <c:pt idx="109">
                  <c:v>444.64909649420599</c:v>
                </c:pt>
                <c:pt idx="110">
                  <c:v>444.350382741197</c:v>
                </c:pt>
                <c:pt idx="111">
                  <c:v>435.588362518167</c:v>
                </c:pt>
                <c:pt idx="112">
                  <c:v>434.34255813029301</c:v>
                </c:pt>
                <c:pt idx="113">
                  <c:v>441.24300795332101</c:v>
                </c:pt>
                <c:pt idx="114">
                  <c:v>439.66542537578101</c:v>
                </c:pt>
                <c:pt idx="115">
                  <c:v>440.94645606623999</c:v>
                </c:pt>
                <c:pt idx="116">
                  <c:v>438.60475677906197</c:v>
                </c:pt>
                <c:pt idx="117">
                  <c:v>433.00092347902199</c:v>
                </c:pt>
                <c:pt idx="118">
                  <c:v>428.36252942636497</c:v>
                </c:pt>
                <c:pt idx="119">
                  <c:v>427.26297722267901</c:v>
                </c:pt>
                <c:pt idx="120">
                  <c:v>426.42999439980599</c:v>
                </c:pt>
                <c:pt idx="121">
                  <c:v>440.16930591451103</c:v>
                </c:pt>
                <c:pt idx="122">
                  <c:v>436.53229502497197</c:v>
                </c:pt>
                <c:pt idx="123">
                  <c:v>427.56408014117397</c:v>
                </c:pt>
                <c:pt idx="124">
                  <c:v>428.65103277748898</c:v>
                </c:pt>
                <c:pt idx="125">
                  <c:v>438.67120701192198</c:v>
                </c:pt>
                <c:pt idx="126">
                  <c:v>437.50614550188698</c:v>
                </c:pt>
                <c:pt idx="127">
                  <c:v>442.12565858547299</c:v>
                </c:pt>
                <c:pt idx="128">
                  <c:v>440.62083760029901</c:v>
                </c:pt>
                <c:pt idx="129">
                  <c:v>433.09627965214798</c:v>
                </c:pt>
                <c:pt idx="130">
                  <c:v>429.486760015855</c:v>
                </c:pt>
                <c:pt idx="131">
                  <c:v>426.69139021877697</c:v>
                </c:pt>
                <c:pt idx="132">
                  <c:v>426.12643324924397</c:v>
                </c:pt>
                <c:pt idx="133">
                  <c:v>443.77600085794802</c:v>
                </c:pt>
                <c:pt idx="134">
                  <c:v>439.72787183946599</c:v>
                </c:pt>
                <c:pt idx="135">
                  <c:v>436.55167791012798</c:v>
                </c:pt>
                <c:pt idx="136">
                  <c:v>437.31371879035999</c:v>
                </c:pt>
                <c:pt idx="137">
                  <c:v>444.29359329105398</c:v>
                </c:pt>
                <c:pt idx="138">
                  <c:v>442.918311408835</c:v>
                </c:pt>
                <c:pt idx="139">
                  <c:v>445.63725030371</c:v>
                </c:pt>
                <c:pt idx="140">
                  <c:v>443.42631439062399</c:v>
                </c:pt>
                <c:pt idx="141">
                  <c:v>438.35438209814203</c:v>
                </c:pt>
                <c:pt idx="142">
                  <c:v>433.92303772427402</c:v>
                </c:pt>
                <c:pt idx="143">
                  <c:v>431.40473229585598</c:v>
                </c:pt>
                <c:pt idx="144">
                  <c:v>428.97521660634101</c:v>
                </c:pt>
                <c:pt idx="145">
                  <c:v>443.11022813569099</c:v>
                </c:pt>
                <c:pt idx="146">
                  <c:v>441.46071860000001</c:v>
                </c:pt>
                <c:pt idx="147">
                  <c:v>437.717773999526</c:v>
                </c:pt>
                <c:pt idx="148">
                  <c:v>439.63505954005399</c:v>
                </c:pt>
                <c:pt idx="149">
                  <c:v>445.736764890426</c:v>
                </c:pt>
                <c:pt idx="150">
                  <c:v>442.12313675519403</c:v>
                </c:pt>
                <c:pt idx="151">
                  <c:v>445.43740318545798</c:v>
                </c:pt>
                <c:pt idx="152">
                  <c:v>443.29490212595499</c:v>
                </c:pt>
                <c:pt idx="153">
                  <c:v>435.529126490544</c:v>
                </c:pt>
                <c:pt idx="154">
                  <c:v>432.51852578811099</c:v>
                </c:pt>
                <c:pt idx="155">
                  <c:v>430.44454510253502</c:v>
                </c:pt>
                <c:pt idx="156">
                  <c:v>430.68130848714901</c:v>
                </c:pt>
                <c:pt idx="157">
                  <c:v>447.38397292208299</c:v>
                </c:pt>
                <c:pt idx="158">
                  <c:v>444.60971667431602</c:v>
                </c:pt>
                <c:pt idx="159">
                  <c:v>437.89865264340801</c:v>
                </c:pt>
                <c:pt idx="160">
                  <c:v>437.51580784597598</c:v>
                </c:pt>
                <c:pt idx="161">
                  <c:v>442.39569780874399</c:v>
                </c:pt>
                <c:pt idx="162">
                  <c:v>441.95826661282501</c:v>
                </c:pt>
                <c:pt idx="163">
                  <c:v>445.85659882884102</c:v>
                </c:pt>
                <c:pt idx="164">
                  <c:v>444.043831426152</c:v>
                </c:pt>
                <c:pt idx="165">
                  <c:v>437.68454153824098</c:v>
                </c:pt>
                <c:pt idx="166">
                  <c:v>433.84322936094998</c:v>
                </c:pt>
                <c:pt idx="167">
                  <c:v>431.28180715128099</c:v>
                </c:pt>
                <c:pt idx="168">
                  <c:v>430.656730740152</c:v>
                </c:pt>
                <c:pt idx="169">
                  <c:v>445.38937524654</c:v>
                </c:pt>
                <c:pt idx="170">
                  <c:v>444.21860809370997</c:v>
                </c:pt>
                <c:pt idx="171">
                  <c:v>439.643255631714</c:v>
                </c:pt>
                <c:pt idx="172">
                  <c:v>441.53731257784699</c:v>
                </c:pt>
                <c:pt idx="173">
                  <c:v>446.40835656500502</c:v>
                </c:pt>
                <c:pt idx="174">
                  <c:v>444.92521785785198</c:v>
                </c:pt>
                <c:pt idx="175">
                  <c:v>449.074803835176</c:v>
                </c:pt>
                <c:pt idx="176">
                  <c:v>446.144920343335</c:v>
                </c:pt>
                <c:pt idx="177">
                  <c:v>439.06558753853898</c:v>
                </c:pt>
                <c:pt idx="178">
                  <c:v>434.44876991957</c:v>
                </c:pt>
                <c:pt idx="179">
                  <c:v>434.058306864852</c:v>
                </c:pt>
                <c:pt idx="180">
                  <c:v>432.92573433663898</c:v>
                </c:pt>
                <c:pt idx="181">
                  <c:v>450.85926512367303</c:v>
                </c:pt>
                <c:pt idx="182">
                  <c:v>449.28635144568699</c:v>
                </c:pt>
                <c:pt idx="183">
                  <c:v>444.01505381212098</c:v>
                </c:pt>
                <c:pt idx="184">
                  <c:v>445.53395311824698</c:v>
                </c:pt>
                <c:pt idx="185">
                  <c:v>452.83638414686402</c:v>
                </c:pt>
                <c:pt idx="186">
                  <c:v>450.34380438575403</c:v>
                </c:pt>
                <c:pt idx="187">
                  <c:v>455.733388899945</c:v>
                </c:pt>
                <c:pt idx="188">
                  <c:v>453.96814244222298</c:v>
                </c:pt>
                <c:pt idx="189">
                  <c:v>445.58866819459502</c:v>
                </c:pt>
                <c:pt idx="190">
                  <c:v>441.82660476604099</c:v>
                </c:pt>
                <c:pt idx="191">
                  <c:v>441.86833241375302</c:v>
                </c:pt>
                <c:pt idx="192">
                  <c:v>441.13964953426199</c:v>
                </c:pt>
                <c:pt idx="193">
                  <c:v>455.99979196764599</c:v>
                </c:pt>
                <c:pt idx="194">
                  <c:v>453.24138616355202</c:v>
                </c:pt>
                <c:pt idx="195">
                  <c:v>449.52625881254397</c:v>
                </c:pt>
                <c:pt idx="196">
                  <c:v>449.82532558901602</c:v>
                </c:pt>
                <c:pt idx="197">
                  <c:v>458.77370282249001</c:v>
                </c:pt>
                <c:pt idx="198">
                  <c:v>457.13544458586603</c:v>
                </c:pt>
                <c:pt idx="199">
                  <c:v>460.19437940896103</c:v>
                </c:pt>
                <c:pt idx="200">
                  <c:v>457.58886967943999</c:v>
                </c:pt>
                <c:pt idx="201">
                  <c:v>448.74462497822202</c:v>
                </c:pt>
                <c:pt idx="202">
                  <c:v>444.20581893776</c:v>
                </c:pt>
                <c:pt idx="203">
                  <c:v>443.72392070101802</c:v>
                </c:pt>
                <c:pt idx="204">
                  <c:v>443.44192319791</c:v>
                </c:pt>
                <c:pt idx="205">
                  <c:v>453.11940757356598</c:v>
                </c:pt>
                <c:pt idx="206">
                  <c:v>450.91060777649199</c:v>
                </c:pt>
                <c:pt idx="207">
                  <c:v>445.86177599116797</c:v>
                </c:pt>
                <c:pt idx="208">
                  <c:v>445.81404733613198</c:v>
                </c:pt>
                <c:pt idx="209">
                  <c:v>453.77128795478802</c:v>
                </c:pt>
                <c:pt idx="210">
                  <c:v>450.77204076701503</c:v>
                </c:pt>
                <c:pt idx="211">
                  <c:v>453.319963426774</c:v>
                </c:pt>
                <c:pt idx="212">
                  <c:v>449.58002190097699</c:v>
                </c:pt>
                <c:pt idx="213">
                  <c:v>443.04592932993899</c:v>
                </c:pt>
                <c:pt idx="214">
                  <c:v>438.81807547536999</c:v>
                </c:pt>
                <c:pt idx="215">
                  <c:v>436.59529021239598</c:v>
                </c:pt>
                <c:pt idx="216">
                  <c:v>438.26460088936801</c:v>
                </c:pt>
                <c:pt idx="217">
                  <c:v>451.31151754257399</c:v>
                </c:pt>
                <c:pt idx="218">
                  <c:v>451.238960374447</c:v>
                </c:pt>
                <c:pt idx="219">
                  <c:v>449.69395978347899</c:v>
                </c:pt>
                <c:pt idx="220">
                  <c:v>451.30125670202102</c:v>
                </c:pt>
                <c:pt idx="221">
                  <c:v>457.80476611085999</c:v>
                </c:pt>
                <c:pt idx="222">
                  <c:v>455.55343341177201</c:v>
                </c:pt>
                <c:pt idx="223">
                  <c:v>458.22717380435103</c:v>
                </c:pt>
                <c:pt idx="224">
                  <c:v>453.93779206304998</c:v>
                </c:pt>
                <c:pt idx="225">
                  <c:v>446.50506059435003</c:v>
                </c:pt>
                <c:pt idx="226">
                  <c:v>442.71305283911698</c:v>
                </c:pt>
                <c:pt idx="227">
                  <c:v>441.582620255515</c:v>
                </c:pt>
                <c:pt idx="228">
                  <c:v>440.56072024849499</c:v>
                </c:pt>
                <c:pt idx="229">
                  <c:v>462.44550064010502</c:v>
                </c:pt>
                <c:pt idx="230">
                  <c:v>464.228236595233</c:v>
                </c:pt>
                <c:pt idx="231">
                  <c:v>461.49404422281498</c:v>
                </c:pt>
                <c:pt idx="232">
                  <c:v>462.32520501105898</c:v>
                </c:pt>
                <c:pt idx="233">
                  <c:v>468.362143500625</c:v>
                </c:pt>
                <c:pt idx="234">
                  <c:v>466.99655291919601</c:v>
                </c:pt>
                <c:pt idx="235">
                  <c:v>470.30139245999999</c:v>
                </c:pt>
                <c:pt idx="236">
                  <c:v>469.08124124626198</c:v>
                </c:pt>
                <c:pt idx="237">
                  <c:v>461.43363260279801</c:v>
                </c:pt>
                <c:pt idx="238">
                  <c:v>457.43672889773501</c:v>
                </c:pt>
                <c:pt idx="239">
                  <c:v>456.88878096937702</c:v>
                </c:pt>
                <c:pt idx="240">
                  <c:v>457.19412955236299</c:v>
                </c:pt>
                <c:pt idx="241">
                  <c:v>476.70971582101902</c:v>
                </c:pt>
                <c:pt idx="242">
                  <c:v>476.46399610811198</c:v>
                </c:pt>
                <c:pt idx="243">
                  <c:v>478.681550759093</c:v>
                </c:pt>
                <c:pt idx="244">
                  <c:v>488.83990430712498</c:v>
                </c:pt>
                <c:pt idx="245">
                  <c:v>492.27438895273298</c:v>
                </c:pt>
                <c:pt idx="246">
                  <c:v>488.70700205165701</c:v>
                </c:pt>
                <c:pt idx="247">
                  <c:v>483.03894866162801</c:v>
                </c:pt>
                <c:pt idx="248">
                  <c:v>479.87416837401599</c:v>
                </c:pt>
                <c:pt idx="249">
                  <c:v>477.22586233050299</c:v>
                </c:pt>
                <c:pt idx="250">
                  <c:v>473.17626050342898</c:v>
                </c:pt>
                <c:pt idx="251">
                  <c:v>477.24397736459201</c:v>
                </c:pt>
                <c:pt idx="252">
                  <c:v>478.25637946024102</c:v>
                </c:pt>
                <c:pt idx="253">
                  <c:v>498.30847182651303</c:v>
                </c:pt>
                <c:pt idx="254">
                  <c:v>496.27396359111702</c:v>
                </c:pt>
                <c:pt idx="255">
                  <c:v>489.60425132350798</c:v>
                </c:pt>
                <c:pt idx="256">
                  <c:v>488.24675496924903</c:v>
                </c:pt>
                <c:pt idx="257">
                  <c:v>493.48440139122403</c:v>
                </c:pt>
                <c:pt idx="258">
                  <c:v>489.55427878745002</c:v>
                </c:pt>
                <c:pt idx="259">
                  <c:v>490.55939902535101</c:v>
                </c:pt>
                <c:pt idx="260">
                  <c:v>488.30907488213199</c:v>
                </c:pt>
                <c:pt idx="261">
                  <c:v>482.87023114981503</c:v>
                </c:pt>
                <c:pt idx="262">
                  <c:v>478.77021348032599</c:v>
                </c:pt>
                <c:pt idx="263">
                  <c:v>477.44942678210901</c:v>
                </c:pt>
                <c:pt idx="264">
                  <c:v>478.846447301122</c:v>
                </c:pt>
                <c:pt idx="265">
                  <c:v>506.62876052948297</c:v>
                </c:pt>
                <c:pt idx="266">
                  <c:v>506.42166497171797</c:v>
                </c:pt>
                <c:pt idx="267">
                  <c:v>503.652736457527</c:v>
                </c:pt>
                <c:pt idx="268">
                  <c:v>502.48020395831401</c:v>
                </c:pt>
                <c:pt idx="269">
                  <c:v>508.48571168878402</c:v>
                </c:pt>
                <c:pt idx="270">
                  <c:v>503.80784143423699</c:v>
                </c:pt>
                <c:pt idx="271">
                  <c:v>505.65614666363001</c:v>
                </c:pt>
                <c:pt idx="272">
                  <c:v>501.08805570139702</c:v>
                </c:pt>
                <c:pt idx="273">
                  <c:v>494.20470735564498</c:v>
                </c:pt>
                <c:pt idx="274">
                  <c:v>490.67717104632999</c:v>
                </c:pt>
                <c:pt idx="275">
                  <c:v>491.62046112208998</c:v>
                </c:pt>
                <c:pt idx="276">
                  <c:v>492.82941381109799</c:v>
                </c:pt>
                <c:pt idx="277">
                  <c:v>522.21972011057403</c:v>
                </c:pt>
                <c:pt idx="278">
                  <c:v>523.36527216781496</c:v>
                </c:pt>
                <c:pt idx="279">
                  <c:v>524.07205352483504</c:v>
                </c:pt>
                <c:pt idx="280">
                  <c:v>526.05411839860403</c:v>
                </c:pt>
                <c:pt idx="281">
                  <c:v>534.69000000000005</c:v>
                </c:pt>
              </c:numCache>
            </c:numRef>
          </c:val>
          <c:smooth val="0"/>
          <c:extLst>
            <c:ext xmlns:c16="http://schemas.microsoft.com/office/drawing/2014/chart" uri="{C3380CC4-5D6E-409C-BE32-E72D297353CC}">
              <c16:uniqueId val="{00000003-F325-48DC-93F5-DC58B9C24C49}"/>
            </c:ext>
          </c:extLst>
        </c:ser>
        <c:dLbls>
          <c:showLegendKey val="0"/>
          <c:showVal val="0"/>
          <c:showCatName val="0"/>
          <c:showSerName val="0"/>
          <c:showPercent val="0"/>
          <c:showBubbleSize val="0"/>
        </c:dLbls>
        <c:smooth val="0"/>
        <c:axId val="183674368"/>
        <c:axId val="183675904"/>
      </c:lineChart>
      <c:dateAx>
        <c:axId val="183674368"/>
        <c:scaling>
          <c:orientation val="minMax"/>
          <c:max val="45047"/>
          <c:min val="37012"/>
        </c:scaling>
        <c:delete val="0"/>
        <c:axPos val="b"/>
        <c:numFmt formatCode="mmm\ yyyy" sourceLinked="0"/>
        <c:majorTickMark val="none"/>
        <c:minorTickMark val="none"/>
        <c:tickLblPos val="nextTo"/>
        <c:txPr>
          <a:bodyPr rot="-5400000" vert="horz"/>
          <a:lstStyle/>
          <a:p>
            <a:pPr>
              <a:defRPr sz="850"/>
            </a:pPr>
            <a:endParaRPr lang="es-MX"/>
          </a:p>
        </c:txPr>
        <c:crossAx val="183675904"/>
        <c:crosses val="autoZero"/>
        <c:auto val="1"/>
        <c:lblOffset val="100"/>
        <c:baseTimeUnit val="months"/>
        <c:majorUnit val="6"/>
        <c:majorTimeUnit val="months"/>
        <c:minorUnit val="1"/>
        <c:minorTimeUnit val="months"/>
      </c:dateAx>
      <c:valAx>
        <c:axId val="183675904"/>
        <c:scaling>
          <c:orientation val="minMax"/>
          <c:max val="535"/>
          <c:min val="280"/>
        </c:scaling>
        <c:delete val="0"/>
        <c:axPos val="l"/>
        <c:numFmt formatCode="#,###.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v>Jalisco</c:v>
          </c:tx>
          <c:spPr>
            <a:ln w="19050" cap="rnd">
              <a:solidFill>
                <a:srgbClr val="FFC000"/>
              </a:solidFill>
              <a:round/>
            </a:ln>
            <a:effectLst/>
          </c:spPr>
          <c:marker>
            <c:symbol val="none"/>
          </c:marker>
          <c:dLbls>
            <c:dLbl>
              <c:idx val="244"/>
              <c:layout>
                <c:manualLayout>
                  <c:x val="-4.0924889208817589E-3"/>
                  <c:y val="0.127288070765513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725C-4EB9-BF18-E7C14F395B83}"/>
                </c:ext>
              </c:extLst>
            </c:dLbl>
            <c:dLbl>
              <c:idx val="246"/>
              <c:layout>
                <c:manualLayout>
                  <c:x val="-1.5468455025896595E-16"/>
                  <c:y val="5.507415062216433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725C-4EB9-BF18-E7C14F395B83}"/>
                </c:ext>
              </c:extLst>
            </c:dLbl>
            <c:dLbl>
              <c:idx val="269"/>
              <c:layout>
                <c:manualLayout>
                  <c:x val="-8.5521899919513335E-3"/>
                  <c:y val="-5.555555555555555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725C-4EB9-BF18-E7C14F395B83}"/>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'F70-71'!$A$19:$A$288</c:f>
              <c:numCache>
                <c:formatCode>mm/dd/yyyy</c:formatCode>
                <c:ptCount val="270"/>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numCache>
            </c:numRef>
          </c:cat>
          <c:val>
            <c:numRef>
              <c:f>'F70-71'!$J$19:$J$288</c:f>
              <c:numCache>
                <c:formatCode>General</c:formatCode>
                <c:ptCount val="270"/>
                <c:pt idx="0">
                  <c:v>11.018377716495401</c:v>
                </c:pt>
                <c:pt idx="1">
                  <c:v>10.295140029785699</c:v>
                </c:pt>
                <c:pt idx="2">
                  <c:v>8.5619126621174093</c:v>
                </c:pt>
                <c:pt idx="3">
                  <c:v>8.6374017298765509</c:v>
                </c:pt>
                <c:pt idx="4">
                  <c:v>8.7843309891217505</c:v>
                </c:pt>
                <c:pt idx="5">
                  <c:v>7.1387941174501499</c:v>
                </c:pt>
                <c:pt idx="6">
                  <c:v>7.7948816289213196</c:v>
                </c:pt>
                <c:pt idx="7">
                  <c:v>6.6044423315984897</c:v>
                </c:pt>
                <c:pt idx="8">
                  <c:v>7.03759427625124</c:v>
                </c:pt>
                <c:pt idx="9">
                  <c:v>6.4633702014289103</c:v>
                </c:pt>
                <c:pt idx="10">
                  <c:v>5.3241622019480204</c:v>
                </c:pt>
                <c:pt idx="11">
                  <c:v>6.4802179254868104</c:v>
                </c:pt>
                <c:pt idx="12">
                  <c:v>6.0110389527582102</c:v>
                </c:pt>
                <c:pt idx="13">
                  <c:v>4.8424739803581103</c:v>
                </c:pt>
                <c:pt idx="14">
                  <c:v>5.3018440034477496</c:v>
                </c:pt>
                <c:pt idx="15">
                  <c:v>4.1970997506215699</c:v>
                </c:pt>
                <c:pt idx="16">
                  <c:v>2.3964101177207202</c:v>
                </c:pt>
                <c:pt idx="17">
                  <c:v>4.4637521737034502</c:v>
                </c:pt>
                <c:pt idx="18">
                  <c:v>2.3187435045323199</c:v>
                </c:pt>
                <c:pt idx="19">
                  <c:v>3.66289705541698</c:v>
                </c:pt>
                <c:pt idx="20">
                  <c:v>3.2785844483183402</c:v>
                </c:pt>
                <c:pt idx="21">
                  <c:v>2.8829850088303699</c:v>
                </c:pt>
                <c:pt idx="22">
                  <c:v>2.1447479844718398</c:v>
                </c:pt>
                <c:pt idx="23">
                  <c:v>2.2173754675936199</c:v>
                </c:pt>
                <c:pt idx="24">
                  <c:v>1.94433216937469</c:v>
                </c:pt>
                <c:pt idx="25">
                  <c:v>1.39045830759594</c:v>
                </c:pt>
                <c:pt idx="26">
                  <c:v>1.4218655403940501</c:v>
                </c:pt>
                <c:pt idx="27">
                  <c:v>1.8252701095664601</c:v>
                </c:pt>
                <c:pt idx="28">
                  <c:v>2.5654802706491102</c:v>
                </c:pt>
                <c:pt idx="29">
                  <c:v>3.4458436266975498</c:v>
                </c:pt>
                <c:pt idx="30">
                  <c:v>5.7044619191462598</c:v>
                </c:pt>
                <c:pt idx="31">
                  <c:v>5.60465482418011</c:v>
                </c:pt>
                <c:pt idx="32">
                  <c:v>5.6240594198270397</c:v>
                </c:pt>
                <c:pt idx="33">
                  <c:v>5.2180094631352203</c:v>
                </c:pt>
                <c:pt idx="34">
                  <c:v>5.34528195439239</c:v>
                </c:pt>
                <c:pt idx="35">
                  <c:v>5.2518756088379499</c:v>
                </c:pt>
                <c:pt idx="36">
                  <c:v>5.1015241242735199</c:v>
                </c:pt>
                <c:pt idx="37">
                  <c:v>5.0256930284531904</c:v>
                </c:pt>
                <c:pt idx="38">
                  <c:v>4.5416044115996996</c:v>
                </c:pt>
                <c:pt idx="39">
                  <c:v>4.9643426318911601</c:v>
                </c:pt>
                <c:pt idx="40">
                  <c:v>5.0734937975452903</c:v>
                </c:pt>
                <c:pt idx="41">
                  <c:v>4.4086111886785497</c:v>
                </c:pt>
                <c:pt idx="42">
                  <c:v>2.6692149219067698</c:v>
                </c:pt>
                <c:pt idx="43">
                  <c:v>2.40648697257997</c:v>
                </c:pt>
                <c:pt idx="44">
                  <c:v>2.1605181974863101</c:v>
                </c:pt>
                <c:pt idx="45">
                  <c:v>2.3229781181772502</c:v>
                </c:pt>
                <c:pt idx="46">
                  <c:v>2.12637685250685</c:v>
                </c:pt>
                <c:pt idx="47">
                  <c:v>1.7291824349846301</c:v>
                </c:pt>
                <c:pt idx="48">
                  <c:v>1.8321449398588401</c:v>
                </c:pt>
                <c:pt idx="49">
                  <c:v>1.82744923443217</c:v>
                </c:pt>
                <c:pt idx="50">
                  <c:v>2.0078598110214698</c:v>
                </c:pt>
                <c:pt idx="51">
                  <c:v>2.72757056877979</c:v>
                </c:pt>
                <c:pt idx="52">
                  <c:v>2.3273096561443798</c:v>
                </c:pt>
                <c:pt idx="53">
                  <c:v>1.21946692863248</c:v>
                </c:pt>
                <c:pt idx="54">
                  <c:v>1.58224090534747</c:v>
                </c:pt>
                <c:pt idx="55">
                  <c:v>1.85578742980319</c:v>
                </c:pt>
                <c:pt idx="56">
                  <c:v>2.47311890814581</c:v>
                </c:pt>
                <c:pt idx="57">
                  <c:v>2.68279181984787</c:v>
                </c:pt>
                <c:pt idx="58">
                  <c:v>2.89246709306255</c:v>
                </c:pt>
                <c:pt idx="59">
                  <c:v>2.9907442781262401</c:v>
                </c:pt>
                <c:pt idx="60">
                  <c:v>2.5143877080321801</c:v>
                </c:pt>
                <c:pt idx="61">
                  <c:v>1.7726862034469699</c:v>
                </c:pt>
                <c:pt idx="62">
                  <c:v>2.02802643850191</c:v>
                </c:pt>
                <c:pt idx="63">
                  <c:v>1.48951409062166</c:v>
                </c:pt>
                <c:pt idx="64">
                  <c:v>2.2274171796828202</c:v>
                </c:pt>
                <c:pt idx="65">
                  <c:v>2.76297747122773</c:v>
                </c:pt>
                <c:pt idx="66">
                  <c:v>2.1275383315949798</c:v>
                </c:pt>
                <c:pt idx="67">
                  <c:v>2.1238578530563998</c:v>
                </c:pt>
                <c:pt idx="68">
                  <c:v>1.4457583831968901</c:v>
                </c:pt>
                <c:pt idx="69">
                  <c:v>0.69488630752232405</c:v>
                </c:pt>
                <c:pt idx="70">
                  <c:v>0.60561660713600596</c:v>
                </c:pt>
                <c:pt idx="71">
                  <c:v>1.0045470945894599</c:v>
                </c:pt>
                <c:pt idx="72">
                  <c:v>1.2272249750795701</c:v>
                </c:pt>
                <c:pt idx="73">
                  <c:v>1.22771602830047</c:v>
                </c:pt>
                <c:pt idx="74">
                  <c:v>1.23782466552258</c:v>
                </c:pt>
                <c:pt idx="75">
                  <c:v>0.70741729083265703</c:v>
                </c:pt>
                <c:pt idx="76">
                  <c:v>0.59399123210655003</c:v>
                </c:pt>
                <c:pt idx="77">
                  <c:v>0.75690279113627101</c:v>
                </c:pt>
                <c:pt idx="78">
                  <c:v>1.0595974670809301</c:v>
                </c:pt>
                <c:pt idx="79">
                  <c:v>1.27296553213052</c:v>
                </c:pt>
                <c:pt idx="80">
                  <c:v>1.3886491140119099</c:v>
                </c:pt>
                <c:pt idx="81">
                  <c:v>1.3805576684299301</c:v>
                </c:pt>
                <c:pt idx="82">
                  <c:v>1.37862544089009</c:v>
                </c:pt>
                <c:pt idx="83">
                  <c:v>1.3492857803040701</c:v>
                </c:pt>
                <c:pt idx="84">
                  <c:v>1.36516243927873</c:v>
                </c:pt>
                <c:pt idx="85">
                  <c:v>1.4597453108995899</c:v>
                </c:pt>
                <c:pt idx="86">
                  <c:v>1.40264273635198</c:v>
                </c:pt>
                <c:pt idx="87">
                  <c:v>2.1210972344195298</c:v>
                </c:pt>
                <c:pt idx="88">
                  <c:v>1.21051918808461</c:v>
                </c:pt>
                <c:pt idx="89">
                  <c:v>1.0256164980997799</c:v>
                </c:pt>
                <c:pt idx="90">
                  <c:v>0.59237477699622998</c:v>
                </c:pt>
                <c:pt idx="91">
                  <c:v>-8.5531554947015906E-2</c:v>
                </c:pt>
                <c:pt idx="92">
                  <c:v>-0.23036607646663701</c:v>
                </c:pt>
                <c:pt idx="93">
                  <c:v>0.25393343305646399</c:v>
                </c:pt>
                <c:pt idx="94">
                  <c:v>0.25404252588658899</c:v>
                </c:pt>
                <c:pt idx="95">
                  <c:v>-9.2666922371786906E-2</c:v>
                </c:pt>
                <c:pt idx="96">
                  <c:v>-0.42874436456696902</c:v>
                </c:pt>
                <c:pt idx="97">
                  <c:v>-0.89754184650501201</c:v>
                </c:pt>
                <c:pt idx="98">
                  <c:v>-0.51322894348021497</c:v>
                </c:pt>
                <c:pt idx="99">
                  <c:v>-1.6816116768801701</c:v>
                </c:pt>
                <c:pt idx="100">
                  <c:v>-1.33465625700274</c:v>
                </c:pt>
                <c:pt idx="101">
                  <c:v>-1.31472169630373</c:v>
                </c:pt>
                <c:pt idx="102">
                  <c:v>-1.3001283242091699</c:v>
                </c:pt>
                <c:pt idx="103">
                  <c:v>-1.4229824195802301</c:v>
                </c:pt>
                <c:pt idx="104">
                  <c:v>-1.0310037307889299</c:v>
                </c:pt>
                <c:pt idx="105">
                  <c:v>-0.31427913312863698</c:v>
                </c:pt>
                <c:pt idx="106">
                  <c:v>-0.44432208666945699</c:v>
                </c:pt>
                <c:pt idx="107">
                  <c:v>-4.2074157298765999E-2</c:v>
                </c:pt>
                <c:pt idx="108">
                  <c:v>-9.6317365103915101E-2</c:v>
                </c:pt>
                <c:pt idx="109">
                  <c:v>9.3693994069554698E-2</c:v>
                </c:pt>
                <c:pt idx="110">
                  <c:v>-0.51289300571577501</c:v>
                </c:pt>
                <c:pt idx="111">
                  <c:v>-1.04705088341812</c:v>
                </c:pt>
                <c:pt idx="112">
                  <c:v>-0.66969494473477797</c:v>
                </c:pt>
                <c:pt idx="113">
                  <c:v>0.408229709087848</c:v>
                </c:pt>
                <c:pt idx="114">
                  <c:v>0.45612833594836899</c:v>
                </c:pt>
                <c:pt idx="115">
                  <c:v>3.94190973050021</c:v>
                </c:pt>
                <c:pt idx="116">
                  <c:v>6.2451514461285802</c:v>
                </c:pt>
                <c:pt idx="117">
                  <c:v>5.1569512300443199</c:v>
                </c:pt>
                <c:pt idx="118">
                  <c:v>4.1455866188300003</c:v>
                </c:pt>
                <c:pt idx="119">
                  <c:v>3.1601445083957902</c:v>
                </c:pt>
                <c:pt idx="120">
                  <c:v>3.17783791539956</c:v>
                </c:pt>
                <c:pt idx="121">
                  <c:v>3.6457448244627599</c:v>
                </c:pt>
                <c:pt idx="122">
                  <c:v>3.4675868026456702</c:v>
                </c:pt>
                <c:pt idx="123">
                  <c:v>6.8474415292195197</c:v>
                </c:pt>
                <c:pt idx="124">
                  <c:v>6.7318326698727802</c:v>
                </c:pt>
                <c:pt idx="125">
                  <c:v>3.3393211658302002</c:v>
                </c:pt>
                <c:pt idx="126">
                  <c:v>3.82238909257857</c:v>
                </c:pt>
                <c:pt idx="127">
                  <c:v>1.36876737851559</c:v>
                </c:pt>
                <c:pt idx="128">
                  <c:v>-1.0173501458741301</c:v>
                </c:pt>
                <c:pt idx="129">
                  <c:v>2.0645499301342101</c:v>
                </c:pt>
                <c:pt idx="130">
                  <c:v>2.83234925801055</c:v>
                </c:pt>
                <c:pt idx="131">
                  <c:v>2.8302809585109698</c:v>
                </c:pt>
                <c:pt idx="132">
                  <c:v>2.8136526933086001</c:v>
                </c:pt>
                <c:pt idx="133">
                  <c:v>0.935428819249706</c:v>
                </c:pt>
                <c:pt idx="134">
                  <c:v>1.1653985624452901</c:v>
                </c:pt>
                <c:pt idx="135">
                  <c:v>0.31960036457137098</c:v>
                </c:pt>
                <c:pt idx="136">
                  <c:v>0.57637835689794403</c:v>
                </c:pt>
                <c:pt idx="137">
                  <c:v>0.86673416922693503</c:v>
                </c:pt>
                <c:pt idx="138">
                  <c:v>0.18338441548637599</c:v>
                </c:pt>
                <c:pt idx="139">
                  <c:v>-8.4216269686021597E-2</c:v>
                </c:pt>
                <c:pt idx="140">
                  <c:v>1.34243522618402</c:v>
                </c:pt>
                <c:pt idx="141">
                  <c:v>-2.30747449604893</c:v>
                </c:pt>
                <c:pt idx="142">
                  <c:v>-0.87868170023598402</c:v>
                </c:pt>
                <c:pt idx="143">
                  <c:v>-0.57468797925797099</c:v>
                </c:pt>
                <c:pt idx="144">
                  <c:v>-1.45190729416803</c:v>
                </c:pt>
                <c:pt idx="145">
                  <c:v>0.690899760792685</c:v>
                </c:pt>
                <c:pt idx="146">
                  <c:v>0.63055441178376803</c:v>
                </c:pt>
                <c:pt idx="147">
                  <c:v>-0.35689015730475698</c:v>
                </c:pt>
                <c:pt idx="148">
                  <c:v>-0.84137577423430998</c:v>
                </c:pt>
                <c:pt idx="149">
                  <c:v>-0.98606416459720003</c:v>
                </c:pt>
                <c:pt idx="150">
                  <c:v>-5.9856277532011101E-2</c:v>
                </c:pt>
                <c:pt idx="151">
                  <c:v>-0.73517524871078399</c:v>
                </c:pt>
                <c:pt idx="152">
                  <c:v>-1.7877854858148301</c:v>
                </c:pt>
                <c:pt idx="153">
                  <c:v>0.90985672536561002</c:v>
                </c:pt>
                <c:pt idx="154">
                  <c:v>-1.39276882784488</c:v>
                </c:pt>
                <c:pt idx="155">
                  <c:v>-1.1306576829924999</c:v>
                </c:pt>
                <c:pt idx="156">
                  <c:v>0.100798605238994</c:v>
                </c:pt>
                <c:pt idx="157">
                  <c:v>-0.81521932834126598</c:v>
                </c:pt>
                <c:pt idx="158">
                  <c:v>-0.63925327859318803</c:v>
                </c:pt>
                <c:pt idx="159">
                  <c:v>-0.14572713749583199</c:v>
                </c:pt>
                <c:pt idx="160">
                  <c:v>0.38117898507426001</c:v>
                </c:pt>
                <c:pt idx="161">
                  <c:v>0.30854901192043399</c:v>
                </c:pt>
                <c:pt idx="162">
                  <c:v>0.109653428442824</c:v>
                </c:pt>
                <c:pt idx="163">
                  <c:v>1.58617825030349E-2</c:v>
                </c:pt>
                <c:pt idx="164">
                  <c:v>-1.57316715032607E-4</c:v>
                </c:pt>
                <c:pt idx="165">
                  <c:v>-5.3517760495203098E-2</c:v>
                </c:pt>
                <c:pt idx="166">
                  <c:v>0.110068669527652</c:v>
                </c:pt>
                <c:pt idx="167">
                  <c:v>-0.14283522481743899</c:v>
                </c:pt>
                <c:pt idx="168">
                  <c:v>-0.438785659244179</c:v>
                </c:pt>
                <c:pt idx="169">
                  <c:v>0.48191683919864797</c:v>
                </c:pt>
                <c:pt idx="170">
                  <c:v>0.80992725990487502</c:v>
                </c:pt>
                <c:pt idx="171">
                  <c:v>0.61006546567194997</c:v>
                </c:pt>
                <c:pt idx="172">
                  <c:v>0.32462854855812601</c:v>
                </c:pt>
                <c:pt idx="173">
                  <c:v>0.76887298169092699</c:v>
                </c:pt>
                <c:pt idx="174">
                  <c:v>0.60716300897625297</c:v>
                </c:pt>
                <c:pt idx="175">
                  <c:v>1.99164712495097</c:v>
                </c:pt>
                <c:pt idx="176">
                  <c:v>3.0421042701705301</c:v>
                </c:pt>
                <c:pt idx="177">
                  <c:v>0.25923405158903001</c:v>
                </c:pt>
                <c:pt idx="178">
                  <c:v>1.38223374420019</c:v>
                </c:pt>
                <c:pt idx="179">
                  <c:v>1.8308390604923499</c:v>
                </c:pt>
                <c:pt idx="180">
                  <c:v>0.90286152318233004</c:v>
                </c:pt>
                <c:pt idx="181">
                  <c:v>0.410499502543682</c:v>
                </c:pt>
                <c:pt idx="182">
                  <c:v>0.247843333211373</c:v>
                </c:pt>
                <c:pt idx="183">
                  <c:v>1.0282445796931701</c:v>
                </c:pt>
                <c:pt idx="184">
                  <c:v>0.68016121111162997</c:v>
                </c:pt>
                <c:pt idx="185">
                  <c:v>1.4109405872852401</c:v>
                </c:pt>
                <c:pt idx="186">
                  <c:v>1.5447362184975999</c:v>
                </c:pt>
                <c:pt idx="187">
                  <c:v>0.20218022421933901</c:v>
                </c:pt>
                <c:pt idx="188">
                  <c:v>-0.26769603850365098</c:v>
                </c:pt>
                <c:pt idx="189">
                  <c:v>0.86941455840763304</c:v>
                </c:pt>
                <c:pt idx="190">
                  <c:v>0.26821717716767302</c:v>
                </c:pt>
                <c:pt idx="191">
                  <c:v>0.44784756677180798</c:v>
                </c:pt>
                <c:pt idx="192">
                  <c:v>1.6008773175254101</c:v>
                </c:pt>
                <c:pt idx="193">
                  <c:v>0.17630927240965799</c:v>
                </c:pt>
                <c:pt idx="194">
                  <c:v>-5.5326431027347099E-3</c:v>
                </c:pt>
                <c:pt idx="195">
                  <c:v>-1.3002956621217601</c:v>
                </c:pt>
                <c:pt idx="196">
                  <c:v>-0.889633999069672</c:v>
                </c:pt>
                <c:pt idx="197">
                  <c:v>-0.959506624947848</c:v>
                </c:pt>
                <c:pt idx="198">
                  <c:v>-1.7315783479592901</c:v>
                </c:pt>
                <c:pt idx="199">
                  <c:v>-1.2262796256127899</c:v>
                </c:pt>
                <c:pt idx="200">
                  <c:v>-2.4249723252978002</c:v>
                </c:pt>
                <c:pt idx="201">
                  <c:v>-1.1381860970640201</c:v>
                </c:pt>
                <c:pt idx="202">
                  <c:v>-0.87857928027259602</c:v>
                </c:pt>
                <c:pt idx="203">
                  <c:v>-1.24162743162809</c:v>
                </c:pt>
                <c:pt idx="204">
                  <c:v>-0.98229191911097802</c:v>
                </c:pt>
                <c:pt idx="205">
                  <c:v>-0.243598219816232</c:v>
                </c:pt>
                <c:pt idx="206">
                  <c:v>-2.9277063224575399E-2</c:v>
                </c:pt>
                <c:pt idx="207">
                  <c:v>1.3058673187132099</c:v>
                </c:pt>
                <c:pt idx="208">
                  <c:v>1.51010807235827</c:v>
                </c:pt>
                <c:pt idx="209">
                  <c:v>0.88635415146702801</c:v>
                </c:pt>
                <c:pt idx="210">
                  <c:v>1.03479633278032</c:v>
                </c:pt>
                <c:pt idx="211">
                  <c:v>1.2221161090826</c:v>
                </c:pt>
                <c:pt idx="212">
                  <c:v>1.1008891322996699</c:v>
                </c:pt>
                <c:pt idx="213">
                  <c:v>-0.59873060604087602</c:v>
                </c:pt>
                <c:pt idx="214">
                  <c:v>-0.37221155761161301</c:v>
                </c:pt>
                <c:pt idx="215">
                  <c:v>-0.43842380365741701</c:v>
                </c:pt>
                <c:pt idx="216">
                  <c:v>-0.88130375919064396</c:v>
                </c:pt>
                <c:pt idx="217">
                  <c:v>1.25956534631955</c:v>
                </c:pt>
                <c:pt idx="218">
                  <c:v>1.8269002842761</c:v>
                </c:pt>
                <c:pt idx="219">
                  <c:v>1.44934913295629</c:v>
                </c:pt>
                <c:pt idx="220">
                  <c:v>1.0952039974579699</c:v>
                </c:pt>
                <c:pt idx="221">
                  <c:v>1.68241559089868</c:v>
                </c:pt>
                <c:pt idx="222">
                  <c:v>2.15302008074794</c:v>
                </c:pt>
                <c:pt idx="223">
                  <c:v>1.7028568256274501</c:v>
                </c:pt>
                <c:pt idx="224">
                  <c:v>2.67503191326561</c:v>
                </c:pt>
                <c:pt idx="225">
                  <c:v>2.2892017010756001</c:v>
                </c:pt>
                <c:pt idx="226">
                  <c:v>2.2557683306951799</c:v>
                </c:pt>
                <c:pt idx="227">
                  <c:v>3.02762239810956</c:v>
                </c:pt>
                <c:pt idx="228">
                  <c:v>3.5568802575310001</c:v>
                </c:pt>
                <c:pt idx="229">
                  <c:v>3.4961919858044599</c:v>
                </c:pt>
                <c:pt idx="230">
                  <c:v>2.83644997828481</c:v>
                </c:pt>
                <c:pt idx="231">
                  <c:v>4.2570647363925396</c:v>
                </c:pt>
                <c:pt idx="232">
                  <c:v>6.0144312670083604</c:v>
                </c:pt>
                <c:pt idx="233">
                  <c:v>4.5910975495743198</c:v>
                </c:pt>
                <c:pt idx="234">
                  <c:v>4.1885013091454502</c:v>
                </c:pt>
                <c:pt idx="235">
                  <c:v>3.7792333537238498</c:v>
                </c:pt>
                <c:pt idx="236">
                  <c:v>3.0244666759223802</c:v>
                </c:pt>
                <c:pt idx="237">
                  <c:v>3.55080434488073</c:v>
                </c:pt>
                <c:pt idx="238">
                  <c:v>3.4601131080182599</c:v>
                </c:pt>
                <c:pt idx="239">
                  <c:v>4.2939449782763299</c:v>
                </c:pt>
                <c:pt idx="240">
                  <c:v>4.4027125410794499</c:v>
                </c:pt>
                <c:pt idx="241">
                  <c:v>3.8248462169015802</c:v>
                </c:pt>
                <c:pt idx="242">
                  <c:v>3.5454048953682502</c:v>
                </c:pt>
                <c:pt idx="243">
                  <c:v>2.0475633658719299</c:v>
                </c:pt>
                <c:pt idx="244">
                  <c:v>-0.116765594632318</c:v>
                </c:pt>
                <c:pt idx="245">
                  <c:v>0.269392233612953</c:v>
                </c:pt>
                <c:pt idx="246">
                  <c:v>-7.4556463391062297E-2</c:v>
                </c:pt>
                <c:pt idx="247">
                  <c:v>0.41728886332468301</c:v>
                </c:pt>
                <c:pt idx="248">
                  <c:v>0.879602981765926</c:v>
                </c:pt>
                <c:pt idx="249">
                  <c:v>1.52806387343205</c:v>
                </c:pt>
                <c:pt idx="250">
                  <c:v>1.6134030724505299</c:v>
                </c:pt>
                <c:pt idx="251">
                  <c:v>0.17447154876137899</c:v>
                </c:pt>
                <c:pt idx="252">
                  <c:v>0.30204565624809598</c:v>
                </c:pt>
                <c:pt idx="253">
                  <c:v>1.88181754959582</c:v>
                </c:pt>
                <c:pt idx="254">
                  <c:v>2.3213161538484099</c:v>
                </c:pt>
                <c:pt idx="255">
                  <c:v>1.7560161068644899</c:v>
                </c:pt>
                <c:pt idx="256">
                  <c:v>2.0019795035090699</c:v>
                </c:pt>
                <c:pt idx="257">
                  <c:v>3.5767190975708201</c:v>
                </c:pt>
                <c:pt idx="258">
                  <c:v>3.4385325402415101</c:v>
                </c:pt>
                <c:pt idx="259">
                  <c:v>3.52735591641098</c:v>
                </c:pt>
                <c:pt idx="260">
                  <c:v>2.8375712195229901</c:v>
                </c:pt>
                <c:pt idx="261">
                  <c:v>3.3360908937717801</c:v>
                </c:pt>
                <c:pt idx="262">
                  <c:v>3.4227703786393602</c:v>
                </c:pt>
                <c:pt idx="263">
                  <c:v>3.84345936605011</c:v>
                </c:pt>
                <c:pt idx="264">
                  <c:v>3.7733933105356599</c:v>
                </c:pt>
                <c:pt idx="265">
                  <c:v>3.6456964204251201</c:v>
                </c:pt>
                <c:pt idx="266">
                  <c:v>3.7804275370061098</c:v>
                </c:pt>
                <c:pt idx="267">
                  <c:v>4.4293295539841004</c:v>
                </c:pt>
                <c:pt idx="268">
                  <c:v>4.8565490721167901</c:v>
                </c:pt>
                <c:pt idx="269">
                  <c:v>5.0888952376911796</c:v>
                </c:pt>
              </c:numCache>
            </c:numRef>
          </c:val>
          <c:smooth val="0"/>
          <c:extLst>
            <c:ext xmlns:c16="http://schemas.microsoft.com/office/drawing/2014/chart" uri="{C3380CC4-5D6E-409C-BE32-E72D297353CC}">
              <c16:uniqueId val="{00000003-725C-4EB9-BF18-E7C14F395B83}"/>
            </c:ext>
          </c:extLst>
        </c:ser>
        <c:ser>
          <c:idx val="3"/>
          <c:order val="1"/>
          <c:tx>
            <c:v>Nacional</c:v>
          </c:tx>
          <c:spPr>
            <a:ln w="19050" cap="rnd">
              <a:solidFill>
                <a:schemeClr val="bg1">
                  <a:lumMod val="50000"/>
                </a:schemeClr>
              </a:solidFill>
              <a:round/>
            </a:ln>
            <a:effectLst/>
          </c:spPr>
          <c:marker>
            <c:symbol val="none"/>
          </c:marker>
          <c:dLbls>
            <c:dLbl>
              <c:idx val="244"/>
              <c:layout>
                <c:manualLayout>
                  <c:x val="-0.14983475579434313"/>
                  <c:y val="7.475080030980284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25C-4EB9-BF18-E7C14F395B83}"/>
                </c:ext>
              </c:extLst>
            </c:dLbl>
            <c:dLbl>
              <c:idx val="269"/>
              <c:layout>
                <c:manualLayout>
                  <c:x val="0"/>
                  <c:y val="-0.1250000000000000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725C-4EB9-BF18-E7C14F395B83}"/>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'F70-71'!$A$19:$A$288</c:f>
              <c:numCache>
                <c:formatCode>mm/dd/yyyy</c:formatCode>
                <c:ptCount val="270"/>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numCache>
            </c:numRef>
          </c:cat>
          <c:val>
            <c:numRef>
              <c:f>'F70-71'!$K$19:$K$288</c:f>
              <c:numCache>
                <c:formatCode>General</c:formatCode>
                <c:ptCount val="270"/>
                <c:pt idx="0">
                  <c:v>5.5004727019670696</c:v>
                </c:pt>
                <c:pt idx="1">
                  <c:v>5.1688245605969696</c:v>
                </c:pt>
                <c:pt idx="2">
                  <c:v>5.4777787051075304</c:v>
                </c:pt>
                <c:pt idx="3">
                  <c:v>5.4834814228024404</c:v>
                </c:pt>
                <c:pt idx="4">
                  <c:v>5.7575676503125202</c:v>
                </c:pt>
                <c:pt idx="5">
                  <c:v>4.3086146711696296</c:v>
                </c:pt>
                <c:pt idx="6">
                  <c:v>5.6085008689402702</c:v>
                </c:pt>
                <c:pt idx="7">
                  <c:v>5.7657110900697104</c:v>
                </c:pt>
                <c:pt idx="8">
                  <c:v>6.0338545780191701</c:v>
                </c:pt>
                <c:pt idx="9">
                  <c:v>5.7082287282186996</c:v>
                </c:pt>
                <c:pt idx="10">
                  <c:v>5.3284161886573402</c:v>
                </c:pt>
                <c:pt idx="11">
                  <c:v>5.5524739271994603</c:v>
                </c:pt>
                <c:pt idx="12">
                  <c:v>5.9524086879973597</c:v>
                </c:pt>
                <c:pt idx="13">
                  <c:v>4.8654653080390204</c:v>
                </c:pt>
                <c:pt idx="14">
                  <c:v>6.0955648593551004</c:v>
                </c:pt>
                <c:pt idx="15">
                  <c:v>3.9708374624587401</c:v>
                </c:pt>
                <c:pt idx="16">
                  <c:v>2.1421970095093501</c:v>
                </c:pt>
                <c:pt idx="17">
                  <c:v>3.89899006516805</c:v>
                </c:pt>
                <c:pt idx="18">
                  <c:v>1.8748879358310599</c:v>
                </c:pt>
                <c:pt idx="19">
                  <c:v>2.9743590329481799</c:v>
                </c:pt>
                <c:pt idx="20">
                  <c:v>2.6981737232965002</c:v>
                </c:pt>
                <c:pt idx="21">
                  <c:v>2.2497940495762099</c:v>
                </c:pt>
                <c:pt idx="22">
                  <c:v>1.4993766126413901</c:v>
                </c:pt>
                <c:pt idx="23">
                  <c:v>1.92133970417971</c:v>
                </c:pt>
                <c:pt idx="24">
                  <c:v>0.60427913677418799</c:v>
                </c:pt>
                <c:pt idx="25">
                  <c:v>0.68594631117420102</c:v>
                </c:pt>
                <c:pt idx="26">
                  <c:v>0.64396386236618097</c:v>
                </c:pt>
                <c:pt idx="27">
                  <c:v>1.08362606131349</c:v>
                </c:pt>
                <c:pt idx="28">
                  <c:v>1.99090961003869</c:v>
                </c:pt>
                <c:pt idx="29">
                  <c:v>2.4111263146725301</c:v>
                </c:pt>
                <c:pt idx="30">
                  <c:v>2.8296844809261499</c:v>
                </c:pt>
                <c:pt idx="31">
                  <c:v>3.56215302312446</c:v>
                </c:pt>
                <c:pt idx="32">
                  <c:v>3.7529390180076398</c:v>
                </c:pt>
                <c:pt idx="33">
                  <c:v>3.1839398654625</c:v>
                </c:pt>
                <c:pt idx="34">
                  <c:v>3.2443921522117698</c:v>
                </c:pt>
                <c:pt idx="35">
                  <c:v>3.1232312110374401</c:v>
                </c:pt>
                <c:pt idx="36">
                  <c:v>3.2055609623298902</c:v>
                </c:pt>
                <c:pt idx="37">
                  <c:v>2.6419924926617502</c:v>
                </c:pt>
                <c:pt idx="38">
                  <c:v>2.2594553587270498</c:v>
                </c:pt>
                <c:pt idx="39">
                  <c:v>1.9387025774601601</c:v>
                </c:pt>
                <c:pt idx="40">
                  <c:v>1.92893869171693</c:v>
                </c:pt>
                <c:pt idx="41">
                  <c:v>2.0967915416798801</c:v>
                </c:pt>
                <c:pt idx="42">
                  <c:v>1.9065207388580001</c:v>
                </c:pt>
                <c:pt idx="43">
                  <c:v>1.61509487575988</c:v>
                </c:pt>
                <c:pt idx="44">
                  <c:v>1.14401301066163</c:v>
                </c:pt>
                <c:pt idx="45">
                  <c:v>0.93032213683930098</c:v>
                </c:pt>
                <c:pt idx="46">
                  <c:v>0.71204017897708005</c:v>
                </c:pt>
                <c:pt idx="47">
                  <c:v>0.38323102759581001</c:v>
                </c:pt>
                <c:pt idx="48">
                  <c:v>0.50173925616945303</c:v>
                </c:pt>
                <c:pt idx="49">
                  <c:v>1.1519444206021401</c:v>
                </c:pt>
                <c:pt idx="50">
                  <c:v>1.2808812928121001</c:v>
                </c:pt>
                <c:pt idx="51">
                  <c:v>1.8593342628129499</c:v>
                </c:pt>
                <c:pt idx="52">
                  <c:v>1.4884098009811899</c:v>
                </c:pt>
                <c:pt idx="53">
                  <c:v>0.98892129910410598</c:v>
                </c:pt>
                <c:pt idx="54">
                  <c:v>1.2368872892071201</c:v>
                </c:pt>
                <c:pt idx="55">
                  <c:v>1.27242890309303</c:v>
                </c:pt>
                <c:pt idx="56">
                  <c:v>1.57444967372082</c:v>
                </c:pt>
                <c:pt idx="57">
                  <c:v>2.01638011892737</c:v>
                </c:pt>
                <c:pt idx="58">
                  <c:v>2.29264988286302</c:v>
                </c:pt>
                <c:pt idx="59">
                  <c:v>2.8331107406927898</c:v>
                </c:pt>
                <c:pt idx="60">
                  <c:v>2.4995388704912598</c:v>
                </c:pt>
                <c:pt idx="61">
                  <c:v>1.9525057619792501</c:v>
                </c:pt>
                <c:pt idx="62">
                  <c:v>2.1911758534543599</c:v>
                </c:pt>
                <c:pt idx="63">
                  <c:v>1.8870167447759401</c:v>
                </c:pt>
                <c:pt idx="64">
                  <c:v>2.3178069753763402</c:v>
                </c:pt>
                <c:pt idx="65">
                  <c:v>2.3185345816912899</c:v>
                </c:pt>
                <c:pt idx="66">
                  <c:v>1.9350816784037901</c:v>
                </c:pt>
                <c:pt idx="67">
                  <c:v>2.0839706838750498</c:v>
                </c:pt>
                <c:pt idx="68">
                  <c:v>1.79745046474027</c:v>
                </c:pt>
                <c:pt idx="69">
                  <c:v>1.2086196357635299</c:v>
                </c:pt>
                <c:pt idx="70">
                  <c:v>0.94513131686004803</c:v>
                </c:pt>
                <c:pt idx="71">
                  <c:v>1.0512640870856</c:v>
                </c:pt>
                <c:pt idx="72">
                  <c:v>1.10956011676639</c:v>
                </c:pt>
                <c:pt idx="73">
                  <c:v>1.1939852321311</c:v>
                </c:pt>
                <c:pt idx="74">
                  <c:v>1.0353785748139499</c:v>
                </c:pt>
                <c:pt idx="75">
                  <c:v>1.0262483159986</c:v>
                </c:pt>
                <c:pt idx="76">
                  <c:v>1.1006290726315999</c:v>
                </c:pt>
                <c:pt idx="77">
                  <c:v>1.0661954185676299</c:v>
                </c:pt>
                <c:pt idx="78">
                  <c:v>1.2038860216393199</c:v>
                </c:pt>
                <c:pt idx="79">
                  <c:v>0.82340223387378197</c:v>
                </c:pt>
                <c:pt idx="80">
                  <c:v>0.929259875399713</c:v>
                </c:pt>
                <c:pt idx="81">
                  <c:v>1.1612474262476999</c:v>
                </c:pt>
                <c:pt idx="82">
                  <c:v>1.2666434074697399</c:v>
                </c:pt>
                <c:pt idx="83">
                  <c:v>1.07744541241348</c:v>
                </c:pt>
                <c:pt idx="84">
                  <c:v>1.01416430777421</c:v>
                </c:pt>
                <c:pt idx="85">
                  <c:v>0.96573438247560295</c:v>
                </c:pt>
                <c:pt idx="86">
                  <c:v>1.0302085120178901</c:v>
                </c:pt>
                <c:pt idx="87">
                  <c:v>1.11876493032612</c:v>
                </c:pt>
                <c:pt idx="88">
                  <c:v>0.58854920719690895</c:v>
                </c:pt>
                <c:pt idx="89">
                  <c:v>0.33864304657198502</c:v>
                </c:pt>
                <c:pt idx="90">
                  <c:v>5.9626537887558201E-2</c:v>
                </c:pt>
                <c:pt idx="91">
                  <c:v>0.31684992010361201</c:v>
                </c:pt>
                <c:pt idx="92">
                  <c:v>0.272736283604602</c:v>
                </c:pt>
                <c:pt idx="93">
                  <c:v>0.24307958388158901</c:v>
                </c:pt>
                <c:pt idx="94">
                  <c:v>0.20009452739080399</c:v>
                </c:pt>
                <c:pt idx="95">
                  <c:v>-0.46694868566035103</c:v>
                </c:pt>
                <c:pt idx="96">
                  <c:v>-0.61100471299188097</c:v>
                </c:pt>
                <c:pt idx="97">
                  <c:v>-0.42692979461932401</c:v>
                </c:pt>
                <c:pt idx="98">
                  <c:v>-3.1284537317677302E-2</c:v>
                </c:pt>
                <c:pt idx="99">
                  <c:v>-1.2532011406417201</c:v>
                </c:pt>
                <c:pt idx="100">
                  <c:v>-1.0940547571450101</c:v>
                </c:pt>
                <c:pt idx="101">
                  <c:v>-0.88944091909358702</c:v>
                </c:pt>
                <c:pt idx="102">
                  <c:v>-0.73574167378845901</c:v>
                </c:pt>
                <c:pt idx="103">
                  <c:v>-1.0428757582172199</c:v>
                </c:pt>
                <c:pt idx="104">
                  <c:v>-0.88470535860618604</c:v>
                </c:pt>
                <c:pt idx="105">
                  <c:v>-0.62730018762603401</c:v>
                </c:pt>
                <c:pt idx="106">
                  <c:v>-0.81482206705868498</c:v>
                </c:pt>
                <c:pt idx="107">
                  <c:v>-0.517236608384253</c:v>
                </c:pt>
                <c:pt idx="108">
                  <c:v>-0.57076828730755502</c:v>
                </c:pt>
                <c:pt idx="109">
                  <c:v>-1.0074889648975101</c:v>
                </c:pt>
                <c:pt idx="110">
                  <c:v>-1.75944210242276</c:v>
                </c:pt>
                <c:pt idx="111">
                  <c:v>-1.8421709732107101</c:v>
                </c:pt>
                <c:pt idx="112">
                  <c:v>-1.31037708515235</c:v>
                </c:pt>
                <c:pt idx="113">
                  <c:v>-0.58285364188058697</c:v>
                </c:pt>
                <c:pt idx="114">
                  <c:v>-0.491118871139129</c:v>
                </c:pt>
                <c:pt idx="115">
                  <c:v>0.26742533090133902</c:v>
                </c:pt>
                <c:pt idx="116">
                  <c:v>0.45965776478169601</c:v>
                </c:pt>
                <c:pt idx="117">
                  <c:v>2.2022163915957901E-2</c:v>
                </c:pt>
                <c:pt idx="118">
                  <c:v>0.26244839645419599</c:v>
                </c:pt>
                <c:pt idx="119">
                  <c:v>-0.13377873449675901</c:v>
                </c:pt>
                <c:pt idx="120">
                  <c:v>-7.1186631932207395E-2</c:v>
                </c:pt>
                <c:pt idx="121">
                  <c:v>0.81938810702488796</c:v>
                </c:pt>
                <c:pt idx="122">
                  <c:v>0.73203674754722703</c:v>
                </c:pt>
                <c:pt idx="123">
                  <c:v>2.1020469647466302</c:v>
                </c:pt>
                <c:pt idx="124">
                  <c:v>2.0209180313273101</c:v>
                </c:pt>
                <c:pt idx="125">
                  <c:v>1.2816857339305301</c:v>
                </c:pt>
                <c:pt idx="126">
                  <c:v>1.23704911635913</c:v>
                </c:pt>
                <c:pt idx="127">
                  <c:v>0.794251962094217</c:v>
                </c:pt>
                <c:pt idx="128">
                  <c:v>0.63670996714633199</c:v>
                </c:pt>
                <c:pt idx="129">
                  <c:v>1.21407241138569</c:v>
                </c:pt>
                <c:pt idx="130">
                  <c:v>1.0329253707972701</c:v>
                </c:pt>
                <c:pt idx="131">
                  <c:v>1.1046255408766501</c:v>
                </c:pt>
                <c:pt idx="132">
                  <c:v>0.66853007342790904</c:v>
                </c:pt>
                <c:pt idx="133">
                  <c:v>-0.15002449906486001</c:v>
                </c:pt>
                <c:pt idx="134">
                  <c:v>0.39407253246999102</c:v>
                </c:pt>
                <c:pt idx="135">
                  <c:v>0.267115246236105</c:v>
                </c:pt>
                <c:pt idx="136">
                  <c:v>0.530818186110249</c:v>
                </c:pt>
                <c:pt idx="137">
                  <c:v>0.32482385998000601</c:v>
                </c:pt>
                <c:pt idx="138">
                  <c:v>-0.17953076970593801</c:v>
                </c:pt>
                <c:pt idx="139">
                  <c:v>-4.4845245346059E-2</c:v>
                </c:pt>
                <c:pt idx="140">
                  <c:v>-2.96356486757854E-2</c:v>
                </c:pt>
                <c:pt idx="141">
                  <c:v>-0.64451405597344402</c:v>
                </c:pt>
                <c:pt idx="142">
                  <c:v>-0.32367766033564199</c:v>
                </c:pt>
                <c:pt idx="143">
                  <c:v>-0.22257224398324299</c:v>
                </c:pt>
                <c:pt idx="144">
                  <c:v>0.39771339106846598</c:v>
                </c:pt>
                <c:pt idx="145">
                  <c:v>0.96448795695209799</c:v>
                </c:pt>
                <c:pt idx="146">
                  <c:v>0.71331331229256301</c:v>
                </c:pt>
                <c:pt idx="147">
                  <c:v>4.13231206559894E-2</c:v>
                </c:pt>
                <c:pt idx="148">
                  <c:v>-0.48204792772793498</c:v>
                </c:pt>
                <c:pt idx="149">
                  <c:v>-0.74956058033566197</c:v>
                </c:pt>
                <c:pt idx="150">
                  <c:v>-3.7290548415613897E-2</c:v>
                </c:pt>
                <c:pt idx="151">
                  <c:v>9.4108765987277507E-2</c:v>
                </c:pt>
                <c:pt idx="152">
                  <c:v>0.168946066513498</c:v>
                </c:pt>
                <c:pt idx="153">
                  <c:v>0.49489572949230598</c:v>
                </c:pt>
                <c:pt idx="154">
                  <c:v>0.306276724314891</c:v>
                </c:pt>
                <c:pt idx="155">
                  <c:v>0.19451101385112901</c:v>
                </c:pt>
                <c:pt idx="156">
                  <c:v>-5.7067131805310601E-3</c:v>
                </c:pt>
                <c:pt idx="157">
                  <c:v>-0.44583574653224201</c:v>
                </c:pt>
                <c:pt idx="158">
                  <c:v>-8.7966719110799105E-2</c:v>
                </c:pt>
                <c:pt idx="159">
                  <c:v>0.39840336976928498</c:v>
                </c:pt>
                <c:pt idx="160">
                  <c:v>0.919167869995419</c:v>
                </c:pt>
                <c:pt idx="161">
                  <c:v>0.90702933508095596</c:v>
                </c:pt>
                <c:pt idx="162">
                  <c:v>0.67131932337529698</c:v>
                </c:pt>
                <c:pt idx="163">
                  <c:v>0.72180270849144801</c:v>
                </c:pt>
                <c:pt idx="164">
                  <c:v>0.47317151336949698</c:v>
                </c:pt>
                <c:pt idx="165">
                  <c:v>0.31553456182029599</c:v>
                </c:pt>
                <c:pt idx="166">
                  <c:v>0.13957589231310399</c:v>
                </c:pt>
                <c:pt idx="167">
                  <c:v>0.64377853819321795</c:v>
                </c:pt>
                <c:pt idx="168">
                  <c:v>0.52687057568747697</c:v>
                </c:pt>
                <c:pt idx="169">
                  <c:v>1.22811413588513</c:v>
                </c:pt>
                <c:pt idx="170">
                  <c:v>1.14082194208927</c:v>
                </c:pt>
                <c:pt idx="171">
                  <c:v>0.99439673517225402</c:v>
                </c:pt>
                <c:pt idx="172">
                  <c:v>0.90516484712603895</c:v>
                </c:pt>
                <c:pt idx="173">
                  <c:v>1.4399433808364801</c:v>
                </c:pt>
                <c:pt idx="174">
                  <c:v>1.21786455575394</c:v>
                </c:pt>
                <c:pt idx="175">
                  <c:v>1.48273405853634</c:v>
                </c:pt>
                <c:pt idx="176">
                  <c:v>1.75351589632968</c:v>
                </c:pt>
                <c:pt idx="177">
                  <c:v>1.48567340306147</c:v>
                </c:pt>
                <c:pt idx="178">
                  <c:v>1.69820594677628</c:v>
                </c:pt>
                <c:pt idx="179">
                  <c:v>1.7993033252402799</c:v>
                </c:pt>
                <c:pt idx="180">
                  <c:v>1.8973035202467701</c:v>
                </c:pt>
                <c:pt idx="181">
                  <c:v>1.14016218399386</c:v>
                </c:pt>
                <c:pt idx="182">
                  <c:v>0.88029264747049296</c:v>
                </c:pt>
                <c:pt idx="183">
                  <c:v>1.2412203039303</c:v>
                </c:pt>
                <c:pt idx="184">
                  <c:v>0.96319762853869195</c:v>
                </c:pt>
                <c:pt idx="185">
                  <c:v>1.31113993563303</c:v>
                </c:pt>
                <c:pt idx="186">
                  <c:v>1.5081011738077701</c:v>
                </c:pt>
                <c:pt idx="187">
                  <c:v>0.97885970562385805</c:v>
                </c:pt>
                <c:pt idx="188">
                  <c:v>0.79757297896250201</c:v>
                </c:pt>
                <c:pt idx="189">
                  <c:v>0.70826684089928504</c:v>
                </c:pt>
                <c:pt idx="190">
                  <c:v>0.538494999181793</c:v>
                </c:pt>
                <c:pt idx="191">
                  <c:v>0.41994145113952702</c:v>
                </c:pt>
                <c:pt idx="192">
                  <c:v>0.52189225477206103</c:v>
                </c:pt>
                <c:pt idx="193">
                  <c:v>-0.63166353248782503</c:v>
                </c:pt>
                <c:pt idx="194">
                  <c:v>-0.51424659314290899</c:v>
                </c:pt>
                <c:pt idx="195">
                  <c:v>-0.81518771140435298</c:v>
                </c:pt>
                <c:pt idx="196">
                  <c:v>-0.89174131039239102</c:v>
                </c:pt>
                <c:pt idx="197">
                  <c:v>-1.09038831932297</c:v>
                </c:pt>
                <c:pt idx="198">
                  <c:v>-1.3920171568879101</c:v>
                </c:pt>
                <c:pt idx="199">
                  <c:v>-1.493807028025</c:v>
                </c:pt>
                <c:pt idx="200">
                  <c:v>-1.750227837507</c:v>
                </c:pt>
                <c:pt idx="201">
                  <c:v>-1.2699195335340501</c:v>
                </c:pt>
                <c:pt idx="202">
                  <c:v>-1.2128934905162201</c:v>
                </c:pt>
                <c:pt idx="203">
                  <c:v>-1.60654635823103</c:v>
                </c:pt>
                <c:pt idx="204">
                  <c:v>-1.16753108754497</c:v>
                </c:pt>
                <c:pt idx="205">
                  <c:v>-0.39898755179643702</c:v>
                </c:pt>
                <c:pt idx="206">
                  <c:v>7.28198876434938E-2</c:v>
                </c:pt>
                <c:pt idx="207">
                  <c:v>0.859500409917757</c:v>
                </c:pt>
                <c:pt idx="208">
                  <c:v>1.23082917612767</c:v>
                </c:pt>
                <c:pt idx="209">
                  <c:v>0.888879103446927</c:v>
                </c:pt>
                <c:pt idx="210">
                  <c:v>1.0607118925612899</c:v>
                </c:pt>
                <c:pt idx="211">
                  <c:v>1.0825048031156701</c:v>
                </c:pt>
                <c:pt idx="212">
                  <c:v>0.96929800030860502</c:v>
                </c:pt>
                <c:pt idx="213">
                  <c:v>0.780761324145818</c:v>
                </c:pt>
                <c:pt idx="214">
                  <c:v>0.88760640945049196</c:v>
                </c:pt>
                <c:pt idx="215">
                  <c:v>1.1423233724517901</c:v>
                </c:pt>
                <c:pt idx="216">
                  <c:v>0.52391166306120496</c:v>
                </c:pt>
                <c:pt idx="217">
                  <c:v>2.4670283528674699</c:v>
                </c:pt>
                <c:pt idx="218">
                  <c:v>2.8785803889821202</c:v>
                </c:pt>
                <c:pt idx="219">
                  <c:v>2.62402555840815</c:v>
                </c:pt>
                <c:pt idx="220">
                  <c:v>2.4427027723340702</c:v>
                </c:pt>
                <c:pt idx="221">
                  <c:v>2.3060872606135701</c:v>
                </c:pt>
                <c:pt idx="222">
                  <c:v>2.51191598353748</c:v>
                </c:pt>
                <c:pt idx="223">
                  <c:v>2.6349852967917999</c:v>
                </c:pt>
                <c:pt idx="224">
                  <c:v>3.3360186016653701</c:v>
                </c:pt>
                <c:pt idx="225">
                  <c:v>3.3434272813338799</c:v>
                </c:pt>
                <c:pt idx="226">
                  <c:v>3.32578313745109</c:v>
                </c:pt>
                <c:pt idx="227">
                  <c:v>3.4662054192723799</c:v>
                </c:pt>
                <c:pt idx="228">
                  <c:v>3.7755089229210901</c:v>
                </c:pt>
                <c:pt idx="229">
                  <c:v>3.08451810238595</c:v>
                </c:pt>
                <c:pt idx="230">
                  <c:v>2.63572065383604</c:v>
                </c:pt>
                <c:pt idx="231">
                  <c:v>3.7243181686609002</c:v>
                </c:pt>
                <c:pt idx="232">
                  <c:v>5.7350754422812003</c:v>
                </c:pt>
                <c:pt idx="233">
                  <c:v>5.1055034622104998</c:v>
                </c:pt>
                <c:pt idx="234">
                  <c:v>4.64895275923325</c:v>
                </c:pt>
                <c:pt idx="235">
                  <c:v>2.7083815625129799</c:v>
                </c:pt>
                <c:pt idx="236">
                  <c:v>2.3008652188007099</c:v>
                </c:pt>
                <c:pt idx="237">
                  <c:v>3.4224271080168802</c:v>
                </c:pt>
                <c:pt idx="238">
                  <c:v>3.4408106326793999</c:v>
                </c:pt>
                <c:pt idx="239">
                  <c:v>4.4551753606265603</c:v>
                </c:pt>
                <c:pt idx="240">
                  <c:v>4.6068504703899302</c:v>
                </c:pt>
                <c:pt idx="241">
                  <c:v>4.5307983640097103</c:v>
                </c:pt>
                <c:pt idx="242">
                  <c:v>4.1577050196484899</c:v>
                </c:pt>
                <c:pt idx="243">
                  <c:v>2.2818302788344398</c:v>
                </c:pt>
                <c:pt idx="244">
                  <c:v>-0.121338158495277</c:v>
                </c:pt>
                <c:pt idx="245">
                  <c:v>0.245800404336594</c:v>
                </c:pt>
                <c:pt idx="246">
                  <c:v>0.17337110625304</c:v>
                </c:pt>
                <c:pt idx="247">
                  <c:v>1.5569035135904099</c:v>
                </c:pt>
                <c:pt idx="248">
                  <c:v>1.75773297752133</c:v>
                </c:pt>
                <c:pt idx="249">
                  <c:v>1.1827457949886899</c:v>
                </c:pt>
                <c:pt idx="250">
                  <c:v>1.1822133618761199</c:v>
                </c:pt>
                <c:pt idx="251">
                  <c:v>4.3049137812367598E-2</c:v>
                </c:pt>
                <c:pt idx="252">
                  <c:v>0.12337897960645899</c:v>
                </c:pt>
                <c:pt idx="253">
                  <c:v>1.6697064516025799</c:v>
                </c:pt>
                <c:pt idx="254">
                  <c:v>2.0447781115033599</c:v>
                </c:pt>
                <c:pt idx="255">
                  <c:v>2.8693552182283102</c:v>
                </c:pt>
                <c:pt idx="256">
                  <c:v>2.91521630081539</c:v>
                </c:pt>
                <c:pt idx="257">
                  <c:v>3.0398752737205998</c:v>
                </c:pt>
                <c:pt idx="258">
                  <c:v>2.91153877402337</c:v>
                </c:pt>
                <c:pt idx="259">
                  <c:v>3.0774555881047498</c:v>
                </c:pt>
                <c:pt idx="260">
                  <c:v>2.6169861418915201</c:v>
                </c:pt>
                <c:pt idx="261">
                  <c:v>2.3473131029095202</c:v>
                </c:pt>
                <c:pt idx="262">
                  <c:v>2.4869879601423102</c:v>
                </c:pt>
                <c:pt idx="263">
                  <c:v>2.96807023845242</c:v>
                </c:pt>
                <c:pt idx="264">
                  <c:v>2.9201357948433602</c:v>
                </c:pt>
                <c:pt idx="265">
                  <c:v>3.0773933096093402</c:v>
                </c:pt>
                <c:pt idx="266">
                  <c:v>3.3457508570536199</c:v>
                </c:pt>
                <c:pt idx="267">
                  <c:v>4.0542452347083602</c:v>
                </c:pt>
                <c:pt idx="268">
                  <c:v>4.6915110793589196</c:v>
                </c:pt>
                <c:pt idx="269">
                  <c:v>5.1533971769209597</c:v>
                </c:pt>
              </c:numCache>
            </c:numRef>
          </c:val>
          <c:smooth val="0"/>
          <c:extLst>
            <c:ext xmlns:c16="http://schemas.microsoft.com/office/drawing/2014/chart" uri="{C3380CC4-5D6E-409C-BE32-E72D297353CC}">
              <c16:uniqueId val="{00000006-725C-4EB9-BF18-E7C14F395B83}"/>
            </c:ext>
          </c:extLst>
        </c:ser>
        <c:dLbls>
          <c:showLegendKey val="0"/>
          <c:showVal val="0"/>
          <c:showCatName val="0"/>
          <c:showSerName val="0"/>
          <c:showPercent val="0"/>
          <c:showBubbleSize val="0"/>
        </c:dLbls>
        <c:smooth val="0"/>
        <c:axId val="2074409871"/>
        <c:axId val="1901754255"/>
      </c:lineChart>
      <c:dateAx>
        <c:axId val="2074409871"/>
        <c:scaling>
          <c:orientation val="minMax"/>
          <c:max val="45047"/>
          <c:min val="37012"/>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01754255"/>
        <c:crosses val="autoZero"/>
        <c:auto val="1"/>
        <c:lblOffset val="100"/>
        <c:baseTimeUnit val="months"/>
        <c:majorUnit val="6"/>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strRef>
              <c:f>[6]Jalisco!$H$2</c:f>
              <c:strCache>
                <c:ptCount val="1"/>
                <c:pt idx="0">
                  <c:v>Jalisco</c:v>
                </c:pt>
              </c:strCache>
            </c:strRef>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6D68-401E-B500-D7B84A6F66B7}"/>
              </c:ext>
            </c:extLst>
          </c:dPt>
          <c:dPt>
            <c:idx val="1"/>
            <c:invertIfNegative val="0"/>
            <c:bubble3D val="0"/>
            <c:spPr>
              <a:solidFill>
                <a:srgbClr val="BDCFD6"/>
              </a:solidFill>
              <a:ln>
                <a:noFill/>
              </a:ln>
              <a:effectLst/>
            </c:spPr>
            <c:extLst>
              <c:ext xmlns:c16="http://schemas.microsoft.com/office/drawing/2014/chart" uri="{C3380CC4-5D6E-409C-BE32-E72D297353CC}">
                <c16:uniqueId val="{00000003-6D68-401E-B500-D7B84A6F66B7}"/>
              </c:ext>
            </c:extLst>
          </c:dPt>
          <c:dPt>
            <c:idx val="2"/>
            <c:invertIfNegative val="0"/>
            <c:bubble3D val="0"/>
            <c:spPr>
              <a:solidFill>
                <a:srgbClr val="BDCFD6"/>
              </a:solidFill>
              <a:ln>
                <a:noFill/>
              </a:ln>
              <a:effectLst/>
            </c:spPr>
            <c:extLst>
              <c:ext xmlns:c16="http://schemas.microsoft.com/office/drawing/2014/chart" uri="{C3380CC4-5D6E-409C-BE32-E72D297353CC}">
                <c16:uniqueId val="{00000005-6D68-401E-B500-D7B84A6F66B7}"/>
              </c:ext>
            </c:extLst>
          </c:dPt>
          <c:dPt>
            <c:idx val="3"/>
            <c:invertIfNegative val="0"/>
            <c:bubble3D val="0"/>
            <c:spPr>
              <a:solidFill>
                <a:srgbClr val="7C878E"/>
              </a:solidFill>
              <a:ln>
                <a:noFill/>
              </a:ln>
              <a:effectLst/>
            </c:spPr>
            <c:extLst>
              <c:ext xmlns:c16="http://schemas.microsoft.com/office/drawing/2014/chart" uri="{C3380CC4-5D6E-409C-BE32-E72D297353CC}">
                <c16:uniqueId val="{00000007-6D68-401E-B500-D7B84A6F66B7}"/>
              </c:ext>
            </c:extLst>
          </c:dPt>
          <c:dPt>
            <c:idx val="4"/>
            <c:invertIfNegative val="0"/>
            <c:bubble3D val="0"/>
            <c:spPr>
              <a:solidFill>
                <a:srgbClr val="BDCFD6"/>
              </a:solidFill>
              <a:ln>
                <a:noFill/>
              </a:ln>
              <a:effectLst/>
            </c:spPr>
            <c:extLst>
              <c:ext xmlns:c16="http://schemas.microsoft.com/office/drawing/2014/chart" uri="{C3380CC4-5D6E-409C-BE32-E72D297353CC}">
                <c16:uniqueId val="{00000009-6D68-401E-B500-D7B84A6F66B7}"/>
              </c:ext>
            </c:extLst>
          </c:dPt>
          <c:dPt>
            <c:idx val="5"/>
            <c:invertIfNegative val="0"/>
            <c:bubble3D val="0"/>
            <c:spPr>
              <a:solidFill>
                <a:srgbClr val="BDCFD6"/>
              </a:solidFill>
              <a:ln>
                <a:noFill/>
              </a:ln>
              <a:effectLst/>
            </c:spPr>
            <c:extLst>
              <c:ext xmlns:c16="http://schemas.microsoft.com/office/drawing/2014/chart" uri="{C3380CC4-5D6E-409C-BE32-E72D297353CC}">
                <c16:uniqueId val="{0000000B-6D68-401E-B500-D7B84A6F66B7}"/>
              </c:ext>
            </c:extLst>
          </c:dPt>
          <c:dPt>
            <c:idx val="6"/>
            <c:invertIfNegative val="0"/>
            <c:bubble3D val="0"/>
            <c:spPr>
              <a:solidFill>
                <a:srgbClr val="BDCFD6"/>
              </a:solidFill>
              <a:ln>
                <a:noFill/>
              </a:ln>
              <a:effectLst/>
            </c:spPr>
            <c:extLst>
              <c:ext xmlns:c16="http://schemas.microsoft.com/office/drawing/2014/chart" uri="{C3380CC4-5D6E-409C-BE32-E72D297353CC}">
                <c16:uniqueId val="{0000000D-6D68-401E-B500-D7B84A6F66B7}"/>
              </c:ext>
            </c:extLst>
          </c:dPt>
          <c:dPt>
            <c:idx val="7"/>
            <c:invertIfNegative val="0"/>
            <c:bubble3D val="0"/>
            <c:extLst>
              <c:ext xmlns:c16="http://schemas.microsoft.com/office/drawing/2014/chart" uri="{C3380CC4-5D6E-409C-BE32-E72D297353CC}">
                <c16:uniqueId val="{0000000E-6D68-401E-B500-D7B84A6F66B7}"/>
              </c:ext>
            </c:extLst>
          </c:dPt>
          <c:dPt>
            <c:idx val="8"/>
            <c:invertIfNegative val="0"/>
            <c:bubble3D val="0"/>
            <c:spPr>
              <a:solidFill>
                <a:srgbClr val="BDCFD6"/>
              </a:solidFill>
              <a:ln>
                <a:noFill/>
              </a:ln>
              <a:effectLst/>
            </c:spPr>
            <c:extLst>
              <c:ext xmlns:c16="http://schemas.microsoft.com/office/drawing/2014/chart" uri="{C3380CC4-5D6E-409C-BE32-E72D297353CC}">
                <c16:uniqueId val="{00000010-6D68-401E-B500-D7B84A6F66B7}"/>
              </c:ext>
            </c:extLst>
          </c:dPt>
          <c:dPt>
            <c:idx val="9"/>
            <c:invertIfNegative val="0"/>
            <c:bubble3D val="0"/>
            <c:spPr>
              <a:solidFill>
                <a:srgbClr val="BDCFD6"/>
              </a:solidFill>
              <a:ln>
                <a:noFill/>
              </a:ln>
              <a:effectLst/>
            </c:spPr>
            <c:extLst>
              <c:ext xmlns:c16="http://schemas.microsoft.com/office/drawing/2014/chart" uri="{C3380CC4-5D6E-409C-BE32-E72D297353CC}">
                <c16:uniqueId val="{00000012-6D68-401E-B500-D7B84A6F66B7}"/>
              </c:ext>
            </c:extLst>
          </c:dPt>
          <c:dPt>
            <c:idx val="10"/>
            <c:invertIfNegative val="0"/>
            <c:bubble3D val="0"/>
            <c:spPr>
              <a:solidFill>
                <a:srgbClr val="BDCFD6"/>
              </a:solidFill>
              <a:ln>
                <a:noFill/>
              </a:ln>
              <a:effectLst/>
            </c:spPr>
            <c:extLst>
              <c:ext xmlns:c16="http://schemas.microsoft.com/office/drawing/2014/chart" uri="{C3380CC4-5D6E-409C-BE32-E72D297353CC}">
                <c16:uniqueId val="{00000014-6D68-401E-B500-D7B84A6F66B7}"/>
              </c:ext>
            </c:extLst>
          </c:dPt>
          <c:dPt>
            <c:idx val="11"/>
            <c:invertIfNegative val="0"/>
            <c:bubble3D val="0"/>
            <c:spPr>
              <a:solidFill>
                <a:srgbClr val="BDCFD6"/>
              </a:solidFill>
              <a:ln>
                <a:noFill/>
              </a:ln>
              <a:effectLst/>
            </c:spPr>
            <c:extLst>
              <c:ext xmlns:c16="http://schemas.microsoft.com/office/drawing/2014/chart" uri="{C3380CC4-5D6E-409C-BE32-E72D297353CC}">
                <c16:uniqueId val="{00000016-6D68-401E-B500-D7B84A6F66B7}"/>
              </c:ext>
            </c:extLst>
          </c:dPt>
          <c:dPt>
            <c:idx val="12"/>
            <c:invertIfNegative val="0"/>
            <c:bubble3D val="0"/>
            <c:spPr>
              <a:solidFill>
                <a:srgbClr val="BDCFD6"/>
              </a:solidFill>
              <a:ln>
                <a:noFill/>
              </a:ln>
              <a:effectLst/>
            </c:spPr>
            <c:extLst>
              <c:ext xmlns:c16="http://schemas.microsoft.com/office/drawing/2014/chart" uri="{C3380CC4-5D6E-409C-BE32-E72D297353CC}">
                <c16:uniqueId val="{00000018-6D68-401E-B500-D7B84A6F66B7}"/>
              </c:ext>
            </c:extLst>
          </c:dPt>
          <c:dPt>
            <c:idx val="13"/>
            <c:invertIfNegative val="0"/>
            <c:bubble3D val="0"/>
            <c:spPr>
              <a:solidFill>
                <a:srgbClr val="BDCFD6"/>
              </a:solidFill>
              <a:ln>
                <a:noFill/>
              </a:ln>
              <a:effectLst/>
            </c:spPr>
            <c:extLst>
              <c:ext xmlns:c16="http://schemas.microsoft.com/office/drawing/2014/chart" uri="{C3380CC4-5D6E-409C-BE32-E72D297353CC}">
                <c16:uniqueId val="{0000001A-6D68-401E-B500-D7B84A6F66B7}"/>
              </c:ext>
            </c:extLst>
          </c:dPt>
          <c:dPt>
            <c:idx val="14"/>
            <c:invertIfNegative val="0"/>
            <c:bubble3D val="0"/>
            <c:spPr>
              <a:solidFill>
                <a:srgbClr val="BDCFD6"/>
              </a:solidFill>
              <a:ln>
                <a:noFill/>
              </a:ln>
              <a:effectLst/>
            </c:spPr>
            <c:extLst>
              <c:ext xmlns:c16="http://schemas.microsoft.com/office/drawing/2014/chart" uri="{C3380CC4-5D6E-409C-BE32-E72D297353CC}">
                <c16:uniqueId val="{0000001C-6D68-401E-B500-D7B84A6F66B7}"/>
              </c:ext>
            </c:extLst>
          </c:dPt>
          <c:dPt>
            <c:idx val="15"/>
            <c:invertIfNegative val="0"/>
            <c:bubble3D val="0"/>
            <c:spPr>
              <a:solidFill>
                <a:srgbClr val="7C878E"/>
              </a:solidFill>
              <a:ln>
                <a:noFill/>
              </a:ln>
              <a:effectLst/>
            </c:spPr>
            <c:extLst>
              <c:ext xmlns:c16="http://schemas.microsoft.com/office/drawing/2014/chart" uri="{C3380CC4-5D6E-409C-BE32-E72D297353CC}">
                <c16:uniqueId val="{0000001E-6D68-401E-B500-D7B84A6F66B7}"/>
              </c:ext>
            </c:extLst>
          </c:dPt>
          <c:dPt>
            <c:idx val="16"/>
            <c:invertIfNegative val="0"/>
            <c:bubble3D val="0"/>
            <c:spPr>
              <a:solidFill>
                <a:srgbClr val="BDCFD6"/>
              </a:solidFill>
              <a:ln>
                <a:noFill/>
              </a:ln>
              <a:effectLst/>
            </c:spPr>
            <c:extLst>
              <c:ext xmlns:c16="http://schemas.microsoft.com/office/drawing/2014/chart" uri="{C3380CC4-5D6E-409C-BE32-E72D297353CC}">
                <c16:uniqueId val="{00000020-6D68-401E-B500-D7B84A6F66B7}"/>
              </c:ext>
            </c:extLst>
          </c:dPt>
          <c:dPt>
            <c:idx val="17"/>
            <c:invertIfNegative val="0"/>
            <c:bubble3D val="0"/>
            <c:spPr>
              <a:solidFill>
                <a:srgbClr val="BDCFD6"/>
              </a:solidFill>
              <a:ln>
                <a:noFill/>
              </a:ln>
              <a:effectLst/>
            </c:spPr>
            <c:extLst>
              <c:ext xmlns:c16="http://schemas.microsoft.com/office/drawing/2014/chart" uri="{C3380CC4-5D6E-409C-BE32-E72D297353CC}">
                <c16:uniqueId val="{00000022-6D68-401E-B500-D7B84A6F66B7}"/>
              </c:ext>
            </c:extLst>
          </c:dPt>
          <c:dPt>
            <c:idx val="18"/>
            <c:invertIfNegative val="0"/>
            <c:bubble3D val="0"/>
            <c:spPr>
              <a:solidFill>
                <a:srgbClr val="BDCFD6"/>
              </a:solidFill>
              <a:ln>
                <a:noFill/>
              </a:ln>
              <a:effectLst/>
            </c:spPr>
            <c:extLst>
              <c:ext xmlns:c16="http://schemas.microsoft.com/office/drawing/2014/chart" uri="{C3380CC4-5D6E-409C-BE32-E72D297353CC}">
                <c16:uniqueId val="{00000024-6D68-401E-B500-D7B84A6F66B7}"/>
              </c:ext>
            </c:extLst>
          </c:dPt>
          <c:dPt>
            <c:idx val="19"/>
            <c:invertIfNegative val="0"/>
            <c:bubble3D val="0"/>
            <c:extLst>
              <c:ext xmlns:c16="http://schemas.microsoft.com/office/drawing/2014/chart" uri="{C3380CC4-5D6E-409C-BE32-E72D297353CC}">
                <c16:uniqueId val="{00000025-6D68-401E-B500-D7B84A6F66B7}"/>
              </c:ext>
            </c:extLst>
          </c:dPt>
          <c:dPt>
            <c:idx val="20"/>
            <c:invertIfNegative val="0"/>
            <c:bubble3D val="0"/>
            <c:spPr>
              <a:solidFill>
                <a:srgbClr val="BDCFD6"/>
              </a:solidFill>
              <a:ln>
                <a:noFill/>
              </a:ln>
              <a:effectLst/>
            </c:spPr>
            <c:extLst>
              <c:ext xmlns:c16="http://schemas.microsoft.com/office/drawing/2014/chart" uri="{C3380CC4-5D6E-409C-BE32-E72D297353CC}">
                <c16:uniqueId val="{00000027-6D68-401E-B500-D7B84A6F66B7}"/>
              </c:ext>
            </c:extLst>
          </c:dPt>
          <c:dPt>
            <c:idx val="21"/>
            <c:invertIfNegative val="0"/>
            <c:bubble3D val="0"/>
            <c:spPr>
              <a:solidFill>
                <a:srgbClr val="BDCFD6"/>
              </a:solidFill>
              <a:ln>
                <a:noFill/>
              </a:ln>
              <a:effectLst/>
            </c:spPr>
            <c:extLst>
              <c:ext xmlns:c16="http://schemas.microsoft.com/office/drawing/2014/chart" uri="{C3380CC4-5D6E-409C-BE32-E72D297353CC}">
                <c16:uniqueId val="{00000029-6D68-401E-B500-D7B84A6F66B7}"/>
              </c:ext>
            </c:extLst>
          </c:dPt>
          <c:dPt>
            <c:idx val="22"/>
            <c:invertIfNegative val="0"/>
            <c:bubble3D val="0"/>
            <c:spPr>
              <a:solidFill>
                <a:srgbClr val="BDCFD6"/>
              </a:solidFill>
              <a:ln>
                <a:noFill/>
              </a:ln>
              <a:effectLst/>
            </c:spPr>
            <c:extLst>
              <c:ext xmlns:c16="http://schemas.microsoft.com/office/drawing/2014/chart" uri="{C3380CC4-5D6E-409C-BE32-E72D297353CC}">
                <c16:uniqueId val="{0000002B-6D68-401E-B500-D7B84A6F66B7}"/>
              </c:ext>
            </c:extLst>
          </c:dPt>
          <c:dPt>
            <c:idx val="23"/>
            <c:invertIfNegative val="0"/>
            <c:bubble3D val="0"/>
            <c:spPr>
              <a:solidFill>
                <a:srgbClr val="BDCFD6"/>
              </a:solidFill>
              <a:ln>
                <a:noFill/>
              </a:ln>
              <a:effectLst/>
            </c:spPr>
            <c:extLst>
              <c:ext xmlns:c16="http://schemas.microsoft.com/office/drawing/2014/chart" uri="{C3380CC4-5D6E-409C-BE32-E72D297353CC}">
                <c16:uniqueId val="{0000002D-6D68-401E-B500-D7B84A6F66B7}"/>
              </c:ext>
            </c:extLst>
          </c:dPt>
          <c:dPt>
            <c:idx val="24"/>
            <c:invertIfNegative val="0"/>
            <c:bubble3D val="0"/>
            <c:spPr>
              <a:solidFill>
                <a:srgbClr val="BDCFD6"/>
              </a:solidFill>
              <a:ln>
                <a:noFill/>
              </a:ln>
              <a:effectLst/>
            </c:spPr>
            <c:extLst>
              <c:ext xmlns:c16="http://schemas.microsoft.com/office/drawing/2014/chart" uri="{C3380CC4-5D6E-409C-BE32-E72D297353CC}">
                <c16:uniqueId val="{0000002F-6D68-401E-B500-D7B84A6F66B7}"/>
              </c:ext>
            </c:extLst>
          </c:dPt>
          <c:dPt>
            <c:idx val="25"/>
            <c:invertIfNegative val="0"/>
            <c:bubble3D val="0"/>
            <c:spPr>
              <a:solidFill>
                <a:srgbClr val="BDCFD6"/>
              </a:solidFill>
              <a:ln>
                <a:noFill/>
              </a:ln>
              <a:effectLst/>
            </c:spPr>
            <c:extLst>
              <c:ext xmlns:c16="http://schemas.microsoft.com/office/drawing/2014/chart" uri="{C3380CC4-5D6E-409C-BE32-E72D297353CC}">
                <c16:uniqueId val="{00000031-6D68-401E-B500-D7B84A6F66B7}"/>
              </c:ext>
            </c:extLst>
          </c:dPt>
          <c:dPt>
            <c:idx val="26"/>
            <c:invertIfNegative val="0"/>
            <c:bubble3D val="0"/>
            <c:spPr>
              <a:solidFill>
                <a:srgbClr val="BDCFD6"/>
              </a:solidFill>
              <a:ln>
                <a:noFill/>
              </a:ln>
              <a:effectLst/>
            </c:spPr>
            <c:extLst>
              <c:ext xmlns:c16="http://schemas.microsoft.com/office/drawing/2014/chart" uri="{C3380CC4-5D6E-409C-BE32-E72D297353CC}">
                <c16:uniqueId val="{00000033-6D68-401E-B500-D7B84A6F66B7}"/>
              </c:ext>
            </c:extLst>
          </c:dPt>
          <c:dPt>
            <c:idx val="27"/>
            <c:invertIfNegative val="0"/>
            <c:bubble3D val="0"/>
            <c:spPr>
              <a:solidFill>
                <a:srgbClr val="7C878E"/>
              </a:solidFill>
              <a:ln>
                <a:noFill/>
              </a:ln>
              <a:effectLst/>
            </c:spPr>
            <c:extLst>
              <c:ext xmlns:c16="http://schemas.microsoft.com/office/drawing/2014/chart" uri="{C3380CC4-5D6E-409C-BE32-E72D297353CC}">
                <c16:uniqueId val="{00000035-6D68-401E-B500-D7B84A6F66B7}"/>
              </c:ext>
            </c:extLst>
          </c:dPt>
          <c:dPt>
            <c:idx val="28"/>
            <c:invertIfNegative val="0"/>
            <c:bubble3D val="0"/>
            <c:spPr>
              <a:solidFill>
                <a:srgbClr val="BDCFD6"/>
              </a:solidFill>
              <a:ln>
                <a:noFill/>
              </a:ln>
              <a:effectLst/>
            </c:spPr>
            <c:extLst>
              <c:ext xmlns:c16="http://schemas.microsoft.com/office/drawing/2014/chart" uri="{C3380CC4-5D6E-409C-BE32-E72D297353CC}">
                <c16:uniqueId val="{00000037-6D68-401E-B500-D7B84A6F66B7}"/>
              </c:ext>
            </c:extLst>
          </c:dPt>
          <c:dPt>
            <c:idx val="29"/>
            <c:invertIfNegative val="0"/>
            <c:bubble3D val="0"/>
            <c:spPr>
              <a:solidFill>
                <a:srgbClr val="BDCFD6"/>
              </a:solidFill>
              <a:ln>
                <a:noFill/>
              </a:ln>
              <a:effectLst/>
            </c:spPr>
            <c:extLst>
              <c:ext xmlns:c16="http://schemas.microsoft.com/office/drawing/2014/chart" uri="{C3380CC4-5D6E-409C-BE32-E72D297353CC}">
                <c16:uniqueId val="{00000039-6D68-401E-B500-D7B84A6F66B7}"/>
              </c:ext>
            </c:extLst>
          </c:dPt>
          <c:dPt>
            <c:idx val="30"/>
            <c:invertIfNegative val="0"/>
            <c:bubble3D val="0"/>
            <c:spPr>
              <a:solidFill>
                <a:srgbClr val="BDCFD6"/>
              </a:solidFill>
              <a:ln>
                <a:noFill/>
              </a:ln>
              <a:effectLst/>
            </c:spPr>
            <c:extLst>
              <c:ext xmlns:c16="http://schemas.microsoft.com/office/drawing/2014/chart" uri="{C3380CC4-5D6E-409C-BE32-E72D297353CC}">
                <c16:uniqueId val="{0000003B-6D68-401E-B500-D7B84A6F66B7}"/>
              </c:ext>
            </c:extLst>
          </c:dPt>
          <c:dPt>
            <c:idx val="31"/>
            <c:invertIfNegative val="0"/>
            <c:bubble3D val="0"/>
            <c:extLst>
              <c:ext xmlns:c16="http://schemas.microsoft.com/office/drawing/2014/chart" uri="{C3380CC4-5D6E-409C-BE32-E72D297353CC}">
                <c16:uniqueId val="{0000003C-6D68-401E-B500-D7B84A6F66B7}"/>
              </c:ext>
            </c:extLst>
          </c:dPt>
          <c:dPt>
            <c:idx val="32"/>
            <c:invertIfNegative val="0"/>
            <c:bubble3D val="0"/>
            <c:spPr>
              <a:solidFill>
                <a:srgbClr val="BDCFD6"/>
              </a:solidFill>
              <a:ln>
                <a:noFill/>
              </a:ln>
              <a:effectLst/>
            </c:spPr>
            <c:extLst>
              <c:ext xmlns:c16="http://schemas.microsoft.com/office/drawing/2014/chart" uri="{C3380CC4-5D6E-409C-BE32-E72D297353CC}">
                <c16:uniqueId val="{0000003E-6D68-401E-B500-D7B84A6F66B7}"/>
              </c:ext>
            </c:extLst>
          </c:dPt>
          <c:dPt>
            <c:idx val="33"/>
            <c:invertIfNegative val="0"/>
            <c:bubble3D val="0"/>
            <c:spPr>
              <a:solidFill>
                <a:srgbClr val="BDCFD6"/>
              </a:solidFill>
              <a:ln>
                <a:noFill/>
              </a:ln>
              <a:effectLst/>
            </c:spPr>
            <c:extLst>
              <c:ext xmlns:c16="http://schemas.microsoft.com/office/drawing/2014/chart" uri="{C3380CC4-5D6E-409C-BE32-E72D297353CC}">
                <c16:uniqueId val="{00000040-6D68-401E-B500-D7B84A6F66B7}"/>
              </c:ext>
            </c:extLst>
          </c:dPt>
          <c:dPt>
            <c:idx val="34"/>
            <c:invertIfNegative val="0"/>
            <c:bubble3D val="0"/>
            <c:spPr>
              <a:solidFill>
                <a:srgbClr val="BDCFD6"/>
              </a:solidFill>
              <a:ln>
                <a:noFill/>
              </a:ln>
              <a:effectLst/>
            </c:spPr>
            <c:extLst>
              <c:ext xmlns:c16="http://schemas.microsoft.com/office/drawing/2014/chart" uri="{C3380CC4-5D6E-409C-BE32-E72D297353CC}">
                <c16:uniqueId val="{00000042-6D68-401E-B500-D7B84A6F66B7}"/>
              </c:ext>
            </c:extLst>
          </c:dPt>
          <c:dPt>
            <c:idx val="35"/>
            <c:invertIfNegative val="0"/>
            <c:bubble3D val="0"/>
            <c:spPr>
              <a:solidFill>
                <a:srgbClr val="BDCFD6"/>
              </a:solidFill>
              <a:ln>
                <a:noFill/>
              </a:ln>
              <a:effectLst/>
            </c:spPr>
            <c:extLst>
              <c:ext xmlns:c16="http://schemas.microsoft.com/office/drawing/2014/chart" uri="{C3380CC4-5D6E-409C-BE32-E72D297353CC}">
                <c16:uniqueId val="{00000044-6D68-401E-B500-D7B84A6F66B7}"/>
              </c:ext>
            </c:extLst>
          </c:dPt>
          <c:dPt>
            <c:idx val="36"/>
            <c:invertIfNegative val="0"/>
            <c:bubble3D val="0"/>
            <c:spPr>
              <a:solidFill>
                <a:srgbClr val="BDCFD6"/>
              </a:solidFill>
              <a:ln>
                <a:noFill/>
              </a:ln>
              <a:effectLst/>
            </c:spPr>
            <c:extLst>
              <c:ext xmlns:c16="http://schemas.microsoft.com/office/drawing/2014/chart" uri="{C3380CC4-5D6E-409C-BE32-E72D297353CC}">
                <c16:uniqueId val="{00000046-6D68-401E-B500-D7B84A6F66B7}"/>
              </c:ext>
            </c:extLst>
          </c:dPt>
          <c:dPt>
            <c:idx val="37"/>
            <c:invertIfNegative val="0"/>
            <c:bubble3D val="0"/>
            <c:spPr>
              <a:solidFill>
                <a:srgbClr val="BDCFD6"/>
              </a:solidFill>
              <a:ln>
                <a:noFill/>
              </a:ln>
              <a:effectLst/>
            </c:spPr>
            <c:extLst>
              <c:ext xmlns:c16="http://schemas.microsoft.com/office/drawing/2014/chart" uri="{C3380CC4-5D6E-409C-BE32-E72D297353CC}">
                <c16:uniqueId val="{00000048-6D68-401E-B500-D7B84A6F66B7}"/>
              </c:ext>
            </c:extLst>
          </c:dPt>
          <c:dPt>
            <c:idx val="38"/>
            <c:invertIfNegative val="0"/>
            <c:bubble3D val="0"/>
            <c:spPr>
              <a:solidFill>
                <a:srgbClr val="BDCFD6"/>
              </a:solidFill>
              <a:ln>
                <a:noFill/>
              </a:ln>
              <a:effectLst/>
            </c:spPr>
            <c:extLst>
              <c:ext xmlns:c16="http://schemas.microsoft.com/office/drawing/2014/chart" uri="{C3380CC4-5D6E-409C-BE32-E72D297353CC}">
                <c16:uniqueId val="{0000004A-6D68-401E-B500-D7B84A6F66B7}"/>
              </c:ext>
            </c:extLst>
          </c:dPt>
          <c:dPt>
            <c:idx val="39"/>
            <c:invertIfNegative val="0"/>
            <c:bubble3D val="0"/>
            <c:spPr>
              <a:solidFill>
                <a:srgbClr val="7C878E"/>
              </a:solidFill>
              <a:ln>
                <a:noFill/>
              </a:ln>
              <a:effectLst/>
            </c:spPr>
            <c:extLst>
              <c:ext xmlns:c16="http://schemas.microsoft.com/office/drawing/2014/chart" uri="{C3380CC4-5D6E-409C-BE32-E72D297353CC}">
                <c16:uniqueId val="{0000004C-6D68-401E-B500-D7B84A6F66B7}"/>
              </c:ext>
            </c:extLst>
          </c:dPt>
          <c:dPt>
            <c:idx val="40"/>
            <c:invertIfNegative val="0"/>
            <c:bubble3D val="0"/>
            <c:spPr>
              <a:solidFill>
                <a:srgbClr val="BDCFD6"/>
              </a:solidFill>
              <a:ln>
                <a:noFill/>
              </a:ln>
              <a:effectLst/>
            </c:spPr>
            <c:extLst>
              <c:ext xmlns:c16="http://schemas.microsoft.com/office/drawing/2014/chart" uri="{C3380CC4-5D6E-409C-BE32-E72D297353CC}">
                <c16:uniqueId val="{0000004E-6D68-401E-B500-D7B84A6F66B7}"/>
              </c:ext>
            </c:extLst>
          </c:dPt>
          <c:dPt>
            <c:idx val="41"/>
            <c:invertIfNegative val="0"/>
            <c:bubble3D val="0"/>
            <c:spPr>
              <a:solidFill>
                <a:srgbClr val="BDCFD6"/>
              </a:solidFill>
              <a:ln>
                <a:noFill/>
              </a:ln>
              <a:effectLst/>
            </c:spPr>
            <c:extLst>
              <c:ext xmlns:c16="http://schemas.microsoft.com/office/drawing/2014/chart" uri="{C3380CC4-5D6E-409C-BE32-E72D297353CC}">
                <c16:uniqueId val="{00000050-6D68-401E-B500-D7B84A6F66B7}"/>
              </c:ext>
            </c:extLst>
          </c:dPt>
          <c:dPt>
            <c:idx val="42"/>
            <c:invertIfNegative val="0"/>
            <c:bubble3D val="0"/>
            <c:spPr>
              <a:solidFill>
                <a:srgbClr val="BDCFD6"/>
              </a:solidFill>
              <a:ln>
                <a:noFill/>
              </a:ln>
              <a:effectLst/>
            </c:spPr>
            <c:extLst>
              <c:ext xmlns:c16="http://schemas.microsoft.com/office/drawing/2014/chart" uri="{C3380CC4-5D6E-409C-BE32-E72D297353CC}">
                <c16:uniqueId val="{00000052-6D68-401E-B500-D7B84A6F66B7}"/>
              </c:ext>
            </c:extLst>
          </c:dPt>
          <c:dPt>
            <c:idx val="43"/>
            <c:invertIfNegative val="0"/>
            <c:bubble3D val="0"/>
            <c:extLst>
              <c:ext xmlns:c16="http://schemas.microsoft.com/office/drawing/2014/chart" uri="{C3380CC4-5D6E-409C-BE32-E72D297353CC}">
                <c16:uniqueId val="{00000053-6D68-401E-B500-D7B84A6F66B7}"/>
              </c:ext>
            </c:extLst>
          </c:dPt>
          <c:dPt>
            <c:idx val="44"/>
            <c:invertIfNegative val="0"/>
            <c:bubble3D val="0"/>
            <c:spPr>
              <a:solidFill>
                <a:srgbClr val="BDCFD6"/>
              </a:solidFill>
              <a:ln>
                <a:noFill/>
              </a:ln>
              <a:effectLst/>
            </c:spPr>
            <c:extLst>
              <c:ext xmlns:c16="http://schemas.microsoft.com/office/drawing/2014/chart" uri="{C3380CC4-5D6E-409C-BE32-E72D297353CC}">
                <c16:uniqueId val="{00000055-6D68-401E-B500-D7B84A6F66B7}"/>
              </c:ext>
            </c:extLst>
          </c:dPt>
          <c:dPt>
            <c:idx val="45"/>
            <c:invertIfNegative val="0"/>
            <c:bubble3D val="0"/>
            <c:spPr>
              <a:solidFill>
                <a:srgbClr val="BDCFD6"/>
              </a:solidFill>
              <a:ln>
                <a:noFill/>
              </a:ln>
              <a:effectLst/>
            </c:spPr>
            <c:extLst>
              <c:ext xmlns:c16="http://schemas.microsoft.com/office/drawing/2014/chart" uri="{C3380CC4-5D6E-409C-BE32-E72D297353CC}">
                <c16:uniqueId val="{00000057-6D68-401E-B500-D7B84A6F66B7}"/>
              </c:ext>
            </c:extLst>
          </c:dPt>
          <c:dPt>
            <c:idx val="46"/>
            <c:invertIfNegative val="0"/>
            <c:bubble3D val="0"/>
            <c:spPr>
              <a:solidFill>
                <a:srgbClr val="BDCFD6"/>
              </a:solidFill>
              <a:ln>
                <a:noFill/>
              </a:ln>
              <a:effectLst/>
            </c:spPr>
            <c:extLst>
              <c:ext xmlns:c16="http://schemas.microsoft.com/office/drawing/2014/chart" uri="{C3380CC4-5D6E-409C-BE32-E72D297353CC}">
                <c16:uniqueId val="{00000059-6D68-401E-B500-D7B84A6F66B7}"/>
              </c:ext>
            </c:extLst>
          </c:dPt>
          <c:dPt>
            <c:idx val="47"/>
            <c:invertIfNegative val="0"/>
            <c:bubble3D val="0"/>
            <c:spPr>
              <a:solidFill>
                <a:srgbClr val="BDCFD6"/>
              </a:solidFill>
              <a:ln>
                <a:noFill/>
              </a:ln>
              <a:effectLst/>
            </c:spPr>
            <c:extLst>
              <c:ext xmlns:c16="http://schemas.microsoft.com/office/drawing/2014/chart" uri="{C3380CC4-5D6E-409C-BE32-E72D297353CC}">
                <c16:uniqueId val="{0000005B-6D68-401E-B500-D7B84A6F66B7}"/>
              </c:ext>
            </c:extLst>
          </c:dPt>
          <c:dPt>
            <c:idx val="48"/>
            <c:invertIfNegative val="0"/>
            <c:bubble3D val="0"/>
            <c:spPr>
              <a:solidFill>
                <a:srgbClr val="BDCFD6"/>
              </a:solidFill>
              <a:ln>
                <a:noFill/>
              </a:ln>
              <a:effectLst/>
            </c:spPr>
            <c:extLst>
              <c:ext xmlns:c16="http://schemas.microsoft.com/office/drawing/2014/chart" uri="{C3380CC4-5D6E-409C-BE32-E72D297353CC}">
                <c16:uniqueId val="{0000005D-6D68-401E-B500-D7B84A6F66B7}"/>
              </c:ext>
            </c:extLst>
          </c:dPt>
          <c:dPt>
            <c:idx val="49"/>
            <c:invertIfNegative val="0"/>
            <c:bubble3D val="0"/>
            <c:spPr>
              <a:solidFill>
                <a:srgbClr val="BDCFD6"/>
              </a:solidFill>
              <a:ln>
                <a:noFill/>
              </a:ln>
              <a:effectLst/>
            </c:spPr>
            <c:extLst>
              <c:ext xmlns:c16="http://schemas.microsoft.com/office/drawing/2014/chart" uri="{C3380CC4-5D6E-409C-BE32-E72D297353CC}">
                <c16:uniqueId val="{0000005F-6D68-401E-B500-D7B84A6F66B7}"/>
              </c:ext>
            </c:extLst>
          </c:dPt>
          <c:dPt>
            <c:idx val="50"/>
            <c:invertIfNegative val="0"/>
            <c:bubble3D val="0"/>
            <c:spPr>
              <a:solidFill>
                <a:srgbClr val="BDCFD6"/>
              </a:solidFill>
              <a:ln>
                <a:noFill/>
              </a:ln>
              <a:effectLst/>
            </c:spPr>
            <c:extLst>
              <c:ext xmlns:c16="http://schemas.microsoft.com/office/drawing/2014/chart" uri="{C3380CC4-5D6E-409C-BE32-E72D297353CC}">
                <c16:uniqueId val="{00000061-6D68-401E-B500-D7B84A6F66B7}"/>
              </c:ext>
            </c:extLst>
          </c:dPt>
          <c:dPt>
            <c:idx val="51"/>
            <c:invertIfNegative val="0"/>
            <c:bubble3D val="0"/>
            <c:spPr>
              <a:solidFill>
                <a:srgbClr val="7C878E"/>
              </a:solidFill>
              <a:ln>
                <a:noFill/>
              </a:ln>
              <a:effectLst/>
            </c:spPr>
            <c:extLst>
              <c:ext xmlns:c16="http://schemas.microsoft.com/office/drawing/2014/chart" uri="{C3380CC4-5D6E-409C-BE32-E72D297353CC}">
                <c16:uniqueId val="{00000063-6D68-401E-B500-D7B84A6F66B7}"/>
              </c:ext>
            </c:extLst>
          </c:dPt>
          <c:dPt>
            <c:idx val="52"/>
            <c:invertIfNegative val="0"/>
            <c:bubble3D val="0"/>
            <c:spPr>
              <a:solidFill>
                <a:srgbClr val="BDCFD6"/>
              </a:solidFill>
              <a:ln>
                <a:noFill/>
              </a:ln>
              <a:effectLst/>
            </c:spPr>
            <c:extLst>
              <c:ext xmlns:c16="http://schemas.microsoft.com/office/drawing/2014/chart" uri="{C3380CC4-5D6E-409C-BE32-E72D297353CC}">
                <c16:uniqueId val="{00000065-6D68-401E-B500-D7B84A6F66B7}"/>
              </c:ext>
            </c:extLst>
          </c:dPt>
          <c:dPt>
            <c:idx val="53"/>
            <c:invertIfNegative val="0"/>
            <c:bubble3D val="0"/>
            <c:spPr>
              <a:solidFill>
                <a:srgbClr val="BDCFD6"/>
              </a:solidFill>
              <a:ln>
                <a:noFill/>
              </a:ln>
              <a:effectLst/>
            </c:spPr>
            <c:extLst>
              <c:ext xmlns:c16="http://schemas.microsoft.com/office/drawing/2014/chart" uri="{C3380CC4-5D6E-409C-BE32-E72D297353CC}">
                <c16:uniqueId val="{00000067-6D68-401E-B500-D7B84A6F66B7}"/>
              </c:ext>
            </c:extLst>
          </c:dPt>
          <c:dPt>
            <c:idx val="54"/>
            <c:invertIfNegative val="0"/>
            <c:bubble3D val="0"/>
            <c:spPr>
              <a:solidFill>
                <a:srgbClr val="BDCFD6"/>
              </a:solidFill>
              <a:ln>
                <a:noFill/>
              </a:ln>
              <a:effectLst/>
            </c:spPr>
            <c:extLst>
              <c:ext xmlns:c16="http://schemas.microsoft.com/office/drawing/2014/chart" uri="{C3380CC4-5D6E-409C-BE32-E72D297353CC}">
                <c16:uniqueId val="{00000069-6D68-401E-B500-D7B84A6F66B7}"/>
              </c:ext>
            </c:extLst>
          </c:dPt>
          <c:dPt>
            <c:idx val="56"/>
            <c:invertIfNegative val="0"/>
            <c:bubble3D val="0"/>
            <c:spPr>
              <a:solidFill>
                <a:srgbClr val="BDCFD6"/>
              </a:solidFill>
              <a:ln>
                <a:noFill/>
              </a:ln>
              <a:effectLst/>
            </c:spPr>
            <c:extLst>
              <c:ext xmlns:c16="http://schemas.microsoft.com/office/drawing/2014/chart" uri="{C3380CC4-5D6E-409C-BE32-E72D297353CC}">
                <c16:uniqueId val="{0000006B-6D68-401E-B500-D7B84A6F66B7}"/>
              </c:ext>
            </c:extLst>
          </c:dPt>
          <c:dPt>
            <c:idx val="57"/>
            <c:invertIfNegative val="0"/>
            <c:bubble3D val="0"/>
            <c:spPr>
              <a:solidFill>
                <a:srgbClr val="BDCFD6"/>
              </a:solidFill>
              <a:ln>
                <a:noFill/>
              </a:ln>
              <a:effectLst/>
            </c:spPr>
            <c:extLst>
              <c:ext xmlns:c16="http://schemas.microsoft.com/office/drawing/2014/chart" uri="{C3380CC4-5D6E-409C-BE32-E72D297353CC}">
                <c16:uniqueId val="{0000006D-6D68-401E-B500-D7B84A6F66B7}"/>
              </c:ext>
            </c:extLst>
          </c:dPt>
          <c:dPt>
            <c:idx val="58"/>
            <c:invertIfNegative val="0"/>
            <c:bubble3D val="0"/>
            <c:spPr>
              <a:solidFill>
                <a:srgbClr val="BDCFD6"/>
              </a:solidFill>
              <a:ln>
                <a:noFill/>
              </a:ln>
              <a:effectLst/>
            </c:spPr>
            <c:extLst>
              <c:ext xmlns:c16="http://schemas.microsoft.com/office/drawing/2014/chart" uri="{C3380CC4-5D6E-409C-BE32-E72D297353CC}">
                <c16:uniqueId val="{0000006F-6D68-401E-B500-D7B84A6F66B7}"/>
              </c:ext>
            </c:extLst>
          </c:dPt>
          <c:dPt>
            <c:idx val="59"/>
            <c:invertIfNegative val="0"/>
            <c:bubble3D val="0"/>
            <c:spPr>
              <a:solidFill>
                <a:srgbClr val="BDCFD6"/>
              </a:solidFill>
              <a:ln>
                <a:noFill/>
              </a:ln>
              <a:effectLst/>
            </c:spPr>
            <c:extLst>
              <c:ext xmlns:c16="http://schemas.microsoft.com/office/drawing/2014/chart" uri="{C3380CC4-5D6E-409C-BE32-E72D297353CC}">
                <c16:uniqueId val="{00000071-6D68-401E-B500-D7B84A6F66B7}"/>
              </c:ext>
            </c:extLst>
          </c:dPt>
          <c:dPt>
            <c:idx val="60"/>
            <c:invertIfNegative val="0"/>
            <c:bubble3D val="0"/>
            <c:spPr>
              <a:solidFill>
                <a:srgbClr val="BDCFD6"/>
              </a:solidFill>
              <a:ln>
                <a:noFill/>
              </a:ln>
              <a:effectLst/>
            </c:spPr>
            <c:extLst>
              <c:ext xmlns:c16="http://schemas.microsoft.com/office/drawing/2014/chart" uri="{C3380CC4-5D6E-409C-BE32-E72D297353CC}">
                <c16:uniqueId val="{00000073-6D68-401E-B500-D7B84A6F66B7}"/>
              </c:ext>
            </c:extLst>
          </c:dPt>
          <c:dPt>
            <c:idx val="61"/>
            <c:invertIfNegative val="0"/>
            <c:bubble3D val="0"/>
            <c:spPr>
              <a:solidFill>
                <a:srgbClr val="BDCFD6"/>
              </a:solidFill>
              <a:ln>
                <a:noFill/>
              </a:ln>
              <a:effectLst/>
            </c:spPr>
            <c:extLst>
              <c:ext xmlns:c16="http://schemas.microsoft.com/office/drawing/2014/chart" uri="{C3380CC4-5D6E-409C-BE32-E72D297353CC}">
                <c16:uniqueId val="{00000075-6D68-401E-B500-D7B84A6F66B7}"/>
              </c:ext>
            </c:extLst>
          </c:dPt>
          <c:dPt>
            <c:idx val="62"/>
            <c:invertIfNegative val="0"/>
            <c:bubble3D val="0"/>
            <c:spPr>
              <a:solidFill>
                <a:srgbClr val="BDCFD6"/>
              </a:solidFill>
              <a:ln>
                <a:noFill/>
              </a:ln>
              <a:effectLst/>
            </c:spPr>
            <c:extLst>
              <c:ext xmlns:c16="http://schemas.microsoft.com/office/drawing/2014/chart" uri="{C3380CC4-5D6E-409C-BE32-E72D297353CC}">
                <c16:uniqueId val="{00000077-6D68-401E-B500-D7B84A6F66B7}"/>
              </c:ext>
            </c:extLst>
          </c:dPt>
          <c:dPt>
            <c:idx val="63"/>
            <c:invertIfNegative val="0"/>
            <c:bubble3D val="0"/>
            <c:spPr>
              <a:solidFill>
                <a:srgbClr val="FBBB27"/>
              </a:solidFill>
              <a:ln>
                <a:noFill/>
              </a:ln>
              <a:effectLst/>
            </c:spPr>
            <c:extLst>
              <c:ext xmlns:c16="http://schemas.microsoft.com/office/drawing/2014/chart" uri="{C3380CC4-5D6E-409C-BE32-E72D297353CC}">
                <c16:uniqueId val="{00000079-6D68-401E-B500-D7B84A6F66B7}"/>
              </c:ext>
            </c:extLst>
          </c:dPt>
          <c:dPt>
            <c:idx val="64"/>
            <c:invertIfNegative val="0"/>
            <c:bubble3D val="0"/>
            <c:extLst>
              <c:ext xmlns:c16="http://schemas.microsoft.com/office/drawing/2014/chart" uri="{C3380CC4-5D6E-409C-BE32-E72D297353CC}">
                <c16:uniqueId val="{0000007A-6D68-401E-B500-D7B84A6F66B7}"/>
              </c:ext>
            </c:extLst>
          </c:dPt>
          <c:dPt>
            <c:idx val="76"/>
            <c:invertIfNegative val="0"/>
            <c:bubble3D val="0"/>
            <c:extLst>
              <c:ext xmlns:c16="http://schemas.microsoft.com/office/drawing/2014/chart" uri="{C3380CC4-5D6E-409C-BE32-E72D297353CC}">
                <c16:uniqueId val="{0000007B-6D68-401E-B500-D7B84A6F66B7}"/>
              </c:ext>
            </c:extLst>
          </c:dPt>
          <c:dLbls>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68-401E-B500-D7B84A6F66B7}"/>
                </c:ext>
              </c:extLst>
            </c:dLbl>
            <c:dLbl>
              <c:idx val="1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D68-401E-B500-D7B84A6F66B7}"/>
                </c:ext>
              </c:extLst>
            </c:dLbl>
            <c:dLbl>
              <c:idx val="2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D68-401E-B500-D7B84A6F66B7}"/>
                </c:ext>
              </c:extLst>
            </c:dLbl>
            <c:dLbl>
              <c:idx val="39"/>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6D68-401E-B500-D7B84A6F66B7}"/>
                </c:ext>
              </c:extLst>
            </c:dLbl>
            <c:dLbl>
              <c:idx val="5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6D68-401E-B500-D7B84A6F66B7}"/>
                </c:ext>
              </c:extLst>
            </c:dLbl>
            <c:dLbl>
              <c:idx val="6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6D68-401E-B500-D7B84A6F66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[6]Jalisco!$A$3:$B$66</c:f>
              <c:multiLvlStrCache>
                <c:ptCount val="6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lvl>
                <c:lvl>
                  <c:pt idx="0">
                    <c:v>2018</c:v>
                  </c:pt>
                  <c:pt idx="12">
                    <c:v>2019</c:v>
                  </c:pt>
                  <c:pt idx="24">
                    <c:v>2020</c:v>
                  </c:pt>
                  <c:pt idx="36">
                    <c:v>2021</c:v>
                  </c:pt>
                  <c:pt idx="48">
                    <c:v>2022</c:v>
                  </c:pt>
                  <c:pt idx="60">
                    <c:v>2023</c:v>
                  </c:pt>
                </c:lvl>
              </c:multiLvlStrCache>
            </c:multiLvlStrRef>
          </c:cat>
          <c:val>
            <c:numRef>
              <c:f>[6]Jalisco!$H$3:$H$66</c:f>
              <c:numCache>
                <c:formatCode>General</c:formatCode>
                <c:ptCount val="64"/>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pt idx="47">
                  <c:v>0.11429700311838829</c:v>
                </c:pt>
                <c:pt idx="48">
                  <c:v>0.11401924815228373</c:v>
                </c:pt>
                <c:pt idx="49">
                  <c:v>0.1169105050913463</c:v>
                </c:pt>
                <c:pt idx="50">
                  <c:v>0.11708746839460572</c:v>
                </c:pt>
                <c:pt idx="51">
                  <c:v>0.1207204902744471</c:v>
                </c:pt>
                <c:pt idx="52">
                  <c:v>0.12096197025728453</c:v>
                </c:pt>
                <c:pt idx="53">
                  <c:v>0.1231869223847115</c:v>
                </c:pt>
                <c:pt idx="54">
                  <c:v>0.12328295896194466</c:v>
                </c:pt>
                <c:pt idx="55">
                  <c:v>0.12605839182129924</c:v>
                </c:pt>
                <c:pt idx="56">
                  <c:v>0.12499359423310159</c:v>
                </c:pt>
                <c:pt idx="57">
                  <c:v>0.12747959425500616</c:v>
                </c:pt>
                <c:pt idx="58">
                  <c:v>0.12606530444604169</c:v>
                </c:pt>
                <c:pt idx="59">
                  <c:v>0.12940977550622929</c:v>
                </c:pt>
                <c:pt idx="60">
                  <c:v>0.12702598239209792</c:v>
                </c:pt>
                <c:pt idx="61">
                  <c:v>0.13204421075222664</c:v>
                </c:pt>
                <c:pt idx="62">
                  <c:v>0.13087855852756514</c:v>
                </c:pt>
                <c:pt idx="63">
                  <c:v>0.13545840726998978</c:v>
                </c:pt>
              </c:numCache>
            </c:numRef>
          </c:val>
          <c:extLst>
            <c:ext xmlns:c16="http://schemas.microsoft.com/office/drawing/2014/chart" uri="{C3380CC4-5D6E-409C-BE32-E72D297353CC}">
              <c16:uniqueId val="{0000007C-6D68-401E-B500-D7B84A6F66B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[6]Jalisco!$W$2</c:f>
              <c:strCache>
                <c:ptCount val="1"/>
                <c:pt idx="0">
                  <c:v>Nacional</c:v>
                </c:pt>
              </c:strCache>
            </c:strRef>
          </c:tx>
          <c:spPr>
            <a:ln w="28575" cap="rnd">
              <a:solidFill>
                <a:srgbClr val="B69630"/>
              </a:solidFill>
              <a:round/>
            </a:ln>
            <a:effec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6D68-401E-B500-D7B84A6F66B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6D68-401E-B500-D7B84A6F66B7}"/>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6D68-401E-B500-D7B84A6F66B7}"/>
                </c:ext>
              </c:extLst>
            </c:dLbl>
            <c:dLbl>
              <c:idx val="3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6D68-401E-B500-D7B84A6F66B7}"/>
                </c:ext>
              </c:extLst>
            </c:dLbl>
            <c:dLbl>
              <c:idx val="5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6D68-401E-B500-D7B84A6F66B7}"/>
                </c:ext>
              </c:extLst>
            </c:dLbl>
            <c:dLbl>
              <c:idx val="6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6D68-401E-B500-D7B84A6F66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[6]Jalisco!$A$3:$B$66</c:f>
              <c:multiLvlStrCache>
                <c:ptCount val="6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lvl>
                <c:lvl>
                  <c:pt idx="0">
                    <c:v>2018</c:v>
                  </c:pt>
                  <c:pt idx="12">
                    <c:v>2019</c:v>
                  </c:pt>
                  <c:pt idx="24">
                    <c:v>2020</c:v>
                  </c:pt>
                  <c:pt idx="36">
                    <c:v>2021</c:v>
                  </c:pt>
                  <c:pt idx="48">
                    <c:v>2022</c:v>
                  </c:pt>
                  <c:pt idx="60">
                    <c:v>2023</c:v>
                  </c:pt>
                </c:lvl>
              </c:multiLvlStrCache>
            </c:multiLvlStrRef>
          </c:cat>
          <c:val>
            <c:numRef>
              <c:f>[6]Jalisco!$W$3:$W$66</c:f>
              <c:numCache>
                <c:formatCode>General</c:formatCode>
                <c:ptCount val="64"/>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pt idx="47">
                  <c:v>0.1329077115330817</c:v>
                </c:pt>
                <c:pt idx="48">
                  <c:v>0.13239091185939267</c:v>
                </c:pt>
                <c:pt idx="49">
                  <c:v>0.13516746736802751</c:v>
                </c:pt>
                <c:pt idx="50">
                  <c:v>0.13461848033868093</c:v>
                </c:pt>
                <c:pt idx="51">
                  <c:v>0.1381338144600589</c:v>
                </c:pt>
                <c:pt idx="52">
                  <c:v>0.13810218234383856</c:v>
                </c:pt>
                <c:pt idx="53">
                  <c:v>0.14025850956169136</c:v>
                </c:pt>
                <c:pt idx="54">
                  <c:v>0.13973555009920688</c:v>
                </c:pt>
                <c:pt idx="55">
                  <c:v>0.1423982754503911</c:v>
                </c:pt>
                <c:pt idx="56">
                  <c:v>0.14102409995144638</c:v>
                </c:pt>
                <c:pt idx="57">
                  <c:v>0.14308069010160143</c:v>
                </c:pt>
                <c:pt idx="58">
                  <c:v>0.14131099938150621</c:v>
                </c:pt>
                <c:pt idx="59">
                  <c:v>0.14452107388373794</c:v>
                </c:pt>
                <c:pt idx="60">
                  <c:v>0.14198261716831267</c:v>
                </c:pt>
                <c:pt idx="61">
                  <c:v>0.14702038439520529</c:v>
                </c:pt>
                <c:pt idx="62">
                  <c:v>0.14606747735835809</c:v>
                </c:pt>
                <c:pt idx="63">
                  <c:v>0.15092825290913547</c:v>
                </c:pt>
              </c:numCache>
            </c:numRef>
          </c:val>
          <c:smooth val="0"/>
          <c:extLst>
            <c:ext xmlns:c16="http://schemas.microsoft.com/office/drawing/2014/chart" uri="{C3380CC4-5D6E-409C-BE32-E72D297353CC}">
              <c16:uniqueId val="{00000083-6D68-401E-B500-D7B84A6F66B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5370-449E-A62E-5A6D61B9D910}"/>
              </c:ext>
            </c:extLst>
          </c:dPt>
          <c:dPt>
            <c:idx val="16"/>
            <c:invertIfNegative val="0"/>
            <c:bubble3D val="0"/>
            <c:extLst>
              <c:ext xmlns:c16="http://schemas.microsoft.com/office/drawing/2014/chart" uri="{C3380CC4-5D6E-409C-BE32-E72D297353CC}">
                <c16:uniqueId val="{00000001-5370-449E-A62E-5A6D61B9D910}"/>
              </c:ext>
            </c:extLst>
          </c:dPt>
          <c:dPt>
            <c:idx val="19"/>
            <c:invertIfNegative val="0"/>
            <c:bubble3D val="0"/>
            <c:extLst>
              <c:ext xmlns:c16="http://schemas.microsoft.com/office/drawing/2014/chart" uri="{C3380CC4-5D6E-409C-BE32-E72D297353CC}">
                <c16:uniqueId val="{00000002-5370-449E-A62E-5A6D61B9D910}"/>
              </c:ext>
            </c:extLst>
          </c:dPt>
          <c:dPt>
            <c:idx val="21"/>
            <c:invertIfNegative val="0"/>
            <c:bubble3D val="0"/>
            <c:spPr>
              <a:solidFill>
                <a:srgbClr val="FFC000"/>
              </a:solidFill>
              <a:ln>
                <a:noFill/>
              </a:ln>
              <a:effectLst/>
            </c:spPr>
            <c:extLst>
              <c:ext xmlns:c16="http://schemas.microsoft.com/office/drawing/2014/chart" uri="{C3380CC4-5D6E-409C-BE32-E72D297353CC}">
                <c16:uniqueId val="{00000004-5370-449E-A62E-5A6D61B9D910}"/>
              </c:ext>
            </c:extLst>
          </c:dPt>
          <c:dPt>
            <c:idx val="22"/>
            <c:invertIfNegative val="0"/>
            <c:bubble3D val="0"/>
            <c:extLst>
              <c:ext xmlns:c16="http://schemas.microsoft.com/office/drawing/2014/chart" uri="{C3380CC4-5D6E-409C-BE32-E72D297353CC}">
                <c16:uniqueId val="{00000005-5370-449E-A62E-5A6D61B9D910}"/>
              </c:ext>
            </c:extLst>
          </c:dPt>
          <c:dPt>
            <c:idx val="23"/>
            <c:invertIfNegative val="0"/>
            <c:bubble3D val="0"/>
            <c:extLst>
              <c:ext xmlns:c16="http://schemas.microsoft.com/office/drawing/2014/chart" uri="{C3380CC4-5D6E-409C-BE32-E72D297353CC}">
                <c16:uniqueId val="{00000006-5370-449E-A62E-5A6D61B9D910}"/>
              </c:ext>
            </c:extLst>
          </c:dPt>
          <c:dPt>
            <c:idx val="24"/>
            <c:invertIfNegative val="0"/>
            <c:bubble3D val="0"/>
            <c:spPr>
              <a:solidFill>
                <a:srgbClr val="F79646">
                  <a:lumMod val="75000"/>
                </a:srgbClr>
              </a:solidFill>
              <a:ln>
                <a:noFill/>
              </a:ln>
              <a:effectLst/>
            </c:spPr>
            <c:extLst>
              <c:ext xmlns:c16="http://schemas.microsoft.com/office/drawing/2014/chart" uri="{C3380CC4-5D6E-409C-BE32-E72D297353CC}">
                <c16:uniqueId val="{00000008-5370-449E-A62E-5A6D61B9D910}"/>
              </c:ext>
            </c:extLst>
          </c:dPt>
          <c:dPt>
            <c:idx val="25"/>
            <c:invertIfNegative val="0"/>
            <c:bubble3D val="0"/>
            <c:extLst>
              <c:ext xmlns:c16="http://schemas.microsoft.com/office/drawing/2014/chart" uri="{C3380CC4-5D6E-409C-BE32-E72D297353CC}">
                <c16:uniqueId val="{00000009-5370-449E-A62E-5A6D61B9D910}"/>
              </c:ext>
            </c:extLst>
          </c:dPt>
          <c:dPt>
            <c:idx val="26"/>
            <c:invertIfNegative val="0"/>
            <c:bubble3D val="0"/>
            <c:extLst>
              <c:ext xmlns:c16="http://schemas.microsoft.com/office/drawing/2014/chart" uri="{C3380CC4-5D6E-409C-BE32-E72D297353CC}">
                <c16:uniqueId val="{0000000A-5370-449E-A62E-5A6D61B9D910}"/>
              </c:ext>
            </c:extLst>
          </c:dPt>
          <c:dPt>
            <c:idx val="32"/>
            <c:invertIfNegative val="0"/>
            <c:bubble3D val="0"/>
            <c:extLst>
              <c:ext xmlns:c16="http://schemas.microsoft.com/office/drawing/2014/chart" uri="{C3380CC4-5D6E-409C-BE32-E72D297353CC}">
                <c16:uniqueId val="{0000000B-5370-449E-A62E-5A6D61B9D910}"/>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'F72-73'!$A$7:$A$39</c:f>
              <c:strCache>
                <c:ptCount val="33"/>
                <c:pt idx="0">
                  <c:v>Colima</c:v>
                </c:pt>
                <c:pt idx="1">
                  <c:v>Ciudad de México</c:v>
                </c:pt>
                <c:pt idx="2">
                  <c:v>Baja California Sur</c:v>
                </c:pt>
                <c:pt idx="3">
                  <c:v>Morelos</c:v>
                </c:pt>
                <c:pt idx="4">
                  <c:v>Veracruz</c:v>
                </c:pt>
                <c:pt idx="5">
                  <c:v>Michoacán</c:v>
                </c:pt>
                <c:pt idx="6">
                  <c:v>Zacatecas</c:v>
                </c:pt>
                <c:pt idx="7">
                  <c:v>San Luis Potosí</c:v>
                </c:pt>
                <c:pt idx="8">
                  <c:v>Estado de México</c:v>
                </c:pt>
                <c:pt idx="9">
                  <c:v>Yucatán</c:v>
                </c:pt>
                <c:pt idx="10">
                  <c:v>Nayarit</c:v>
                </c:pt>
                <c:pt idx="11">
                  <c:v>Guerrero</c:v>
                </c:pt>
                <c:pt idx="12">
                  <c:v>Puebla</c:v>
                </c:pt>
                <c:pt idx="13">
                  <c:v>Jalisco</c:v>
                </c:pt>
                <c:pt idx="14">
                  <c:v>Nacional</c:v>
                </c:pt>
                <c:pt idx="15">
                  <c:v>Nuevo León</c:v>
                </c:pt>
                <c:pt idx="16">
                  <c:v>Tlaxcala</c:v>
                </c:pt>
                <c:pt idx="17">
                  <c:v>Querétaro</c:v>
                </c:pt>
                <c:pt idx="18">
                  <c:v>Coahuila</c:v>
                </c:pt>
                <c:pt idx="19">
                  <c:v>Campeche</c:v>
                </c:pt>
                <c:pt idx="20">
                  <c:v>Hidalgo</c:v>
                </c:pt>
                <c:pt idx="21">
                  <c:v>Oaxaca</c:v>
                </c:pt>
                <c:pt idx="22">
                  <c:v>Chiapas</c:v>
                </c:pt>
                <c:pt idx="23">
                  <c:v>Aguascalientes</c:v>
                </c:pt>
                <c:pt idx="24">
                  <c:v>Guanajuato</c:v>
                </c:pt>
                <c:pt idx="25">
                  <c:v>Sinaloa</c:v>
                </c:pt>
                <c:pt idx="26">
                  <c:v>Durango</c:v>
                </c:pt>
                <c:pt idx="27">
                  <c:v>Tamaulipas</c:v>
                </c:pt>
                <c:pt idx="28">
                  <c:v>Baja California</c:v>
                </c:pt>
                <c:pt idx="29">
                  <c:v>Chihuahua</c:v>
                </c:pt>
                <c:pt idx="30">
                  <c:v>Tabasco</c:v>
                </c:pt>
                <c:pt idx="31">
                  <c:v>Quintana Roo</c:v>
                </c:pt>
                <c:pt idx="32">
                  <c:v>Sonora</c:v>
                </c:pt>
              </c:strCache>
            </c:strRef>
          </c:cat>
          <c:val>
            <c:numRef>
              <c:f>'F72-73'!$B$7:$B$39</c:f>
              <c:numCache>
                <c:formatCode>#,##0.00</c:formatCode>
                <c:ptCount val="33"/>
                <c:pt idx="0">
                  <c:v>461.93</c:v>
                </c:pt>
                <c:pt idx="1">
                  <c:v>674.38008589328899</c:v>
                </c:pt>
                <c:pt idx="2">
                  <c:v>511.17</c:v>
                </c:pt>
                <c:pt idx="3">
                  <c:v>478.38</c:v>
                </c:pt>
                <c:pt idx="4">
                  <c:v>491.98580405493402</c:v>
                </c:pt>
                <c:pt idx="5">
                  <c:v>430.36</c:v>
                </c:pt>
                <c:pt idx="6">
                  <c:v>469.61</c:v>
                </c:pt>
                <c:pt idx="7">
                  <c:v>539.35</c:v>
                </c:pt>
                <c:pt idx="8">
                  <c:v>492.40919346539698</c:v>
                </c:pt>
                <c:pt idx="9">
                  <c:v>444.66</c:v>
                </c:pt>
                <c:pt idx="10">
                  <c:v>423.24</c:v>
                </c:pt>
                <c:pt idx="11">
                  <c:v>429.43</c:v>
                </c:pt>
                <c:pt idx="12">
                  <c:v>461.69</c:v>
                </c:pt>
                <c:pt idx="13">
                  <c:v>519.97</c:v>
                </c:pt>
                <c:pt idx="14">
                  <c:v>534.69000000000005</c:v>
                </c:pt>
                <c:pt idx="15">
                  <c:v>585.97</c:v>
                </c:pt>
                <c:pt idx="16">
                  <c:v>429.01</c:v>
                </c:pt>
                <c:pt idx="17">
                  <c:v>583.64</c:v>
                </c:pt>
                <c:pt idx="18">
                  <c:v>526.55999999999995</c:v>
                </c:pt>
                <c:pt idx="19">
                  <c:v>604.09</c:v>
                </c:pt>
                <c:pt idx="20">
                  <c:v>444.9</c:v>
                </c:pt>
                <c:pt idx="21">
                  <c:v>418.81</c:v>
                </c:pt>
                <c:pt idx="22">
                  <c:v>445.48</c:v>
                </c:pt>
                <c:pt idx="23">
                  <c:v>515.22</c:v>
                </c:pt>
                <c:pt idx="24">
                  <c:v>458.99</c:v>
                </c:pt>
                <c:pt idx="25">
                  <c:v>405.61</c:v>
                </c:pt>
                <c:pt idx="26">
                  <c:v>422.31</c:v>
                </c:pt>
                <c:pt idx="27">
                  <c:v>540.37</c:v>
                </c:pt>
                <c:pt idx="28">
                  <c:v>588.75</c:v>
                </c:pt>
                <c:pt idx="29">
                  <c:v>545.41999999999996</c:v>
                </c:pt>
                <c:pt idx="30">
                  <c:v>524.38</c:v>
                </c:pt>
                <c:pt idx="31">
                  <c:v>461.86</c:v>
                </c:pt>
                <c:pt idx="32">
                  <c:v>496.1</c:v>
                </c:pt>
              </c:numCache>
            </c:numRef>
          </c:val>
          <c:extLst>
            <c:ext xmlns:c16="http://schemas.microsoft.com/office/drawing/2014/chart" uri="{C3380CC4-5D6E-409C-BE32-E72D297353CC}">
              <c16:uniqueId val="{0000000C-5370-449E-A62E-5A6D61B9D91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C691-4477-B7F2-F0C178CDBC64}"/>
              </c:ext>
            </c:extLst>
          </c:dPt>
          <c:dPt>
            <c:idx val="6"/>
            <c:invertIfNegative val="0"/>
            <c:bubble3D val="0"/>
            <c:spPr>
              <a:solidFill>
                <a:srgbClr val="FFC000"/>
              </a:solidFill>
              <a:ln>
                <a:noFill/>
              </a:ln>
              <a:effectLst/>
            </c:spPr>
            <c:extLst>
              <c:ext xmlns:c16="http://schemas.microsoft.com/office/drawing/2014/chart" uri="{C3380CC4-5D6E-409C-BE32-E72D297353CC}">
                <c16:uniqueId val="{00000002-C691-4477-B7F2-F0C178CDBC64}"/>
              </c:ext>
            </c:extLst>
          </c:dPt>
          <c:dPt>
            <c:idx val="9"/>
            <c:invertIfNegative val="0"/>
            <c:bubble3D val="0"/>
            <c:extLst>
              <c:ext xmlns:c16="http://schemas.microsoft.com/office/drawing/2014/chart" uri="{C3380CC4-5D6E-409C-BE32-E72D297353CC}">
                <c16:uniqueId val="{00000003-C691-4477-B7F2-F0C178CDBC64}"/>
              </c:ext>
            </c:extLst>
          </c:dPt>
          <c:dPt>
            <c:idx val="12"/>
            <c:invertIfNegative val="0"/>
            <c:bubble3D val="0"/>
            <c:spPr>
              <a:solidFill>
                <a:srgbClr val="F79646">
                  <a:lumMod val="75000"/>
                </a:srgbClr>
              </a:solidFill>
              <a:ln>
                <a:noFill/>
              </a:ln>
              <a:effectLst/>
            </c:spPr>
            <c:extLst>
              <c:ext xmlns:c16="http://schemas.microsoft.com/office/drawing/2014/chart" uri="{C3380CC4-5D6E-409C-BE32-E72D297353CC}">
                <c16:uniqueId val="{00000005-C691-4477-B7F2-F0C178CDBC64}"/>
              </c:ext>
            </c:extLst>
          </c:dPt>
          <c:dPt>
            <c:idx val="13"/>
            <c:invertIfNegative val="0"/>
            <c:bubble3D val="0"/>
            <c:extLst>
              <c:ext xmlns:c16="http://schemas.microsoft.com/office/drawing/2014/chart" uri="{C3380CC4-5D6E-409C-BE32-E72D297353CC}">
                <c16:uniqueId val="{00000006-C691-4477-B7F2-F0C178CDBC64}"/>
              </c:ext>
            </c:extLst>
          </c:dPt>
          <c:dPt>
            <c:idx val="15"/>
            <c:invertIfNegative val="0"/>
            <c:bubble3D val="0"/>
            <c:extLst>
              <c:ext xmlns:c16="http://schemas.microsoft.com/office/drawing/2014/chart" uri="{C3380CC4-5D6E-409C-BE32-E72D297353CC}">
                <c16:uniqueId val="{00000007-C691-4477-B7F2-F0C178CDBC64}"/>
              </c:ext>
            </c:extLst>
          </c:dPt>
          <c:dPt>
            <c:idx val="16"/>
            <c:invertIfNegative val="0"/>
            <c:bubble3D val="0"/>
            <c:extLst>
              <c:ext xmlns:c16="http://schemas.microsoft.com/office/drawing/2014/chart" uri="{C3380CC4-5D6E-409C-BE32-E72D297353CC}">
                <c16:uniqueId val="{00000008-C691-4477-B7F2-F0C178CDBC64}"/>
              </c:ext>
            </c:extLst>
          </c:dPt>
          <c:dPt>
            <c:idx val="17"/>
            <c:invertIfNegative val="0"/>
            <c:bubble3D val="0"/>
            <c:extLst>
              <c:ext xmlns:c16="http://schemas.microsoft.com/office/drawing/2014/chart" uri="{C3380CC4-5D6E-409C-BE32-E72D297353CC}">
                <c16:uniqueId val="{00000009-C691-4477-B7F2-F0C178CDBC64}"/>
              </c:ext>
            </c:extLst>
          </c:dPt>
          <c:dPt>
            <c:idx val="18"/>
            <c:invertIfNegative val="0"/>
            <c:bubble3D val="0"/>
            <c:extLst>
              <c:ext xmlns:c16="http://schemas.microsoft.com/office/drawing/2014/chart" uri="{C3380CC4-5D6E-409C-BE32-E72D297353CC}">
                <c16:uniqueId val="{0000000A-C691-4477-B7F2-F0C178CDBC64}"/>
              </c:ext>
            </c:extLst>
          </c:dPt>
          <c:dPt>
            <c:idx val="19"/>
            <c:invertIfNegative val="0"/>
            <c:bubble3D val="0"/>
            <c:extLst>
              <c:ext xmlns:c16="http://schemas.microsoft.com/office/drawing/2014/chart" uri="{C3380CC4-5D6E-409C-BE32-E72D297353CC}">
                <c16:uniqueId val="{0000000B-C691-4477-B7F2-F0C178CDBC64}"/>
              </c:ext>
            </c:extLst>
          </c:dPt>
          <c:dPt>
            <c:idx val="20"/>
            <c:invertIfNegative val="0"/>
            <c:bubble3D val="0"/>
            <c:extLst>
              <c:ext xmlns:c16="http://schemas.microsoft.com/office/drawing/2014/chart" uri="{C3380CC4-5D6E-409C-BE32-E72D297353CC}">
                <c16:uniqueId val="{0000000C-C691-4477-B7F2-F0C178CDBC64}"/>
              </c:ext>
            </c:extLst>
          </c:dPt>
          <c:dPt>
            <c:idx val="21"/>
            <c:invertIfNegative val="0"/>
            <c:bubble3D val="0"/>
            <c:extLst>
              <c:ext xmlns:c16="http://schemas.microsoft.com/office/drawing/2014/chart" uri="{C3380CC4-5D6E-409C-BE32-E72D297353CC}">
                <c16:uniqueId val="{0000000D-C691-4477-B7F2-F0C178CDBC64}"/>
              </c:ext>
            </c:extLst>
          </c:dPt>
          <c:dPt>
            <c:idx val="23"/>
            <c:invertIfNegative val="0"/>
            <c:bubble3D val="0"/>
            <c:extLst>
              <c:ext xmlns:c16="http://schemas.microsoft.com/office/drawing/2014/chart" uri="{C3380CC4-5D6E-409C-BE32-E72D297353CC}">
                <c16:uniqueId val="{0000000E-C691-4477-B7F2-F0C178CDBC64}"/>
              </c:ext>
            </c:extLst>
          </c:dPt>
          <c:dPt>
            <c:idx val="24"/>
            <c:invertIfNegative val="0"/>
            <c:bubble3D val="0"/>
            <c:extLst>
              <c:ext xmlns:c16="http://schemas.microsoft.com/office/drawing/2014/chart" uri="{C3380CC4-5D6E-409C-BE32-E72D297353CC}">
                <c16:uniqueId val="{0000000F-C691-4477-B7F2-F0C178CDBC64}"/>
              </c:ext>
            </c:extLst>
          </c:dPt>
          <c:dPt>
            <c:idx val="26"/>
            <c:invertIfNegative val="0"/>
            <c:bubble3D val="0"/>
            <c:extLst>
              <c:ext xmlns:c16="http://schemas.microsoft.com/office/drawing/2014/chart" uri="{C3380CC4-5D6E-409C-BE32-E72D297353CC}">
                <c16:uniqueId val="{00000010-C691-4477-B7F2-F0C178CDBC64}"/>
              </c:ext>
            </c:extLst>
          </c:dPt>
          <c:dPt>
            <c:idx val="28"/>
            <c:invertIfNegative val="0"/>
            <c:bubble3D val="0"/>
            <c:extLst>
              <c:ext xmlns:c16="http://schemas.microsoft.com/office/drawing/2014/chart" uri="{C3380CC4-5D6E-409C-BE32-E72D297353CC}">
                <c16:uniqueId val="{00000011-C691-4477-B7F2-F0C178CDBC64}"/>
              </c:ext>
            </c:extLst>
          </c:dPt>
          <c:dPt>
            <c:idx val="32"/>
            <c:invertIfNegative val="0"/>
            <c:bubble3D val="0"/>
            <c:extLst>
              <c:ext xmlns:c16="http://schemas.microsoft.com/office/drawing/2014/chart" uri="{C3380CC4-5D6E-409C-BE32-E72D297353CC}">
                <c16:uniqueId val="{00000012-C691-4477-B7F2-F0C178CDBC64}"/>
              </c:ext>
            </c:extLst>
          </c:dPt>
          <c:dLbls>
            <c:dLbl>
              <c:idx val="0"/>
              <c:layout>
                <c:manualLayout>
                  <c:x val="-2.2021809894702468E-2"/>
                  <c:y val="-1.974405169189846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691-4477-B7F2-F0C178CDBC64}"/>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'F72-73'!$A$7:$A$39</c:f>
              <c:strCache>
                <c:ptCount val="33"/>
                <c:pt idx="0">
                  <c:v>Colima</c:v>
                </c:pt>
                <c:pt idx="1">
                  <c:v>Ciudad de México</c:v>
                </c:pt>
                <c:pt idx="2">
                  <c:v>Baja California Sur</c:v>
                </c:pt>
                <c:pt idx="3">
                  <c:v>Morelos</c:v>
                </c:pt>
                <c:pt idx="4">
                  <c:v>Veracruz</c:v>
                </c:pt>
                <c:pt idx="5">
                  <c:v>Michoacán</c:v>
                </c:pt>
                <c:pt idx="6">
                  <c:v>Zacatecas</c:v>
                </c:pt>
                <c:pt idx="7">
                  <c:v>San Luis Potosí</c:v>
                </c:pt>
                <c:pt idx="8">
                  <c:v>Estado de México</c:v>
                </c:pt>
                <c:pt idx="9">
                  <c:v>Yucatán</c:v>
                </c:pt>
                <c:pt idx="10">
                  <c:v>Nayarit</c:v>
                </c:pt>
                <c:pt idx="11">
                  <c:v>Guerrero</c:v>
                </c:pt>
                <c:pt idx="12">
                  <c:v>Puebla</c:v>
                </c:pt>
                <c:pt idx="13">
                  <c:v>Jalisco</c:v>
                </c:pt>
                <c:pt idx="14">
                  <c:v>Nacional</c:v>
                </c:pt>
                <c:pt idx="15">
                  <c:v>Nuevo León</c:v>
                </c:pt>
                <c:pt idx="16">
                  <c:v>Tlaxcala</c:v>
                </c:pt>
                <c:pt idx="17">
                  <c:v>Querétaro</c:v>
                </c:pt>
                <c:pt idx="18">
                  <c:v>Coahuila</c:v>
                </c:pt>
                <c:pt idx="19">
                  <c:v>Campeche</c:v>
                </c:pt>
                <c:pt idx="20">
                  <c:v>Hidalgo</c:v>
                </c:pt>
                <c:pt idx="21">
                  <c:v>Oaxaca</c:v>
                </c:pt>
                <c:pt idx="22">
                  <c:v>Chiapas</c:v>
                </c:pt>
                <c:pt idx="23">
                  <c:v>Aguascalientes</c:v>
                </c:pt>
                <c:pt idx="24">
                  <c:v>Guanajuato</c:v>
                </c:pt>
                <c:pt idx="25">
                  <c:v>Sinaloa</c:v>
                </c:pt>
                <c:pt idx="26">
                  <c:v>Durango</c:v>
                </c:pt>
                <c:pt idx="27">
                  <c:v>Tamaulipas</c:v>
                </c:pt>
                <c:pt idx="28">
                  <c:v>Baja California</c:v>
                </c:pt>
                <c:pt idx="29">
                  <c:v>Chihuahua</c:v>
                </c:pt>
                <c:pt idx="30">
                  <c:v>Tabasco</c:v>
                </c:pt>
                <c:pt idx="31">
                  <c:v>Quintana Roo</c:v>
                </c:pt>
                <c:pt idx="32">
                  <c:v>Sonora</c:v>
                </c:pt>
              </c:strCache>
            </c:strRef>
          </c:cat>
          <c:val>
            <c:numRef>
              <c:f>'F72-73'!$C$7:$C$39</c:f>
              <c:numCache>
                <c:formatCode>#,##0.00</c:formatCode>
                <c:ptCount val="33"/>
                <c:pt idx="0">
                  <c:v>1.1329771111602001</c:v>
                </c:pt>
                <c:pt idx="1">
                  <c:v>0.87910575179102102</c:v>
                </c:pt>
                <c:pt idx="2">
                  <c:v>0.43395223227220597</c:v>
                </c:pt>
                <c:pt idx="3">
                  <c:v>3.2525058301892602</c:v>
                </c:pt>
                <c:pt idx="4">
                  <c:v>1.83639882017796</c:v>
                </c:pt>
                <c:pt idx="5">
                  <c:v>1.2055179089313799</c:v>
                </c:pt>
                <c:pt idx="6">
                  <c:v>0.685221690502402</c:v>
                </c:pt>
                <c:pt idx="7">
                  <c:v>2.2017931217105802</c:v>
                </c:pt>
                <c:pt idx="8">
                  <c:v>1.9440986943418399</c:v>
                </c:pt>
                <c:pt idx="9">
                  <c:v>2.31164115399991</c:v>
                </c:pt>
                <c:pt idx="10">
                  <c:v>1.78094877468267</c:v>
                </c:pt>
                <c:pt idx="11">
                  <c:v>1.8134396358517</c:v>
                </c:pt>
                <c:pt idx="12">
                  <c:v>2.1245458636438999</c:v>
                </c:pt>
                <c:pt idx="13">
                  <c:v>1.12018101443943</c:v>
                </c:pt>
                <c:pt idx="14">
                  <c:v>1.6416336835618901</c:v>
                </c:pt>
                <c:pt idx="15">
                  <c:v>2.5238558373767499</c:v>
                </c:pt>
                <c:pt idx="16">
                  <c:v>2.5949112254223499</c:v>
                </c:pt>
                <c:pt idx="17">
                  <c:v>2.3359434722038102</c:v>
                </c:pt>
                <c:pt idx="18">
                  <c:v>2.0216497906332398</c:v>
                </c:pt>
                <c:pt idx="19">
                  <c:v>3.0022226565604502</c:v>
                </c:pt>
                <c:pt idx="20">
                  <c:v>1.26024413887316</c:v>
                </c:pt>
                <c:pt idx="21">
                  <c:v>1.34057904739409</c:v>
                </c:pt>
                <c:pt idx="22">
                  <c:v>1.0023008872758901</c:v>
                </c:pt>
                <c:pt idx="23">
                  <c:v>2.7628631326124302</c:v>
                </c:pt>
                <c:pt idx="24">
                  <c:v>2.0929063049898802</c:v>
                </c:pt>
                <c:pt idx="25">
                  <c:v>2.3088501043874401</c:v>
                </c:pt>
                <c:pt idx="26">
                  <c:v>2.5763209267221798</c:v>
                </c:pt>
                <c:pt idx="27">
                  <c:v>-0.66455137199744596</c:v>
                </c:pt>
                <c:pt idx="28">
                  <c:v>1.6929128088451999</c:v>
                </c:pt>
                <c:pt idx="29">
                  <c:v>1.2199669434971301</c:v>
                </c:pt>
                <c:pt idx="30">
                  <c:v>2.4889295068981401</c:v>
                </c:pt>
                <c:pt idx="31">
                  <c:v>0.76324674509633506</c:v>
                </c:pt>
                <c:pt idx="32">
                  <c:v>3.2459004885924299</c:v>
                </c:pt>
              </c:numCache>
            </c:numRef>
          </c:val>
          <c:extLst>
            <c:ext xmlns:c16="http://schemas.microsoft.com/office/drawing/2014/chart" uri="{C3380CC4-5D6E-409C-BE32-E72D297353CC}">
              <c16:uniqueId val="{00000014-C691-4477-B7F2-F0C178CDBC6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5.2525058301892606"/>
          <c:min val="-2.6645513719974461"/>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13"/>
            <c:invertIfNegative val="0"/>
            <c:bubble3D val="0"/>
            <c:spPr>
              <a:solidFill>
                <a:srgbClr val="FFC000"/>
              </a:solidFill>
              <a:ln>
                <a:noFill/>
              </a:ln>
              <a:effectLst/>
            </c:spPr>
            <c:extLst>
              <c:ext xmlns:c16="http://schemas.microsoft.com/office/drawing/2014/chart" uri="{C3380CC4-5D6E-409C-BE32-E72D297353CC}">
                <c16:uniqueId val="{00000001-CFDF-4792-B99E-BBF6780CF855}"/>
              </c:ext>
            </c:extLst>
          </c:dPt>
          <c:dPt>
            <c:idx val="14"/>
            <c:invertIfNegative val="0"/>
            <c:bubble3D val="0"/>
            <c:spPr>
              <a:solidFill>
                <a:srgbClr val="F79646">
                  <a:lumMod val="75000"/>
                </a:srgbClr>
              </a:solidFill>
              <a:ln>
                <a:noFill/>
              </a:ln>
              <a:effectLst/>
            </c:spPr>
            <c:extLst>
              <c:ext xmlns:c16="http://schemas.microsoft.com/office/drawing/2014/chart" uri="{C3380CC4-5D6E-409C-BE32-E72D297353CC}">
                <c16:uniqueId val="{00000003-CFDF-4792-B99E-BBF6780CF855}"/>
              </c:ext>
            </c:extLst>
          </c:dPt>
          <c:dPt>
            <c:idx val="15"/>
            <c:invertIfNegative val="0"/>
            <c:bubble3D val="0"/>
            <c:extLst>
              <c:ext xmlns:c16="http://schemas.microsoft.com/office/drawing/2014/chart" uri="{C3380CC4-5D6E-409C-BE32-E72D297353CC}">
                <c16:uniqueId val="{00000004-CFDF-4792-B99E-BBF6780CF855}"/>
              </c:ext>
            </c:extLst>
          </c:dPt>
          <c:dPt>
            <c:idx val="16"/>
            <c:invertIfNegative val="0"/>
            <c:bubble3D val="0"/>
            <c:extLst>
              <c:ext xmlns:c16="http://schemas.microsoft.com/office/drawing/2014/chart" uri="{C3380CC4-5D6E-409C-BE32-E72D297353CC}">
                <c16:uniqueId val="{00000005-CFDF-4792-B99E-BBF6780CF855}"/>
              </c:ext>
            </c:extLst>
          </c:dPt>
          <c:dPt>
            <c:idx val="17"/>
            <c:invertIfNegative val="0"/>
            <c:bubble3D val="0"/>
            <c:extLst>
              <c:ext xmlns:c16="http://schemas.microsoft.com/office/drawing/2014/chart" uri="{C3380CC4-5D6E-409C-BE32-E72D297353CC}">
                <c16:uniqueId val="{00000006-CFDF-4792-B99E-BBF6780CF855}"/>
              </c:ext>
            </c:extLst>
          </c:dPt>
          <c:dPt>
            <c:idx val="18"/>
            <c:invertIfNegative val="0"/>
            <c:bubble3D val="0"/>
            <c:extLst>
              <c:ext xmlns:c16="http://schemas.microsoft.com/office/drawing/2014/chart" uri="{C3380CC4-5D6E-409C-BE32-E72D297353CC}">
                <c16:uniqueId val="{00000007-CFDF-4792-B99E-BBF6780CF855}"/>
              </c:ext>
            </c:extLst>
          </c:dPt>
          <c:dPt>
            <c:idx val="19"/>
            <c:invertIfNegative val="0"/>
            <c:bubble3D val="0"/>
            <c:extLst>
              <c:ext xmlns:c16="http://schemas.microsoft.com/office/drawing/2014/chart" uri="{C3380CC4-5D6E-409C-BE32-E72D297353CC}">
                <c16:uniqueId val="{00000008-CFDF-4792-B99E-BBF6780CF855}"/>
              </c:ext>
            </c:extLst>
          </c:dPt>
          <c:dPt>
            <c:idx val="20"/>
            <c:invertIfNegative val="0"/>
            <c:bubble3D val="0"/>
            <c:extLst>
              <c:ext xmlns:c16="http://schemas.microsoft.com/office/drawing/2014/chart" uri="{C3380CC4-5D6E-409C-BE32-E72D297353CC}">
                <c16:uniqueId val="{00000009-CFDF-4792-B99E-BBF6780CF855}"/>
              </c:ext>
            </c:extLst>
          </c:dPt>
          <c:dPt>
            <c:idx val="21"/>
            <c:invertIfNegative val="0"/>
            <c:bubble3D val="0"/>
            <c:extLst>
              <c:ext xmlns:c16="http://schemas.microsoft.com/office/drawing/2014/chart" uri="{C3380CC4-5D6E-409C-BE32-E72D297353CC}">
                <c16:uniqueId val="{0000000A-CFDF-4792-B99E-BBF6780CF855}"/>
              </c:ext>
            </c:extLst>
          </c:dPt>
          <c:dPt>
            <c:idx val="22"/>
            <c:invertIfNegative val="0"/>
            <c:bubble3D val="0"/>
            <c:extLst>
              <c:ext xmlns:c16="http://schemas.microsoft.com/office/drawing/2014/chart" uri="{C3380CC4-5D6E-409C-BE32-E72D297353CC}">
                <c16:uniqueId val="{0000000B-CFDF-4792-B99E-BBF6780CF855}"/>
              </c:ext>
            </c:extLst>
          </c:dPt>
          <c:dPt>
            <c:idx val="23"/>
            <c:invertIfNegative val="0"/>
            <c:bubble3D val="0"/>
            <c:extLst>
              <c:ext xmlns:c16="http://schemas.microsoft.com/office/drawing/2014/chart" uri="{C3380CC4-5D6E-409C-BE32-E72D297353CC}">
                <c16:uniqueId val="{0000000C-CFDF-4792-B99E-BBF6780CF855}"/>
              </c:ext>
            </c:extLst>
          </c:dPt>
          <c:dPt>
            <c:idx val="24"/>
            <c:invertIfNegative val="0"/>
            <c:bubble3D val="0"/>
            <c:extLst>
              <c:ext xmlns:c16="http://schemas.microsoft.com/office/drawing/2014/chart" uri="{C3380CC4-5D6E-409C-BE32-E72D297353CC}">
                <c16:uniqueId val="{0000000D-CFDF-4792-B99E-BBF6780CF855}"/>
              </c:ext>
            </c:extLst>
          </c:dPt>
          <c:dPt>
            <c:idx val="32"/>
            <c:invertIfNegative val="0"/>
            <c:bubble3D val="0"/>
            <c:extLst>
              <c:ext xmlns:c16="http://schemas.microsoft.com/office/drawing/2014/chart" uri="{C3380CC4-5D6E-409C-BE32-E72D297353CC}">
                <c16:uniqueId val="{0000000E-CFDF-4792-B99E-BBF6780CF855}"/>
              </c:ext>
            </c:extLst>
          </c:dPt>
          <c:dLbls>
            <c:dLbl>
              <c:idx val="0"/>
              <c:layout>
                <c:manualLayout>
                  <c:x val="-1.7021846937407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DF-4792-B99E-BBF6780CF855}"/>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'F72-73'!$A$7:$A$39</c:f>
              <c:strCache>
                <c:ptCount val="33"/>
                <c:pt idx="0">
                  <c:v>Colima</c:v>
                </c:pt>
                <c:pt idx="1">
                  <c:v>Ciudad de México</c:v>
                </c:pt>
                <c:pt idx="2">
                  <c:v>Baja California Sur</c:v>
                </c:pt>
                <c:pt idx="3">
                  <c:v>Morelos</c:v>
                </c:pt>
                <c:pt idx="4">
                  <c:v>Veracruz</c:v>
                </c:pt>
                <c:pt idx="5">
                  <c:v>Michoacán</c:v>
                </c:pt>
                <c:pt idx="6">
                  <c:v>Zacatecas</c:v>
                </c:pt>
                <c:pt idx="7">
                  <c:v>San Luis Potosí</c:v>
                </c:pt>
                <c:pt idx="8">
                  <c:v>Estado de México</c:v>
                </c:pt>
                <c:pt idx="9">
                  <c:v>Yucatán</c:v>
                </c:pt>
                <c:pt idx="10">
                  <c:v>Nayarit</c:v>
                </c:pt>
                <c:pt idx="11">
                  <c:v>Guerrero</c:v>
                </c:pt>
                <c:pt idx="12">
                  <c:v>Puebla</c:v>
                </c:pt>
                <c:pt idx="13">
                  <c:v>Jalisco</c:v>
                </c:pt>
                <c:pt idx="14">
                  <c:v>Nacional</c:v>
                </c:pt>
                <c:pt idx="15">
                  <c:v>Nuevo León</c:v>
                </c:pt>
                <c:pt idx="16">
                  <c:v>Tlaxcala</c:v>
                </c:pt>
                <c:pt idx="17">
                  <c:v>Querétaro</c:v>
                </c:pt>
                <c:pt idx="18">
                  <c:v>Coahuila</c:v>
                </c:pt>
                <c:pt idx="19">
                  <c:v>Campeche</c:v>
                </c:pt>
                <c:pt idx="20">
                  <c:v>Hidalgo</c:v>
                </c:pt>
                <c:pt idx="21">
                  <c:v>Oaxaca</c:v>
                </c:pt>
                <c:pt idx="22">
                  <c:v>Chiapas</c:v>
                </c:pt>
                <c:pt idx="23">
                  <c:v>Aguascalientes</c:v>
                </c:pt>
                <c:pt idx="24">
                  <c:v>Guanajuato</c:v>
                </c:pt>
                <c:pt idx="25">
                  <c:v>Sinaloa</c:v>
                </c:pt>
                <c:pt idx="26">
                  <c:v>Durango</c:v>
                </c:pt>
                <c:pt idx="27">
                  <c:v>Tamaulipas</c:v>
                </c:pt>
                <c:pt idx="28">
                  <c:v>Baja California</c:v>
                </c:pt>
                <c:pt idx="29">
                  <c:v>Chihuahua</c:v>
                </c:pt>
                <c:pt idx="30">
                  <c:v>Tabasco</c:v>
                </c:pt>
                <c:pt idx="31">
                  <c:v>Quintana Roo</c:v>
                </c:pt>
                <c:pt idx="32">
                  <c:v>Sonora</c:v>
                </c:pt>
              </c:strCache>
            </c:strRef>
          </c:cat>
          <c:val>
            <c:numRef>
              <c:f>'F72-73'!$D$7:$D$39</c:f>
              <c:numCache>
                <c:formatCode>#,##0.00</c:formatCode>
                <c:ptCount val="33"/>
                <c:pt idx="0">
                  <c:v>3.6675620400773399</c:v>
                </c:pt>
                <c:pt idx="1">
                  <c:v>3.7137709490769</c:v>
                </c:pt>
                <c:pt idx="2">
                  <c:v>3.8412212369082201</c:v>
                </c:pt>
                <c:pt idx="3">
                  <c:v>3.91856436555336</c:v>
                </c:pt>
                <c:pt idx="4">
                  <c:v>4.0728796457147904</c:v>
                </c:pt>
                <c:pt idx="5">
                  <c:v>4.1844231370613798</c:v>
                </c:pt>
                <c:pt idx="6">
                  <c:v>4.2814870940123004</c:v>
                </c:pt>
                <c:pt idx="7">
                  <c:v>4.3603711522885602</c:v>
                </c:pt>
                <c:pt idx="8">
                  <c:v>4.6136735898267398</c:v>
                </c:pt>
                <c:pt idx="9">
                  <c:v>4.6825372132707201</c:v>
                </c:pt>
                <c:pt idx="10">
                  <c:v>4.7912503622526996</c:v>
                </c:pt>
                <c:pt idx="11">
                  <c:v>4.7997209746877001</c:v>
                </c:pt>
                <c:pt idx="12">
                  <c:v>4.88168736740848</c:v>
                </c:pt>
                <c:pt idx="13">
                  <c:v>5.0888952376911796</c:v>
                </c:pt>
                <c:pt idx="14">
                  <c:v>5.1533971769209597</c:v>
                </c:pt>
                <c:pt idx="15">
                  <c:v>5.1969634702739</c:v>
                </c:pt>
                <c:pt idx="16">
                  <c:v>5.2190101722059001</c:v>
                </c:pt>
                <c:pt idx="17">
                  <c:v>5.32097108541425</c:v>
                </c:pt>
                <c:pt idx="18">
                  <c:v>5.3303164844117301</c:v>
                </c:pt>
                <c:pt idx="19">
                  <c:v>5.5071405567012999</c:v>
                </c:pt>
                <c:pt idx="20">
                  <c:v>5.5357829231104496</c:v>
                </c:pt>
                <c:pt idx="21">
                  <c:v>5.6489269406459801</c:v>
                </c:pt>
                <c:pt idx="22">
                  <c:v>5.6866326456565597</c:v>
                </c:pt>
                <c:pt idx="23">
                  <c:v>5.9417615859697301</c:v>
                </c:pt>
                <c:pt idx="24">
                  <c:v>5.9573097083331303</c:v>
                </c:pt>
                <c:pt idx="25">
                  <c:v>6.4455093561687002</c:v>
                </c:pt>
                <c:pt idx="26">
                  <c:v>6.62577714939383</c:v>
                </c:pt>
                <c:pt idx="27">
                  <c:v>6.6500242312757196</c:v>
                </c:pt>
                <c:pt idx="28">
                  <c:v>6.9251645746505597</c:v>
                </c:pt>
                <c:pt idx="29">
                  <c:v>7.0964029009121603</c:v>
                </c:pt>
                <c:pt idx="30">
                  <c:v>7.2905902388737998</c:v>
                </c:pt>
                <c:pt idx="31">
                  <c:v>7.8104227480576798</c:v>
                </c:pt>
                <c:pt idx="32">
                  <c:v>8.2732042359253501</c:v>
                </c:pt>
              </c:numCache>
            </c:numRef>
          </c:val>
          <c:extLst>
            <c:ext xmlns:c16="http://schemas.microsoft.com/office/drawing/2014/chart" uri="{C3380CC4-5D6E-409C-BE32-E72D297353CC}">
              <c16:uniqueId val="{00000010-CFDF-4792-B99E-BBF6780CF85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10.27320423592535"/>
          <c:min val="1.6675620400773399"/>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1"/>
              <c:layout>
                <c:manualLayout>
                  <c:x val="-8.2003885859239737E-3"/>
                  <c:y val="0.3941866797900263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1E3-45FF-9BE5-A2248875DB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'F74-75'!$A$7:$A$288</c:f>
              <c:numCache>
                <c:formatCode>mm/dd/yyyy</c:formatCode>
                <c:ptCount val="282"/>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numCache>
            </c:numRef>
          </c:cat>
          <c:val>
            <c:numRef>
              <c:f>'F74-75'!$J$7:$J$288</c:f>
              <c:numCache>
                <c:formatCode>#,###.00</c:formatCode>
                <c:ptCount val="282"/>
                <c:pt idx="0">
                  <c:v>331.48047789041101</c:v>
                </c:pt>
                <c:pt idx="1">
                  <c:v>353.14384085274799</c:v>
                </c:pt>
                <c:pt idx="2">
                  <c:v>352.44067333702299</c:v>
                </c:pt>
                <c:pt idx="3">
                  <c:v>353.391909985437</c:v>
                </c:pt>
                <c:pt idx="4">
                  <c:v>357.65151538218998</c:v>
                </c:pt>
                <c:pt idx="5">
                  <c:v>362.19321340696803</c:v>
                </c:pt>
                <c:pt idx="6">
                  <c:v>366.425366556879</c:v>
                </c:pt>
                <c:pt idx="7">
                  <c:v>363.89891500493798</c:v>
                </c:pt>
                <c:pt idx="8">
                  <c:v>362.26664338872803</c:v>
                </c:pt>
                <c:pt idx="9">
                  <c:v>361.84402988705602</c:v>
                </c:pt>
                <c:pt idx="10">
                  <c:v>364.96469575517</c:v>
                </c:pt>
                <c:pt idx="11">
                  <c:v>361.38820945315501</c:v>
                </c:pt>
                <c:pt idx="12">
                  <c:v>364.62349042034299</c:v>
                </c:pt>
                <c:pt idx="13">
                  <c:v>385.55345056028199</c:v>
                </c:pt>
                <c:pt idx="14">
                  <c:v>379.02771189318702</c:v>
                </c:pt>
                <c:pt idx="15">
                  <c:v>379.84016099993602</c:v>
                </c:pt>
                <c:pt idx="16">
                  <c:v>384.32523911411698</c:v>
                </c:pt>
                <c:pt idx="17">
                  <c:v>383.73166945828802</c:v>
                </c:pt>
                <c:pt idx="18">
                  <c:v>391.00568635120698</c:v>
                </c:pt>
                <c:pt idx="19">
                  <c:v>387.39015734628498</c:v>
                </c:pt>
                <c:pt idx="20">
                  <c:v>386.868401659342</c:v>
                </c:pt>
                <c:pt idx="21">
                  <c:v>384.172141198715</c:v>
                </c:pt>
                <c:pt idx="22">
                  <c:v>382.852090524804</c:v>
                </c:pt>
                <c:pt idx="23">
                  <c:v>382.99202559494501</c:v>
                </c:pt>
                <c:pt idx="24">
                  <c:v>383.90992638856898</c:v>
                </c:pt>
                <c:pt idx="25">
                  <c:v>400.88158781916798</c:v>
                </c:pt>
                <c:pt idx="26">
                  <c:v>399.55313888073198</c:v>
                </c:pt>
                <c:pt idx="27">
                  <c:v>392.98539627131902</c:v>
                </c:pt>
                <c:pt idx="28">
                  <c:v>390.277317399168</c:v>
                </c:pt>
                <c:pt idx="29">
                  <c:v>397.91717733015997</c:v>
                </c:pt>
                <c:pt idx="30">
                  <c:v>396.33286887686103</c:v>
                </c:pt>
                <c:pt idx="31">
                  <c:v>399.17083333065102</c:v>
                </c:pt>
                <c:pt idx="32">
                  <c:v>397.41303540672902</c:v>
                </c:pt>
                <c:pt idx="33">
                  <c:v>393.15560073088801</c:v>
                </c:pt>
                <c:pt idx="34">
                  <c:v>389.60589862713198</c:v>
                </c:pt>
                <c:pt idx="35">
                  <c:v>390.12393141304398</c:v>
                </c:pt>
                <c:pt idx="36">
                  <c:v>390.211026667005</c:v>
                </c:pt>
                <c:pt idx="37">
                  <c:v>404.21805046395298</c:v>
                </c:pt>
                <c:pt idx="38">
                  <c:v>402.83583691824498</c:v>
                </c:pt>
                <c:pt idx="39">
                  <c:v>399.09956810817698</c:v>
                </c:pt>
                <c:pt idx="40">
                  <c:v>399.22425269520699</c:v>
                </c:pt>
                <c:pt idx="41">
                  <c:v>410.444041655403</c:v>
                </c:pt>
                <c:pt idx="42">
                  <c:v>417.03446569118898</c:v>
                </c:pt>
                <c:pt idx="43">
                  <c:v>421.00423076065402</c:v>
                </c:pt>
                <c:pt idx="44">
                  <c:v>419.67418901055498</c:v>
                </c:pt>
                <c:pt idx="45">
                  <c:v>412.77541405622998</c:v>
                </c:pt>
                <c:pt idx="46">
                  <c:v>410.05069825233102</c:v>
                </c:pt>
                <c:pt idx="47">
                  <c:v>410.66680353409902</c:v>
                </c:pt>
                <c:pt idx="48">
                  <c:v>409.55593818102199</c:v>
                </c:pt>
                <c:pt idx="49">
                  <c:v>424.34157233541401</c:v>
                </c:pt>
                <c:pt idx="50">
                  <c:v>421.29331776780299</c:v>
                </c:pt>
                <c:pt idx="51">
                  <c:v>418.64199693367101</c:v>
                </c:pt>
                <c:pt idx="52">
                  <c:v>419.32873670029301</c:v>
                </c:pt>
                <c:pt idx="53">
                  <c:v>428.58180952951398</c:v>
                </c:pt>
                <c:pt idx="54">
                  <c:v>429.192031075182</c:v>
                </c:pt>
                <c:pt idx="55">
                  <c:v>431.56247124320299</c:v>
                </c:pt>
                <c:pt idx="56">
                  <c:v>428.77951893768102</c:v>
                </c:pt>
                <c:pt idx="57">
                  <c:v>422.78198174294698</c:v>
                </c:pt>
                <c:pt idx="58">
                  <c:v>419.030434966543</c:v>
                </c:pt>
                <c:pt idx="59">
                  <c:v>417.57741092080801</c:v>
                </c:pt>
                <c:pt idx="60">
                  <c:v>417.48550598115497</c:v>
                </c:pt>
                <c:pt idx="61">
                  <c:v>432.25402936072101</c:v>
                </c:pt>
                <c:pt idx="62">
                  <c:v>429.592624810855</c:v>
                </c:pt>
                <c:pt idx="63">
                  <c:v>429.95352265019699</c:v>
                </c:pt>
                <c:pt idx="64">
                  <c:v>429.18783718459702</c:v>
                </c:pt>
                <c:pt idx="65">
                  <c:v>433.66529660219902</c:v>
                </c:pt>
                <c:pt idx="66">
                  <c:v>435.14984180001198</c:v>
                </c:pt>
                <c:pt idx="67">
                  <c:v>439.05421616282598</c:v>
                </c:pt>
                <c:pt idx="68">
                  <c:v>438.81242999187202</c:v>
                </c:pt>
                <c:pt idx="69">
                  <c:v>433.36784414830601</c:v>
                </c:pt>
                <c:pt idx="70">
                  <c:v>430.56175431861402</c:v>
                </c:pt>
                <c:pt idx="71">
                  <c:v>429.410039574753</c:v>
                </c:pt>
                <c:pt idx="72">
                  <c:v>427.23498782909098</c:v>
                </c:pt>
                <c:pt idx="73">
                  <c:v>439.34833156971899</c:v>
                </c:pt>
                <c:pt idx="74">
                  <c:v>438.04402299366501</c:v>
                </c:pt>
                <c:pt idx="75">
                  <c:v>436.01979136495697</c:v>
                </c:pt>
                <c:pt idx="76">
                  <c:v>438.79073871885203</c:v>
                </c:pt>
                <c:pt idx="77">
                  <c:v>446.58730173024497</c:v>
                </c:pt>
                <c:pt idx="78">
                  <c:v>445.251536069086</c:v>
                </c:pt>
                <c:pt idx="79">
                  <c:v>448.56249718271198</c:v>
                </c:pt>
                <c:pt idx="80">
                  <c:v>445.23725269677198</c:v>
                </c:pt>
                <c:pt idx="81">
                  <c:v>436.57588568709798</c:v>
                </c:pt>
                <c:pt idx="82">
                  <c:v>433.18825456586899</c:v>
                </c:pt>
                <c:pt idx="83">
                  <c:v>434.030103550516</c:v>
                </c:pt>
                <c:pt idx="84">
                  <c:v>432.47364794296101</c:v>
                </c:pt>
                <c:pt idx="85">
                  <c:v>444.011956880767</c:v>
                </c:pt>
                <c:pt idx="86">
                  <c:v>442.81488144213603</c:v>
                </c:pt>
                <c:pt idx="87">
                  <c:v>438.82480112012797</c:v>
                </c:pt>
                <c:pt idx="88">
                  <c:v>440.50361464571102</c:v>
                </c:pt>
                <c:pt idx="89">
                  <c:v>449.25210976990701</c:v>
                </c:pt>
                <c:pt idx="90">
                  <c:v>449.322609042919</c:v>
                </c:pt>
                <c:pt idx="91">
                  <c:v>453.04508384450997</c:v>
                </c:pt>
                <c:pt idx="92">
                  <c:v>450.50181609804099</c:v>
                </c:pt>
                <c:pt idx="93">
                  <c:v>441.99359425900201</c:v>
                </c:pt>
                <c:pt idx="94">
                  <c:v>438.38631823737097</c:v>
                </c:pt>
                <c:pt idx="95">
                  <c:v>439.17075857149899</c:v>
                </c:pt>
                <c:pt idx="96">
                  <c:v>438.228883441731</c:v>
                </c:pt>
                <c:pt idx="97">
                  <c:v>449.96589262706698</c:v>
                </c:pt>
                <c:pt idx="98">
                  <c:v>448.39772584249999</c:v>
                </c:pt>
                <c:pt idx="99">
                  <c:v>448.37234534848801</c:v>
                </c:pt>
                <c:pt idx="100">
                  <c:v>445.999364507145</c:v>
                </c:pt>
                <c:pt idx="101">
                  <c:v>453.78714835458197</c:v>
                </c:pt>
                <c:pt idx="102">
                  <c:v>451.82051117112297</c:v>
                </c:pt>
                <c:pt idx="103">
                  <c:v>452.88598298907999</c:v>
                </c:pt>
                <c:pt idx="104">
                  <c:v>449.27432296143598</c:v>
                </c:pt>
                <c:pt idx="105">
                  <c:v>443.33386134237298</c:v>
                </c:pt>
                <c:pt idx="106">
                  <c:v>439.862671492272</c:v>
                </c:pt>
                <c:pt idx="107">
                  <c:v>439.01363692009397</c:v>
                </c:pt>
                <c:pt idx="108">
                  <c:v>436.17896516010802</c:v>
                </c:pt>
                <c:pt idx="109">
                  <c:v>446.32722637895102</c:v>
                </c:pt>
                <c:pt idx="110">
                  <c:v>446.521625656575</c:v>
                </c:pt>
                <c:pt idx="111">
                  <c:v>440.36338719863397</c:v>
                </c:pt>
                <c:pt idx="112">
                  <c:v>440.35888805738301</c:v>
                </c:pt>
                <c:pt idx="113">
                  <c:v>447.13063635382503</c:v>
                </c:pt>
                <c:pt idx="114">
                  <c:v>445.0859580174</c:v>
                </c:pt>
                <c:pt idx="115">
                  <c:v>445.62420886113102</c:v>
                </c:pt>
                <c:pt idx="116">
                  <c:v>444.34266210475801</c:v>
                </c:pt>
                <c:pt idx="117">
                  <c:v>441.36608360464902</c:v>
                </c:pt>
                <c:pt idx="118">
                  <c:v>437.47700904832101</c:v>
                </c:pt>
                <c:pt idx="119">
                  <c:v>437.92528781478097</c:v>
                </c:pt>
                <c:pt idx="120">
                  <c:v>435.04960885032301</c:v>
                </c:pt>
                <c:pt idx="121">
                  <c:v>446.15404079218399</c:v>
                </c:pt>
                <c:pt idx="122">
                  <c:v>443.57087364600198</c:v>
                </c:pt>
                <c:pt idx="123">
                  <c:v>435.12819276066102</c:v>
                </c:pt>
                <c:pt idx="124">
                  <c:v>435.88963318415699</c:v>
                </c:pt>
                <c:pt idx="125">
                  <c:v>448.11994305000297</c:v>
                </c:pt>
                <c:pt idx="126">
                  <c:v>446.20100151339</c:v>
                </c:pt>
                <c:pt idx="127">
                  <c:v>457.68628993157301</c:v>
                </c:pt>
                <c:pt idx="128">
                  <c:v>459.623683963139</c:v>
                </c:pt>
                <c:pt idx="129">
                  <c:v>451.68642086981799</c:v>
                </c:pt>
                <c:pt idx="130">
                  <c:v>446.07541123124003</c:v>
                </c:pt>
                <c:pt idx="131">
                  <c:v>443.83531740740602</c:v>
                </c:pt>
                <c:pt idx="132">
                  <c:v>440.77565115989398</c:v>
                </c:pt>
                <c:pt idx="133">
                  <c:v>455.32628852210598</c:v>
                </c:pt>
                <c:pt idx="134">
                  <c:v>452.59076368538899</c:v>
                </c:pt>
                <c:pt idx="135">
                  <c:v>455.09019699221199</c:v>
                </c:pt>
                <c:pt idx="136">
                  <c:v>456.614931583947</c:v>
                </c:pt>
                <c:pt idx="137">
                  <c:v>458.45522790517998</c:v>
                </c:pt>
                <c:pt idx="138">
                  <c:v>458.56335392194802</c:v>
                </c:pt>
                <c:pt idx="139">
                  <c:v>462.41182747316901</c:v>
                </c:pt>
                <c:pt idx="140">
                  <c:v>459.85264721318998</c:v>
                </c:pt>
                <c:pt idx="141">
                  <c:v>460.12935602871801</c:v>
                </c:pt>
                <c:pt idx="142">
                  <c:v>454.59562792057301</c:v>
                </c:pt>
                <c:pt idx="143">
                  <c:v>452.00552007402803</c:v>
                </c:pt>
                <c:pt idx="144">
                  <c:v>448.94708034102598</c:v>
                </c:pt>
                <c:pt idx="145">
                  <c:v>458.33125984414897</c:v>
                </c:pt>
                <c:pt idx="146">
                  <c:v>455.50875344180099</c:v>
                </c:pt>
                <c:pt idx="147">
                  <c:v>456.01376708626998</c:v>
                </c:pt>
                <c:pt idx="148">
                  <c:v>458.13585029536802</c:v>
                </c:pt>
                <c:pt idx="149">
                  <c:v>459.98038716796901</c:v>
                </c:pt>
                <c:pt idx="150">
                  <c:v>458.06550870158901</c:v>
                </c:pt>
                <c:pt idx="151">
                  <c:v>461.71309432033797</c:v>
                </c:pt>
                <c:pt idx="152">
                  <c:v>462.55028657880098</c:v>
                </c:pt>
                <c:pt idx="153">
                  <c:v>452.45884597873697</c:v>
                </c:pt>
                <c:pt idx="154">
                  <c:v>450.61432702282002</c:v>
                </c:pt>
                <c:pt idx="155">
                  <c:v>449.07154122398498</c:v>
                </c:pt>
                <c:pt idx="156">
                  <c:v>445.37067133983498</c:v>
                </c:pt>
                <c:pt idx="157">
                  <c:v>459.62349906148302</c:v>
                </c:pt>
                <c:pt idx="158">
                  <c:v>456.55295025710501</c:v>
                </c:pt>
                <c:pt idx="159">
                  <c:v>453.524483261738</c:v>
                </c:pt>
                <c:pt idx="160">
                  <c:v>453.115692670209</c:v>
                </c:pt>
                <c:pt idx="161">
                  <c:v>455.554021350347</c:v>
                </c:pt>
                <c:pt idx="162">
                  <c:v>456.55263468263098</c:v>
                </c:pt>
                <c:pt idx="163">
                  <c:v>457.410378729483</c:v>
                </c:pt>
                <c:pt idx="164">
                  <c:v>455.97182520578099</c:v>
                </c:pt>
                <c:pt idx="165">
                  <c:v>453.09223508344797</c:v>
                </c:pt>
                <c:pt idx="166">
                  <c:v>445.96513699299402</c:v>
                </c:pt>
                <c:pt idx="167">
                  <c:v>445.78293901121299</c:v>
                </c:pt>
                <c:pt idx="168">
                  <c:v>443.85195756074199</c:v>
                </c:pt>
                <c:pt idx="169">
                  <c:v>454.31534809513499</c:v>
                </c:pt>
                <c:pt idx="170">
                  <c:v>453.13714277827398</c:v>
                </c:pt>
                <c:pt idx="171">
                  <c:v>451.80866871958898</c:v>
                </c:pt>
                <c:pt idx="172">
                  <c:v>453.75567022708498</c:v>
                </c:pt>
                <c:pt idx="173">
                  <c:v>455.33258430884598</c:v>
                </c:pt>
                <c:pt idx="174">
                  <c:v>455.67929148774499</c:v>
                </c:pt>
                <c:pt idx="175">
                  <c:v>456.58653473366797</c:v>
                </c:pt>
                <c:pt idx="176">
                  <c:v>455.64376112142997</c:v>
                </c:pt>
                <c:pt idx="177">
                  <c:v>452.83221355365202</c:v>
                </c:pt>
                <c:pt idx="178">
                  <c:v>445.95212331916701</c:v>
                </c:pt>
                <c:pt idx="179">
                  <c:v>444.06720160533399</c:v>
                </c:pt>
                <c:pt idx="180">
                  <c:v>442.15129800014103</c:v>
                </c:pt>
                <c:pt idx="181">
                  <c:v>455.69677933381899</c:v>
                </c:pt>
                <c:pt idx="182">
                  <c:v>454.68706279774801</c:v>
                </c:pt>
                <c:pt idx="183">
                  <c:v>453.895696921509</c:v>
                </c:pt>
                <c:pt idx="184">
                  <c:v>454.83941837595398</c:v>
                </c:pt>
                <c:pt idx="185">
                  <c:v>458.30040660494097</c:v>
                </c:pt>
                <c:pt idx="186">
                  <c:v>459.165714426286</c:v>
                </c:pt>
                <c:pt idx="187">
                  <c:v>465.29114915811499</c:v>
                </c:pt>
                <c:pt idx="188">
                  <c:v>465.90850376960998</c:v>
                </c:pt>
                <c:pt idx="189">
                  <c:v>454.24413465945997</c:v>
                </c:pt>
                <c:pt idx="190">
                  <c:v>449.973082294265</c:v>
                </c:pt>
                <c:pt idx="191">
                  <c:v>450.59160330043102</c:v>
                </c:pt>
                <c:pt idx="192">
                  <c:v>447.15211728689002</c:v>
                </c:pt>
                <c:pt idx="193">
                  <c:v>459.28119071574002</c:v>
                </c:pt>
                <c:pt idx="194">
                  <c:v>458.24902652187001</c:v>
                </c:pt>
                <c:pt idx="195">
                  <c:v>460.59524639287503</c:v>
                </c:pt>
                <c:pt idx="196">
                  <c:v>460.15776015506202</c:v>
                </c:pt>
                <c:pt idx="197">
                  <c:v>466.45366561888699</c:v>
                </c:pt>
                <c:pt idx="198">
                  <c:v>467.14424447046201</c:v>
                </c:pt>
                <c:pt idx="199">
                  <c:v>468.00325317460999</c:v>
                </c:pt>
                <c:pt idx="200">
                  <c:v>467.50079937952398</c:v>
                </c:pt>
                <c:pt idx="201">
                  <c:v>459.631186306941</c:v>
                </c:pt>
                <c:pt idx="202">
                  <c:v>453.73045285795303</c:v>
                </c:pt>
                <c:pt idx="203">
                  <c:v>454.41892682396701</c:v>
                </c:pt>
                <c:pt idx="204">
                  <c:v>453.531218484855</c:v>
                </c:pt>
                <c:pt idx="205">
                  <c:v>459.619127287205</c:v>
                </c:pt>
                <c:pt idx="206">
                  <c:v>457.97160422931699</c:v>
                </c:pt>
                <c:pt idx="207">
                  <c:v>455.38128256617699</c:v>
                </c:pt>
                <c:pt idx="208">
                  <c:v>457.09107640385901</c:v>
                </c:pt>
                <c:pt idx="209">
                  <c:v>462.43863190362498</c:v>
                </c:pt>
                <c:pt idx="210">
                  <c:v>460.24039816560997</c:v>
                </c:pt>
                <c:pt idx="211">
                  <c:v>463.92166041061103</c:v>
                </c:pt>
                <c:pt idx="212">
                  <c:v>459.98250991664901</c:v>
                </c:pt>
                <c:pt idx="213">
                  <c:v>455.89518098835401</c:v>
                </c:pt>
                <c:pt idx="214">
                  <c:v>450.69950303736698</c:v>
                </c:pt>
                <c:pt idx="215">
                  <c:v>449.98118827271998</c:v>
                </c:pt>
                <c:pt idx="216">
                  <c:v>450.30755845856299</c:v>
                </c:pt>
                <c:pt idx="217">
                  <c:v>461.07387923024601</c:v>
                </c:pt>
                <c:pt idx="218">
                  <c:v>460.60264021506401</c:v>
                </c:pt>
                <c:pt idx="219">
                  <c:v>463.15993218431203</c:v>
                </c:pt>
                <c:pt idx="220">
                  <c:v>465.36849397335197</c:v>
                </c:pt>
                <c:pt idx="221">
                  <c:v>468.36262409764697</c:v>
                </c:pt>
                <c:pt idx="222">
                  <c:v>466.63777215088999</c:v>
                </c:pt>
                <c:pt idx="223">
                  <c:v>470.560065313172</c:v>
                </c:pt>
                <c:pt idx="224">
                  <c:v>466.09718146718097</c:v>
                </c:pt>
                <c:pt idx="225">
                  <c:v>458.23248174242201</c:v>
                </c:pt>
                <c:pt idx="226">
                  <c:v>454.21586474763399</c:v>
                </c:pt>
                <c:pt idx="227">
                  <c:v>454.14024339462202</c:v>
                </c:pt>
                <c:pt idx="228">
                  <c:v>452.30983498349798</c:v>
                </c:pt>
                <c:pt idx="229">
                  <c:v>469.501375257012</c:v>
                </c:pt>
                <c:pt idx="230">
                  <c:v>471.16183820176798</c:v>
                </c:pt>
                <c:pt idx="231">
                  <c:v>471.38417488113203</c:v>
                </c:pt>
                <c:pt idx="232">
                  <c:v>471.85130637200501</c:v>
                </c:pt>
                <c:pt idx="233">
                  <c:v>476.910754506795</c:v>
                </c:pt>
                <c:pt idx="234">
                  <c:v>477.771584236053</c:v>
                </c:pt>
                <c:pt idx="235">
                  <c:v>480.850809069604</c:v>
                </c:pt>
                <c:pt idx="236">
                  <c:v>481.12733944246202</c:v>
                </c:pt>
                <c:pt idx="237">
                  <c:v>470.99600238594599</c:v>
                </c:pt>
                <c:pt idx="238">
                  <c:v>466.43299273705099</c:v>
                </c:pt>
                <c:pt idx="239">
                  <c:v>468.85265771837601</c:v>
                </c:pt>
                <c:pt idx="240">
                  <c:v>469.12787207129003</c:v>
                </c:pt>
                <c:pt idx="241">
                  <c:v>486.62462333367802</c:v>
                </c:pt>
                <c:pt idx="242">
                  <c:v>485.40323812553203</c:v>
                </c:pt>
                <c:pt idx="243">
                  <c:v>493.11584717048203</c:v>
                </c:pt>
                <c:pt idx="244">
                  <c:v>502.16243279277597</c:v>
                </c:pt>
                <c:pt idx="245">
                  <c:v>499.17554454512901</c:v>
                </c:pt>
                <c:pt idx="246">
                  <c:v>497.71846734680503</c:v>
                </c:pt>
                <c:pt idx="247">
                  <c:v>499.03693161088597</c:v>
                </c:pt>
                <c:pt idx="248">
                  <c:v>495.51255898467599</c:v>
                </c:pt>
                <c:pt idx="249">
                  <c:v>487.73426161274199</c:v>
                </c:pt>
                <c:pt idx="250">
                  <c:v>483.11456340669599</c:v>
                </c:pt>
                <c:pt idx="251">
                  <c:v>489.44570331447102</c:v>
                </c:pt>
                <c:pt idx="252">
                  <c:v>490.42348619487302</c:v>
                </c:pt>
                <c:pt idx="253">
                  <c:v>507.094562380909</c:v>
                </c:pt>
                <c:pt idx="254">
                  <c:v>504.50824023731599</c:v>
                </c:pt>
                <c:pt idx="255">
                  <c:v>504.98706825010697</c:v>
                </c:pt>
                <c:pt idx="256">
                  <c:v>503.47663784651002</c:v>
                </c:pt>
                <c:pt idx="257">
                  <c:v>503.886619165799</c:v>
                </c:pt>
                <c:pt idx="258">
                  <c:v>500.80800934364402</c:v>
                </c:pt>
                <c:pt idx="259">
                  <c:v>504.37257824457703</c:v>
                </c:pt>
                <c:pt idx="260">
                  <c:v>503.15300503077299</c:v>
                </c:pt>
                <c:pt idx="261">
                  <c:v>498.43911903037502</c:v>
                </c:pt>
                <c:pt idx="262">
                  <c:v>494.08784555343101</c:v>
                </c:pt>
                <c:pt idx="263">
                  <c:v>494.17166284521397</c:v>
                </c:pt>
                <c:pt idx="264">
                  <c:v>495.85763767177002</c:v>
                </c:pt>
                <c:pt idx="265">
                  <c:v>521.29304452466897</c:v>
                </c:pt>
                <c:pt idx="266">
                  <c:v>521.43895176540798</c:v>
                </c:pt>
                <c:pt idx="267">
                  <c:v>519.85524147171702</c:v>
                </c:pt>
                <c:pt idx="268">
                  <c:v>519.46491271345701</c:v>
                </c:pt>
                <c:pt idx="269">
                  <c:v>525.01718596618798</c:v>
                </c:pt>
                <c:pt idx="270">
                  <c:v>520.83057487463498</c:v>
                </c:pt>
                <c:pt idx="271">
                  <c:v>524.74144191040102</c:v>
                </c:pt>
                <c:pt idx="272">
                  <c:v>520.15534906262405</c:v>
                </c:pt>
                <c:pt idx="273">
                  <c:v>515.63241171701304</c:v>
                </c:pt>
                <c:pt idx="274">
                  <c:v>511.25837510776199</c:v>
                </c:pt>
                <c:pt idx="275">
                  <c:v>512.67349921029904</c:v>
                </c:pt>
                <c:pt idx="276">
                  <c:v>513.84289441641999</c:v>
                </c:pt>
                <c:pt idx="277">
                  <c:v>539.13852453351797</c:v>
                </c:pt>
                <c:pt idx="278">
                  <c:v>539.99020445777296</c:v>
                </c:pt>
                <c:pt idx="279">
                  <c:v>541.56040938086596</c:v>
                </c:pt>
                <c:pt idx="280">
                  <c:v>543.35642950071303</c:v>
                </c:pt>
                <c:pt idx="281">
                  <c:v>550.45000000000005</c:v>
                </c:pt>
              </c:numCache>
            </c:numRef>
          </c:val>
          <c:smooth val="0"/>
          <c:extLst>
            <c:ext xmlns:c16="http://schemas.microsoft.com/office/drawing/2014/chart" uri="{C3380CC4-5D6E-409C-BE32-E72D297353CC}">
              <c16:uniqueId val="{00000001-D1E3-45FF-9BE5-A2248875DB56}"/>
            </c:ext>
          </c:extLst>
        </c:ser>
        <c:ser>
          <c:idx val="1"/>
          <c:order val="1"/>
          <c:tx>
            <c:v>Jalisco mujeres</c:v>
          </c:tx>
          <c:spPr>
            <a:ln w="19050" cap="rnd">
              <a:solidFill>
                <a:srgbClr val="FFC000"/>
              </a:solidFill>
              <a:round/>
            </a:ln>
            <a:effectLst/>
          </c:spPr>
          <c:marker>
            <c:symbol val="none"/>
          </c:marker>
          <c:dLbls>
            <c:dLbl>
              <c:idx val="281"/>
              <c:layout>
                <c:manualLayout>
                  <c:x val="-0.62575402790471846"/>
                  <c:y val="0.1006382691746865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1E3-45FF-9BE5-A2248875DB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'F74-75'!$A$7:$A$288</c:f>
              <c:numCache>
                <c:formatCode>mm/dd/yyyy</c:formatCode>
                <c:ptCount val="282"/>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numCache>
            </c:numRef>
          </c:cat>
          <c:val>
            <c:numRef>
              <c:f>'F74-75'!$K$7:$K$288</c:f>
              <c:numCache>
                <c:formatCode>#,###.00</c:formatCode>
                <c:ptCount val="282"/>
                <c:pt idx="0">
                  <c:v>260.729589764769</c:v>
                </c:pt>
                <c:pt idx="1">
                  <c:v>270.41673186383298</c:v>
                </c:pt>
                <c:pt idx="2">
                  <c:v>280.13283375797698</c:v>
                </c:pt>
                <c:pt idx="3">
                  <c:v>277.913962289756</c:v>
                </c:pt>
                <c:pt idx="4">
                  <c:v>279.49907096625401</c:v>
                </c:pt>
                <c:pt idx="5">
                  <c:v>282.99563503921598</c:v>
                </c:pt>
                <c:pt idx="6">
                  <c:v>285.09282729921898</c:v>
                </c:pt>
                <c:pt idx="7">
                  <c:v>295.45250897832898</c:v>
                </c:pt>
                <c:pt idx="8">
                  <c:v>294.632936014731</c:v>
                </c:pt>
                <c:pt idx="9">
                  <c:v>294.21090357871998</c:v>
                </c:pt>
                <c:pt idx="10">
                  <c:v>297.87519976462602</c:v>
                </c:pt>
                <c:pt idx="11">
                  <c:v>295.24269618332499</c:v>
                </c:pt>
                <c:pt idx="12">
                  <c:v>297.03875532134299</c:v>
                </c:pt>
                <c:pt idx="13">
                  <c:v>306.897593425737</c:v>
                </c:pt>
                <c:pt idx="14">
                  <c:v>311.77107161363699</c:v>
                </c:pt>
                <c:pt idx="15">
                  <c:v>309.99173213931402</c:v>
                </c:pt>
                <c:pt idx="16">
                  <c:v>313.28820231614401</c:v>
                </c:pt>
                <c:pt idx="17">
                  <c:v>311.37366626395499</c:v>
                </c:pt>
                <c:pt idx="18">
                  <c:v>314.79359381296803</c:v>
                </c:pt>
                <c:pt idx="19">
                  <c:v>315.97811422794803</c:v>
                </c:pt>
                <c:pt idx="20">
                  <c:v>317.11924843001799</c:v>
                </c:pt>
                <c:pt idx="21">
                  <c:v>315.29706635825698</c:v>
                </c:pt>
                <c:pt idx="22">
                  <c:v>316.48221218339302</c:v>
                </c:pt>
                <c:pt idx="23">
                  <c:v>317.303552679159</c:v>
                </c:pt>
                <c:pt idx="24">
                  <c:v>319.42971847029298</c:v>
                </c:pt>
                <c:pt idx="25">
                  <c:v>327.63029774688101</c:v>
                </c:pt>
                <c:pt idx="26">
                  <c:v>327.43817859875497</c:v>
                </c:pt>
                <c:pt idx="27">
                  <c:v>328.32706084859501</c:v>
                </c:pt>
                <c:pt idx="28">
                  <c:v>326.79247286819998</c:v>
                </c:pt>
                <c:pt idx="29">
                  <c:v>330.83097196636697</c:v>
                </c:pt>
                <c:pt idx="30">
                  <c:v>328.95355927133602</c:v>
                </c:pt>
                <c:pt idx="31">
                  <c:v>331.959722563394</c:v>
                </c:pt>
                <c:pt idx="32">
                  <c:v>331.34139765479398</c:v>
                </c:pt>
                <c:pt idx="33">
                  <c:v>328.23642658745598</c:v>
                </c:pt>
                <c:pt idx="34">
                  <c:v>325.92031904385101</c:v>
                </c:pt>
                <c:pt idx="35">
                  <c:v>326.97341935094698</c:v>
                </c:pt>
                <c:pt idx="36">
                  <c:v>327.81474341756098</c:v>
                </c:pt>
                <c:pt idx="37">
                  <c:v>336.25811301914899</c:v>
                </c:pt>
                <c:pt idx="38">
                  <c:v>336.28118084544201</c:v>
                </c:pt>
                <c:pt idx="39">
                  <c:v>336.04515624842401</c:v>
                </c:pt>
                <c:pt idx="40">
                  <c:v>336.98750220091802</c:v>
                </c:pt>
                <c:pt idx="41">
                  <c:v>344.253349369001</c:v>
                </c:pt>
                <c:pt idx="42">
                  <c:v>350.922139446985</c:v>
                </c:pt>
                <c:pt idx="43">
                  <c:v>351.31472534797399</c:v>
                </c:pt>
                <c:pt idx="44">
                  <c:v>350.00411563788401</c:v>
                </c:pt>
                <c:pt idx="45">
                  <c:v>346.80556095632397</c:v>
                </c:pt>
                <c:pt idx="46">
                  <c:v>344.04105320726001</c:v>
                </c:pt>
                <c:pt idx="47">
                  <c:v>344.17943960297299</c:v>
                </c:pt>
                <c:pt idx="48">
                  <c:v>345.64081038770701</c:v>
                </c:pt>
                <c:pt idx="49">
                  <c:v>353.86293365712697</c:v>
                </c:pt>
                <c:pt idx="50">
                  <c:v>351.94142942434098</c:v>
                </c:pt>
                <c:pt idx="51">
                  <c:v>353.77876486704997</c:v>
                </c:pt>
                <c:pt idx="52">
                  <c:v>354.99486258277699</c:v>
                </c:pt>
                <c:pt idx="53">
                  <c:v>360.00963096033598</c:v>
                </c:pt>
                <c:pt idx="54">
                  <c:v>359.365334347491</c:v>
                </c:pt>
                <c:pt idx="55">
                  <c:v>360.03603749117701</c:v>
                </c:pt>
                <c:pt idx="56">
                  <c:v>358.45823534403303</c:v>
                </c:pt>
                <c:pt idx="57">
                  <c:v>354.98217469877801</c:v>
                </c:pt>
                <c:pt idx="58">
                  <c:v>351.71916191655299</c:v>
                </c:pt>
                <c:pt idx="59">
                  <c:v>351.07760288750501</c:v>
                </c:pt>
                <c:pt idx="60">
                  <c:v>351.89162432581497</c:v>
                </c:pt>
                <c:pt idx="61">
                  <c:v>360.68762893093998</c:v>
                </c:pt>
                <c:pt idx="62">
                  <c:v>359.55558440875899</c:v>
                </c:pt>
                <c:pt idx="63">
                  <c:v>363.95771656793499</c:v>
                </c:pt>
                <c:pt idx="64">
                  <c:v>363.33936423936399</c:v>
                </c:pt>
                <c:pt idx="65">
                  <c:v>364.689914554013</c:v>
                </c:pt>
                <c:pt idx="66">
                  <c:v>366.54405715602701</c:v>
                </c:pt>
                <c:pt idx="67">
                  <c:v>367.67670008157199</c:v>
                </c:pt>
                <c:pt idx="68">
                  <c:v>368.21388902668099</c:v>
                </c:pt>
                <c:pt idx="69">
                  <c:v>365.55626141916503</c:v>
                </c:pt>
                <c:pt idx="70">
                  <c:v>362.72231849607198</c:v>
                </c:pt>
                <c:pt idx="71">
                  <c:v>362.80399936575799</c:v>
                </c:pt>
                <c:pt idx="72">
                  <c:v>362.09849966128797</c:v>
                </c:pt>
                <c:pt idx="73">
                  <c:v>368.18776622455601</c:v>
                </c:pt>
                <c:pt idx="74">
                  <c:v>367.66745411979099</c:v>
                </c:pt>
                <c:pt idx="75">
                  <c:v>370.26274626351398</c:v>
                </c:pt>
                <c:pt idx="76">
                  <c:v>372.05666521873297</c:v>
                </c:pt>
                <c:pt idx="77">
                  <c:v>374.14317207817902</c:v>
                </c:pt>
                <c:pt idx="78">
                  <c:v>373.84147755907298</c:v>
                </c:pt>
                <c:pt idx="79">
                  <c:v>376.10499388122201</c:v>
                </c:pt>
                <c:pt idx="80">
                  <c:v>374.36309339052701</c:v>
                </c:pt>
                <c:pt idx="81">
                  <c:v>368.81668582709398</c:v>
                </c:pt>
                <c:pt idx="82">
                  <c:v>365.868597819402</c:v>
                </c:pt>
                <c:pt idx="83">
                  <c:v>366.65084450581702</c:v>
                </c:pt>
                <c:pt idx="84">
                  <c:v>367.30022877544201</c:v>
                </c:pt>
                <c:pt idx="85">
                  <c:v>374.66113074768498</c:v>
                </c:pt>
                <c:pt idx="86">
                  <c:v>373.860048894594</c:v>
                </c:pt>
                <c:pt idx="87">
                  <c:v>373.92233595008202</c:v>
                </c:pt>
                <c:pt idx="88">
                  <c:v>375.96711319373497</c:v>
                </c:pt>
                <c:pt idx="89">
                  <c:v>378.52200077621097</c:v>
                </c:pt>
                <c:pt idx="90">
                  <c:v>379.04295499072902</c:v>
                </c:pt>
                <c:pt idx="91">
                  <c:v>383.02222209757002</c:v>
                </c:pt>
                <c:pt idx="92">
                  <c:v>381.286816987289</c:v>
                </c:pt>
                <c:pt idx="93">
                  <c:v>375.05091394182602</c:v>
                </c:pt>
                <c:pt idx="94">
                  <c:v>372.38047525436298</c:v>
                </c:pt>
                <c:pt idx="95">
                  <c:v>373.05392908009401</c:v>
                </c:pt>
                <c:pt idx="96">
                  <c:v>372.93561522225002</c:v>
                </c:pt>
                <c:pt idx="97">
                  <c:v>381.32835643140601</c:v>
                </c:pt>
                <c:pt idx="98">
                  <c:v>380.45216266136299</c:v>
                </c:pt>
                <c:pt idx="99">
                  <c:v>381.71112867169398</c:v>
                </c:pt>
                <c:pt idx="100">
                  <c:v>380.534764413262</c:v>
                </c:pt>
                <c:pt idx="101">
                  <c:v>382.825984409135</c:v>
                </c:pt>
                <c:pt idx="102">
                  <c:v>382.05879127689298</c:v>
                </c:pt>
                <c:pt idx="103">
                  <c:v>383.011926289082</c:v>
                </c:pt>
                <c:pt idx="104">
                  <c:v>381.32792594853902</c:v>
                </c:pt>
                <c:pt idx="105">
                  <c:v>376.20743305721601</c:v>
                </c:pt>
                <c:pt idx="106">
                  <c:v>373.34115997850603</c:v>
                </c:pt>
                <c:pt idx="107">
                  <c:v>372.96058462954699</c:v>
                </c:pt>
                <c:pt idx="108">
                  <c:v>372.26224079687103</c:v>
                </c:pt>
                <c:pt idx="109">
                  <c:v>378.095571724482</c:v>
                </c:pt>
                <c:pt idx="110">
                  <c:v>378.69788509655001</c:v>
                </c:pt>
                <c:pt idx="111">
                  <c:v>376.82445725510098</c:v>
                </c:pt>
                <c:pt idx="112">
                  <c:v>375.89300132347103</c:v>
                </c:pt>
                <c:pt idx="113">
                  <c:v>379.77031639277601</c:v>
                </c:pt>
                <c:pt idx="114">
                  <c:v>379.25477539679298</c:v>
                </c:pt>
                <c:pt idx="115">
                  <c:v>380.11746835991698</c:v>
                </c:pt>
                <c:pt idx="116">
                  <c:v>379.22833141505799</c:v>
                </c:pt>
                <c:pt idx="117">
                  <c:v>377.15489767272697</c:v>
                </c:pt>
                <c:pt idx="118">
                  <c:v>373.47751083328097</c:v>
                </c:pt>
                <c:pt idx="119">
                  <c:v>375.24165344306101</c:v>
                </c:pt>
                <c:pt idx="120">
                  <c:v>373.87354604209798</c:v>
                </c:pt>
                <c:pt idx="121">
                  <c:v>380.33961122296603</c:v>
                </c:pt>
                <c:pt idx="122">
                  <c:v>378.74925058499599</c:v>
                </c:pt>
                <c:pt idx="123">
                  <c:v>374.80700894488598</c:v>
                </c:pt>
                <c:pt idx="124">
                  <c:v>376.52961294106802</c:v>
                </c:pt>
                <c:pt idx="125">
                  <c:v>383.52718700569</c:v>
                </c:pt>
                <c:pt idx="126">
                  <c:v>383.066490352941</c:v>
                </c:pt>
                <c:pt idx="127">
                  <c:v>404.17247084402499</c:v>
                </c:pt>
                <c:pt idx="128">
                  <c:v>423.45697636934699</c:v>
                </c:pt>
                <c:pt idx="129">
                  <c:v>417.06729191057701</c:v>
                </c:pt>
                <c:pt idx="130">
                  <c:v>404.43062399428698</c:v>
                </c:pt>
                <c:pt idx="131">
                  <c:v>399.910445842954</c:v>
                </c:pt>
                <c:pt idx="132">
                  <c:v>398.862136204335</c:v>
                </c:pt>
                <c:pt idx="133">
                  <c:v>405.70598054515699</c:v>
                </c:pt>
                <c:pt idx="134">
                  <c:v>402.15602569663298</c:v>
                </c:pt>
                <c:pt idx="135">
                  <c:v>416.44009105921799</c:v>
                </c:pt>
                <c:pt idx="136">
                  <c:v>416.067160272617</c:v>
                </c:pt>
                <c:pt idx="137">
                  <c:v>403.56398230698699</c:v>
                </c:pt>
                <c:pt idx="138">
                  <c:v>405.11797993379503</c:v>
                </c:pt>
                <c:pt idx="139">
                  <c:v>412.105057114609</c:v>
                </c:pt>
                <c:pt idx="140">
                  <c:v>410.87846729271399</c:v>
                </c:pt>
                <c:pt idx="141">
                  <c:v>427.08680443197198</c:v>
                </c:pt>
                <c:pt idx="142">
                  <c:v>422.76453733422602</c:v>
                </c:pt>
                <c:pt idx="143">
                  <c:v>418.52301487775497</c:v>
                </c:pt>
                <c:pt idx="144">
                  <c:v>417.12052419993199</c:v>
                </c:pt>
                <c:pt idx="145">
                  <c:v>411.63817009188801</c:v>
                </c:pt>
                <c:pt idx="146">
                  <c:v>410.86830823022501</c:v>
                </c:pt>
                <c:pt idx="147">
                  <c:v>418.687984398607</c:v>
                </c:pt>
                <c:pt idx="148">
                  <c:v>420.31637352588501</c:v>
                </c:pt>
                <c:pt idx="149">
                  <c:v>410.78409731995902</c:v>
                </c:pt>
                <c:pt idx="150">
                  <c:v>407.95157721435601</c:v>
                </c:pt>
                <c:pt idx="151">
                  <c:v>411.862699017995</c:v>
                </c:pt>
                <c:pt idx="152">
                  <c:v>421.86944070365399</c:v>
                </c:pt>
                <c:pt idx="153">
                  <c:v>412.05324880025</c:v>
                </c:pt>
                <c:pt idx="154">
                  <c:v>418.75416633830503</c:v>
                </c:pt>
                <c:pt idx="155">
                  <c:v>416.47031447934199</c:v>
                </c:pt>
                <c:pt idx="156">
                  <c:v>406.02416369871099</c:v>
                </c:pt>
                <c:pt idx="157">
                  <c:v>417.41059260916398</c:v>
                </c:pt>
                <c:pt idx="158">
                  <c:v>416.658138342038</c:v>
                </c:pt>
                <c:pt idx="159">
                  <c:v>418.92554699772802</c:v>
                </c:pt>
                <c:pt idx="160">
                  <c:v>418.83658703940398</c:v>
                </c:pt>
                <c:pt idx="161">
                  <c:v>407.07681268873199</c:v>
                </c:pt>
                <c:pt idx="162">
                  <c:v>410.30575005712899</c:v>
                </c:pt>
                <c:pt idx="163">
                  <c:v>411.05397649226097</c:v>
                </c:pt>
                <c:pt idx="164">
                  <c:v>412.063659127226</c:v>
                </c:pt>
                <c:pt idx="165">
                  <c:v>422.120899677799</c:v>
                </c:pt>
                <c:pt idx="166">
                  <c:v>410.57723763183998</c:v>
                </c:pt>
                <c:pt idx="167">
                  <c:v>408.84580356311398</c:v>
                </c:pt>
                <c:pt idx="168">
                  <c:v>409.75536913673699</c:v>
                </c:pt>
                <c:pt idx="169">
                  <c:v>416.73230452210299</c:v>
                </c:pt>
                <c:pt idx="170">
                  <c:v>414.62116586934297</c:v>
                </c:pt>
                <c:pt idx="171">
                  <c:v>419.81981299161998</c:v>
                </c:pt>
                <c:pt idx="172">
                  <c:v>422.06949674364699</c:v>
                </c:pt>
                <c:pt idx="173">
                  <c:v>410.74174857009598</c:v>
                </c:pt>
                <c:pt idx="174">
                  <c:v>412.76887392374101</c:v>
                </c:pt>
                <c:pt idx="175">
                  <c:v>412.19492020703501</c:v>
                </c:pt>
                <c:pt idx="176">
                  <c:v>412.25269573161802</c:v>
                </c:pt>
                <c:pt idx="177">
                  <c:v>421.58795798891703</c:v>
                </c:pt>
                <c:pt idx="178">
                  <c:v>411.516470322185</c:v>
                </c:pt>
                <c:pt idx="179">
                  <c:v>409.99562481915302</c:v>
                </c:pt>
                <c:pt idx="180">
                  <c:v>407.54074387400902</c:v>
                </c:pt>
                <c:pt idx="181">
                  <c:v>419.93740377432403</c:v>
                </c:pt>
                <c:pt idx="182">
                  <c:v>421.29951299899801</c:v>
                </c:pt>
                <c:pt idx="183">
                  <c:v>423.33293842782399</c:v>
                </c:pt>
                <c:pt idx="184">
                  <c:v>423.88958747157898</c:v>
                </c:pt>
                <c:pt idx="185">
                  <c:v>414.69132170368698</c:v>
                </c:pt>
                <c:pt idx="186">
                  <c:v>413.93872228515897</c:v>
                </c:pt>
                <c:pt idx="187">
                  <c:v>420.996582800358</c:v>
                </c:pt>
                <c:pt idx="188">
                  <c:v>430.81995729219602</c:v>
                </c:pt>
                <c:pt idx="189">
                  <c:v>422.30794473513498</c:v>
                </c:pt>
                <c:pt idx="190">
                  <c:v>420.87229625761398</c:v>
                </c:pt>
                <c:pt idx="191">
                  <c:v>420.247907716143</c:v>
                </c:pt>
                <c:pt idx="192">
                  <c:v>409.56700188589701</c:v>
                </c:pt>
                <c:pt idx="193">
                  <c:v>418.90135808635802</c:v>
                </c:pt>
                <c:pt idx="194">
                  <c:v>418.40190538003998</c:v>
                </c:pt>
                <c:pt idx="195">
                  <c:v>424.396665386927</c:v>
                </c:pt>
                <c:pt idx="196">
                  <c:v>423.21537654063798</c:v>
                </c:pt>
                <c:pt idx="197">
                  <c:v>418.01965725432302</c:v>
                </c:pt>
                <c:pt idx="198">
                  <c:v>419.16509774573501</c:v>
                </c:pt>
                <c:pt idx="199">
                  <c:v>419.17633918939703</c:v>
                </c:pt>
                <c:pt idx="200">
                  <c:v>425.15760617153802</c:v>
                </c:pt>
                <c:pt idx="201">
                  <c:v>423.79625526657298</c:v>
                </c:pt>
                <c:pt idx="202">
                  <c:v>418.01307565722999</c:v>
                </c:pt>
                <c:pt idx="203">
                  <c:v>419.39802442136897</c:v>
                </c:pt>
                <c:pt idx="204">
                  <c:v>417.75248995694602</c:v>
                </c:pt>
                <c:pt idx="205">
                  <c:v>420.74396158941897</c:v>
                </c:pt>
                <c:pt idx="206">
                  <c:v>419.15653124297501</c:v>
                </c:pt>
                <c:pt idx="207">
                  <c:v>417.925269479848</c:v>
                </c:pt>
                <c:pt idx="208">
                  <c:v>418.19545518822599</c:v>
                </c:pt>
                <c:pt idx="209">
                  <c:v>413.77440277435198</c:v>
                </c:pt>
                <c:pt idx="210">
                  <c:v>410.51129029008302</c:v>
                </c:pt>
                <c:pt idx="211">
                  <c:v>411.90750448610601</c:v>
                </c:pt>
                <c:pt idx="212">
                  <c:v>409.02636360851699</c:v>
                </c:pt>
                <c:pt idx="213">
                  <c:v>416.920894837726</c:v>
                </c:pt>
                <c:pt idx="214">
                  <c:v>413.12134250962299</c:v>
                </c:pt>
                <c:pt idx="215">
                  <c:v>412.52427274054901</c:v>
                </c:pt>
                <c:pt idx="216">
                  <c:v>411.97602359816898</c:v>
                </c:pt>
                <c:pt idx="217">
                  <c:v>415.90513006709898</c:v>
                </c:pt>
                <c:pt idx="218">
                  <c:v>414.869136331444</c:v>
                </c:pt>
                <c:pt idx="219">
                  <c:v>420.869569529687</c:v>
                </c:pt>
                <c:pt idx="220">
                  <c:v>422.65007922928203</c:v>
                </c:pt>
                <c:pt idx="221">
                  <c:v>415.00403789972199</c:v>
                </c:pt>
                <c:pt idx="222">
                  <c:v>412.69828654250801</c:v>
                </c:pt>
                <c:pt idx="223">
                  <c:v>415.90817705734702</c:v>
                </c:pt>
                <c:pt idx="224">
                  <c:v>412.47605859172899</c:v>
                </c:pt>
                <c:pt idx="225">
                  <c:v>406.82982411288498</c:v>
                </c:pt>
                <c:pt idx="226">
                  <c:v>403.88632768138802</c:v>
                </c:pt>
                <c:pt idx="227">
                  <c:v>401.69369969600098</c:v>
                </c:pt>
                <c:pt idx="228">
                  <c:v>399.53206561832701</c:v>
                </c:pt>
                <c:pt idx="229">
                  <c:v>417.68790161772102</c:v>
                </c:pt>
                <c:pt idx="230">
                  <c:v>419.71898757263801</c:v>
                </c:pt>
                <c:pt idx="231">
                  <c:v>425.10232440372602</c:v>
                </c:pt>
                <c:pt idx="232">
                  <c:v>425.69301523215302</c:v>
                </c:pt>
                <c:pt idx="233">
                  <c:v>421.723204789166</c:v>
                </c:pt>
                <c:pt idx="234">
                  <c:v>420.647799107445</c:v>
                </c:pt>
                <c:pt idx="235">
                  <c:v>420.25960477205399</c:v>
                </c:pt>
                <c:pt idx="236">
                  <c:v>420.37793961608998</c:v>
                </c:pt>
                <c:pt idx="237">
                  <c:v>413.44926670643201</c:v>
                </c:pt>
                <c:pt idx="238">
                  <c:v>410.62919265475603</c:v>
                </c:pt>
                <c:pt idx="239">
                  <c:v>413.02123288971598</c:v>
                </c:pt>
                <c:pt idx="240">
                  <c:v>413.30407347971402</c:v>
                </c:pt>
                <c:pt idx="241">
                  <c:v>431.83994626433798</c:v>
                </c:pt>
                <c:pt idx="242">
                  <c:v>431.02484633591899</c:v>
                </c:pt>
                <c:pt idx="243">
                  <c:v>441.30103895617702</c:v>
                </c:pt>
                <c:pt idx="244">
                  <c:v>448.93287579783498</c:v>
                </c:pt>
                <c:pt idx="245">
                  <c:v>440.95006047361602</c:v>
                </c:pt>
                <c:pt idx="246">
                  <c:v>438.69396962798498</c:v>
                </c:pt>
                <c:pt idx="247">
                  <c:v>436.642413908641</c:v>
                </c:pt>
                <c:pt idx="248">
                  <c:v>433.83769123086802</c:v>
                </c:pt>
                <c:pt idx="249">
                  <c:v>428.53418132711801</c:v>
                </c:pt>
                <c:pt idx="250">
                  <c:v>424.57984334491698</c:v>
                </c:pt>
                <c:pt idx="251">
                  <c:v>430.51972109943398</c:v>
                </c:pt>
                <c:pt idx="252">
                  <c:v>430.95938940798601</c:v>
                </c:pt>
                <c:pt idx="253">
                  <c:v>446.17301914526797</c:v>
                </c:pt>
                <c:pt idx="254">
                  <c:v>444.02730503935697</c:v>
                </c:pt>
                <c:pt idx="255">
                  <c:v>448.30087244241003</c:v>
                </c:pt>
                <c:pt idx="256">
                  <c:v>446.22186825920301</c:v>
                </c:pt>
                <c:pt idx="257">
                  <c:v>438.12363888666499</c:v>
                </c:pt>
                <c:pt idx="258">
                  <c:v>434.13560565573601</c:v>
                </c:pt>
                <c:pt idx="259">
                  <c:v>434.50673457539398</c:v>
                </c:pt>
                <c:pt idx="260">
                  <c:v>433.57770515983498</c:v>
                </c:pt>
                <c:pt idx="261">
                  <c:v>430.988840236996</c:v>
                </c:pt>
                <c:pt idx="262">
                  <c:v>427.45282093439801</c:v>
                </c:pt>
                <c:pt idx="263">
                  <c:v>426.29647924437899</c:v>
                </c:pt>
                <c:pt idx="264">
                  <c:v>427.17959695843399</c:v>
                </c:pt>
                <c:pt idx="265">
                  <c:v>448.39494584837502</c:v>
                </c:pt>
                <c:pt idx="266">
                  <c:v>447.35367024987198</c:v>
                </c:pt>
                <c:pt idx="267">
                  <c:v>447.91398730016101</c:v>
                </c:pt>
                <c:pt idx="268">
                  <c:v>447.062555604301</c:v>
                </c:pt>
                <c:pt idx="269">
                  <c:v>449.969372841302</c:v>
                </c:pt>
                <c:pt idx="270">
                  <c:v>445.95993346661902</c:v>
                </c:pt>
                <c:pt idx="271">
                  <c:v>447.05637277548198</c:v>
                </c:pt>
                <c:pt idx="272">
                  <c:v>442.97574598353799</c:v>
                </c:pt>
                <c:pt idx="273">
                  <c:v>445.60165624423001</c:v>
                </c:pt>
                <c:pt idx="274">
                  <c:v>442.64413742456702</c:v>
                </c:pt>
                <c:pt idx="275">
                  <c:v>444.42139987460001</c:v>
                </c:pt>
                <c:pt idx="276">
                  <c:v>445.35413811097601</c:v>
                </c:pt>
                <c:pt idx="277">
                  <c:v>467.38951624049798</c:v>
                </c:pt>
                <c:pt idx="278">
                  <c:v>466.948534432938</c:v>
                </c:pt>
                <c:pt idx="279">
                  <c:v>470.75900521072703</c:v>
                </c:pt>
                <c:pt idx="280">
                  <c:v>471.86216246114498</c:v>
                </c:pt>
                <c:pt idx="281">
                  <c:v>475.84</c:v>
                </c:pt>
              </c:numCache>
            </c:numRef>
          </c:val>
          <c:smooth val="0"/>
          <c:extLst>
            <c:ext xmlns:c16="http://schemas.microsoft.com/office/drawing/2014/chart" uri="{C3380CC4-5D6E-409C-BE32-E72D297353CC}">
              <c16:uniqueId val="{00000003-D1E3-45FF-9BE5-A2248875DB56}"/>
            </c:ext>
          </c:extLst>
        </c:ser>
        <c:ser>
          <c:idx val="2"/>
          <c:order val="2"/>
          <c:tx>
            <c:v>Nacional hombres</c:v>
          </c:tx>
          <c:spPr>
            <a:ln w="19050" cap="rnd">
              <a:solidFill>
                <a:srgbClr val="393D3F"/>
              </a:solidFill>
              <a:round/>
            </a:ln>
            <a:effectLst/>
          </c:spPr>
          <c:marker>
            <c:symbol val="none"/>
          </c:marker>
          <c:dLbls>
            <c:dLbl>
              <c:idx val="281"/>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1E3-45FF-9BE5-A2248875DB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'F74-75'!$A$7:$A$288</c:f>
              <c:numCache>
                <c:formatCode>mm/dd/yyyy</c:formatCode>
                <c:ptCount val="282"/>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numCache>
            </c:numRef>
          </c:cat>
          <c:val>
            <c:numRef>
              <c:f>'F74-75'!$L$7:$L$288</c:f>
              <c:numCache>
                <c:formatCode>#,###.00</c:formatCode>
                <c:ptCount val="282"/>
                <c:pt idx="0">
                  <c:v>376.981763638833</c:v>
                </c:pt>
                <c:pt idx="1">
                  <c:v>397.84270608176797</c:v>
                </c:pt>
                <c:pt idx="2">
                  <c:v>388.91954043219698</c:v>
                </c:pt>
                <c:pt idx="3">
                  <c:v>392.648310927681</c:v>
                </c:pt>
                <c:pt idx="4">
                  <c:v>395.651988891548</c:v>
                </c:pt>
                <c:pt idx="5">
                  <c:v>401.52754670525798</c:v>
                </c:pt>
                <c:pt idx="6">
                  <c:v>402.51166502301902</c:v>
                </c:pt>
                <c:pt idx="7">
                  <c:v>397.860240911012</c:v>
                </c:pt>
                <c:pt idx="8">
                  <c:v>396.04237402706002</c:v>
                </c:pt>
                <c:pt idx="9">
                  <c:v>395.565335116847</c:v>
                </c:pt>
                <c:pt idx="10">
                  <c:v>396.40107119312501</c:v>
                </c:pt>
                <c:pt idx="11">
                  <c:v>394.24655599643398</c:v>
                </c:pt>
                <c:pt idx="12">
                  <c:v>398.74728566256101</c:v>
                </c:pt>
                <c:pt idx="13">
                  <c:v>418.80354638551199</c:v>
                </c:pt>
                <c:pt idx="14">
                  <c:v>410.53199925834298</c:v>
                </c:pt>
                <c:pt idx="15">
                  <c:v>414.05645216476802</c:v>
                </c:pt>
                <c:pt idx="16">
                  <c:v>417.61325195077302</c:v>
                </c:pt>
                <c:pt idx="17">
                  <c:v>417.95856665272902</c:v>
                </c:pt>
                <c:pt idx="18">
                  <c:v>424.71038690133702</c:v>
                </c:pt>
                <c:pt idx="19">
                  <c:v>420.27145900813701</c:v>
                </c:pt>
                <c:pt idx="20">
                  <c:v>418.83137169207401</c:v>
                </c:pt>
                <c:pt idx="21">
                  <c:v>417.01985931883002</c:v>
                </c:pt>
                <c:pt idx="22">
                  <c:v>416.31782533464701</c:v>
                </c:pt>
                <c:pt idx="23">
                  <c:v>414.67914803128599</c:v>
                </c:pt>
                <c:pt idx="24">
                  <c:v>420.98795063460398</c:v>
                </c:pt>
                <c:pt idx="25">
                  <c:v>437.72112360268801</c:v>
                </c:pt>
                <c:pt idx="26">
                  <c:v>435.98831609023699</c:v>
                </c:pt>
                <c:pt idx="27">
                  <c:v>429.56082041590599</c:v>
                </c:pt>
                <c:pt idx="28">
                  <c:v>425.53283349466199</c:v>
                </c:pt>
                <c:pt idx="29">
                  <c:v>433.200841307632</c:v>
                </c:pt>
                <c:pt idx="30">
                  <c:v>431.39584416552401</c:v>
                </c:pt>
                <c:pt idx="31">
                  <c:v>431.83878878434098</c:v>
                </c:pt>
                <c:pt idx="32">
                  <c:v>429.36732449806601</c:v>
                </c:pt>
                <c:pt idx="33">
                  <c:v>425.60297117216697</c:v>
                </c:pt>
                <c:pt idx="34">
                  <c:v>422.30009991052799</c:v>
                </c:pt>
                <c:pt idx="35">
                  <c:v>422.65235719054101</c:v>
                </c:pt>
                <c:pt idx="36">
                  <c:v>423.00691678463699</c:v>
                </c:pt>
                <c:pt idx="37">
                  <c:v>439.70558117896798</c:v>
                </c:pt>
                <c:pt idx="38">
                  <c:v>437.72393558387301</c:v>
                </c:pt>
                <c:pt idx="39">
                  <c:v>433.22341115676102</c:v>
                </c:pt>
                <c:pt idx="40">
                  <c:v>433.147897981749</c:v>
                </c:pt>
                <c:pt idx="41">
                  <c:v>442.76751930226197</c:v>
                </c:pt>
                <c:pt idx="42">
                  <c:v>442.44950567953998</c:v>
                </c:pt>
                <c:pt idx="43">
                  <c:v>446.80901532182702</c:v>
                </c:pt>
                <c:pt idx="44">
                  <c:v>445.18917010329301</c:v>
                </c:pt>
                <c:pt idx="45">
                  <c:v>438.35076828399701</c:v>
                </c:pt>
                <c:pt idx="46">
                  <c:v>435.13483135701603</c:v>
                </c:pt>
                <c:pt idx="47">
                  <c:v>435.21955433309699</c:v>
                </c:pt>
                <c:pt idx="48">
                  <c:v>435.75975413099201</c:v>
                </c:pt>
                <c:pt idx="49">
                  <c:v>450.59021489301603</c:v>
                </c:pt>
                <c:pt idx="50">
                  <c:v>447.226084442645</c:v>
                </c:pt>
                <c:pt idx="51">
                  <c:v>441.27928767596802</c:v>
                </c:pt>
                <c:pt idx="52">
                  <c:v>441.409430783</c:v>
                </c:pt>
                <c:pt idx="53">
                  <c:v>451.993367008463</c:v>
                </c:pt>
                <c:pt idx="54">
                  <c:v>451.11092903854598</c:v>
                </c:pt>
                <c:pt idx="55">
                  <c:v>453.492103912262</c:v>
                </c:pt>
                <c:pt idx="56">
                  <c:v>449.74067077809599</c:v>
                </c:pt>
                <c:pt idx="57">
                  <c:v>442.76649460067398</c:v>
                </c:pt>
                <c:pt idx="58">
                  <c:v>438.61108893425097</c:v>
                </c:pt>
                <c:pt idx="59">
                  <c:v>436.926411669326</c:v>
                </c:pt>
                <c:pt idx="60">
                  <c:v>438.00281524642099</c:v>
                </c:pt>
                <c:pt idx="61">
                  <c:v>455.84589985230599</c:v>
                </c:pt>
                <c:pt idx="62">
                  <c:v>452.88722030564401</c:v>
                </c:pt>
                <c:pt idx="63">
                  <c:v>449.56918495998502</c:v>
                </c:pt>
                <c:pt idx="64">
                  <c:v>447.69143182488</c:v>
                </c:pt>
                <c:pt idx="65">
                  <c:v>456.199867441805</c:v>
                </c:pt>
                <c:pt idx="66">
                  <c:v>456.44204370508601</c:v>
                </c:pt>
                <c:pt idx="67">
                  <c:v>459.54703099880697</c:v>
                </c:pt>
                <c:pt idx="68">
                  <c:v>457.15590838761801</c:v>
                </c:pt>
                <c:pt idx="69">
                  <c:v>451.551714421535</c:v>
                </c:pt>
                <c:pt idx="70">
                  <c:v>448.50721320720601</c:v>
                </c:pt>
                <c:pt idx="71">
                  <c:v>449.19507078648002</c:v>
                </c:pt>
                <c:pt idx="72">
                  <c:v>448.87628840181401</c:v>
                </c:pt>
                <c:pt idx="73">
                  <c:v>464.13934527624599</c:v>
                </c:pt>
                <c:pt idx="74">
                  <c:v>462.22739568615702</c:v>
                </c:pt>
                <c:pt idx="75">
                  <c:v>457.87557847079</c:v>
                </c:pt>
                <c:pt idx="76">
                  <c:v>458.23642901027699</c:v>
                </c:pt>
                <c:pt idx="77">
                  <c:v>467.21918691857798</c:v>
                </c:pt>
                <c:pt idx="78">
                  <c:v>465.59104696679202</c:v>
                </c:pt>
                <c:pt idx="79">
                  <c:v>469.28871324337098</c:v>
                </c:pt>
                <c:pt idx="80">
                  <c:v>465.37624355818599</c:v>
                </c:pt>
                <c:pt idx="81">
                  <c:v>457.01152924561097</c:v>
                </c:pt>
                <c:pt idx="82">
                  <c:v>452.85327856790599</c:v>
                </c:pt>
                <c:pt idx="83">
                  <c:v>454.373338211771</c:v>
                </c:pt>
                <c:pt idx="84">
                  <c:v>454.416046747324</c:v>
                </c:pt>
                <c:pt idx="85">
                  <c:v>470.069330591967</c:v>
                </c:pt>
                <c:pt idx="86">
                  <c:v>467.34026280090302</c:v>
                </c:pt>
                <c:pt idx="87">
                  <c:v>462.67023784044102</c:v>
                </c:pt>
                <c:pt idx="88">
                  <c:v>463.027642904115</c:v>
                </c:pt>
                <c:pt idx="89">
                  <c:v>471.927230968289</c:v>
                </c:pt>
                <c:pt idx="90">
                  <c:v>470.99555438213503</c:v>
                </c:pt>
                <c:pt idx="91">
                  <c:v>473.00827406525701</c:v>
                </c:pt>
                <c:pt idx="92">
                  <c:v>469.598387447574</c:v>
                </c:pt>
                <c:pt idx="93">
                  <c:v>462.50216099696001</c:v>
                </c:pt>
                <c:pt idx="94">
                  <c:v>458.357316883512</c:v>
                </c:pt>
                <c:pt idx="95">
                  <c:v>458.982081283936</c:v>
                </c:pt>
                <c:pt idx="96">
                  <c:v>459.00222420516701</c:v>
                </c:pt>
                <c:pt idx="97">
                  <c:v>474.09290777751198</c:v>
                </c:pt>
                <c:pt idx="98">
                  <c:v>471.57386559884998</c:v>
                </c:pt>
                <c:pt idx="99">
                  <c:v>467.870169201858</c:v>
                </c:pt>
                <c:pt idx="100">
                  <c:v>465.510989845594</c:v>
                </c:pt>
                <c:pt idx="101">
                  <c:v>473.47489891945798</c:v>
                </c:pt>
                <c:pt idx="102">
                  <c:v>471.15695469367301</c:v>
                </c:pt>
                <c:pt idx="103">
                  <c:v>473.07480684197702</c:v>
                </c:pt>
                <c:pt idx="104">
                  <c:v>469.55711431911902</c:v>
                </c:pt>
                <c:pt idx="105">
                  <c:v>462.816065824909</c:v>
                </c:pt>
                <c:pt idx="106">
                  <c:v>458.61066964385998</c:v>
                </c:pt>
                <c:pt idx="107">
                  <c:v>456.17365783074001</c:v>
                </c:pt>
                <c:pt idx="108">
                  <c:v>455.29113780082099</c:v>
                </c:pt>
                <c:pt idx="109">
                  <c:v>471.64670255208301</c:v>
                </c:pt>
                <c:pt idx="110">
                  <c:v>470.90210754535201</c:v>
                </c:pt>
                <c:pt idx="111">
                  <c:v>460.72584876706298</c:v>
                </c:pt>
                <c:pt idx="112">
                  <c:v>459.30121167631199</c:v>
                </c:pt>
                <c:pt idx="113">
                  <c:v>467.73733575558998</c:v>
                </c:pt>
                <c:pt idx="114">
                  <c:v>465.691282436216</c:v>
                </c:pt>
                <c:pt idx="115">
                  <c:v>467.247439679536</c:v>
                </c:pt>
                <c:pt idx="116">
                  <c:v>464.62506795539798</c:v>
                </c:pt>
                <c:pt idx="117">
                  <c:v>458.53001906759999</c:v>
                </c:pt>
                <c:pt idx="118">
                  <c:v>452.80590659433801</c:v>
                </c:pt>
                <c:pt idx="119">
                  <c:v>451.83109120885098</c:v>
                </c:pt>
                <c:pt idx="120">
                  <c:v>450.896850324566</c:v>
                </c:pt>
                <c:pt idx="121">
                  <c:v>465.43230181406801</c:v>
                </c:pt>
                <c:pt idx="122">
                  <c:v>461.29896443712403</c:v>
                </c:pt>
                <c:pt idx="123">
                  <c:v>451.267290193024</c:v>
                </c:pt>
                <c:pt idx="124">
                  <c:v>452.360071790635</c:v>
                </c:pt>
                <c:pt idx="125">
                  <c:v>464.06138597458698</c:v>
                </c:pt>
                <c:pt idx="126">
                  <c:v>462.622662765884</c:v>
                </c:pt>
                <c:pt idx="127">
                  <c:v>467.39851243088799</c:v>
                </c:pt>
                <c:pt idx="128">
                  <c:v>464.86041305299102</c:v>
                </c:pt>
                <c:pt idx="129">
                  <c:v>456.65192250715199</c:v>
                </c:pt>
                <c:pt idx="130">
                  <c:v>452.72472445327298</c:v>
                </c:pt>
                <c:pt idx="131">
                  <c:v>450.12256926215298</c:v>
                </c:pt>
                <c:pt idx="132">
                  <c:v>449.45920156667398</c:v>
                </c:pt>
                <c:pt idx="133">
                  <c:v>467.19978011206501</c:v>
                </c:pt>
                <c:pt idx="134">
                  <c:v>463.33526095853102</c:v>
                </c:pt>
                <c:pt idx="135">
                  <c:v>458.79451786719</c:v>
                </c:pt>
                <c:pt idx="136">
                  <c:v>459.84589709102403</c:v>
                </c:pt>
                <c:pt idx="137">
                  <c:v>468.64615149031499</c:v>
                </c:pt>
                <c:pt idx="138">
                  <c:v>467.10166143727503</c:v>
                </c:pt>
                <c:pt idx="139">
                  <c:v>470.14611178992698</c:v>
                </c:pt>
                <c:pt idx="140">
                  <c:v>467.28683289268201</c:v>
                </c:pt>
                <c:pt idx="141">
                  <c:v>460.85575159040502</c:v>
                </c:pt>
                <c:pt idx="142">
                  <c:v>455.938003907346</c:v>
                </c:pt>
                <c:pt idx="143">
                  <c:v>453.64893505391501</c:v>
                </c:pt>
                <c:pt idx="144">
                  <c:v>451.00518666158302</c:v>
                </c:pt>
                <c:pt idx="145">
                  <c:v>466.097092348464</c:v>
                </c:pt>
                <c:pt idx="146">
                  <c:v>463.91146882336602</c:v>
                </c:pt>
                <c:pt idx="147">
                  <c:v>459.24247174863598</c:v>
                </c:pt>
                <c:pt idx="148">
                  <c:v>461.37471552043598</c:v>
                </c:pt>
                <c:pt idx="149">
                  <c:v>469.31750822317798</c:v>
                </c:pt>
                <c:pt idx="150">
                  <c:v>465.69367232757901</c:v>
                </c:pt>
                <c:pt idx="151">
                  <c:v>469.16872528930998</c:v>
                </c:pt>
                <c:pt idx="152">
                  <c:v>466.25885095197401</c:v>
                </c:pt>
                <c:pt idx="153">
                  <c:v>457.95697392680802</c:v>
                </c:pt>
                <c:pt idx="154">
                  <c:v>454.20781946659201</c:v>
                </c:pt>
                <c:pt idx="155">
                  <c:v>452.46551057716601</c:v>
                </c:pt>
                <c:pt idx="156">
                  <c:v>453.065099500766</c:v>
                </c:pt>
                <c:pt idx="157">
                  <c:v>470.53298613787098</c:v>
                </c:pt>
                <c:pt idx="158">
                  <c:v>467.21992800848801</c:v>
                </c:pt>
                <c:pt idx="159">
                  <c:v>459.45260118400699</c:v>
                </c:pt>
                <c:pt idx="160">
                  <c:v>458.74290563285803</c:v>
                </c:pt>
                <c:pt idx="161">
                  <c:v>465.418843171167</c:v>
                </c:pt>
                <c:pt idx="162">
                  <c:v>465.16801970448398</c:v>
                </c:pt>
                <c:pt idx="163">
                  <c:v>468.97985670064202</c:v>
                </c:pt>
                <c:pt idx="164">
                  <c:v>466.71015031447502</c:v>
                </c:pt>
                <c:pt idx="165">
                  <c:v>459.54849533417303</c:v>
                </c:pt>
                <c:pt idx="166">
                  <c:v>455.18461603708403</c:v>
                </c:pt>
                <c:pt idx="167">
                  <c:v>452.79515123616397</c:v>
                </c:pt>
                <c:pt idx="168">
                  <c:v>452.07795064240798</c:v>
                </c:pt>
                <c:pt idx="169">
                  <c:v>467.37848662737503</c:v>
                </c:pt>
                <c:pt idx="170">
                  <c:v>465.86494990438098</c:v>
                </c:pt>
                <c:pt idx="171">
                  <c:v>460.62746259369902</c:v>
                </c:pt>
                <c:pt idx="172">
                  <c:v>462.54563827635201</c:v>
                </c:pt>
                <c:pt idx="173">
                  <c:v>469.07498594494803</c:v>
                </c:pt>
                <c:pt idx="174">
                  <c:v>467.58288634952498</c:v>
                </c:pt>
                <c:pt idx="175">
                  <c:v>471.76083450050203</c:v>
                </c:pt>
                <c:pt idx="176">
                  <c:v>468.46419020958803</c:v>
                </c:pt>
                <c:pt idx="177">
                  <c:v>460.31407551838799</c:v>
                </c:pt>
                <c:pt idx="178">
                  <c:v>455.22326066450802</c:v>
                </c:pt>
                <c:pt idx="179">
                  <c:v>455.34566116540401</c:v>
                </c:pt>
                <c:pt idx="180">
                  <c:v>454.24148732348903</c:v>
                </c:pt>
                <c:pt idx="181">
                  <c:v>472.061986980906</c:v>
                </c:pt>
                <c:pt idx="182">
                  <c:v>470.155404550664</c:v>
                </c:pt>
                <c:pt idx="183">
                  <c:v>464.521773164889</c:v>
                </c:pt>
                <c:pt idx="184">
                  <c:v>465.97666813321098</c:v>
                </c:pt>
                <c:pt idx="185">
                  <c:v>475.19321997263398</c:v>
                </c:pt>
                <c:pt idx="186">
                  <c:v>472.545611321092</c:v>
                </c:pt>
                <c:pt idx="187">
                  <c:v>477.87333124913198</c:v>
                </c:pt>
                <c:pt idx="188">
                  <c:v>475.49009433170897</c:v>
                </c:pt>
                <c:pt idx="189">
                  <c:v>466.66538585946</c:v>
                </c:pt>
                <c:pt idx="190">
                  <c:v>462.56309301970202</c:v>
                </c:pt>
                <c:pt idx="191">
                  <c:v>462.79551704089903</c:v>
                </c:pt>
                <c:pt idx="192">
                  <c:v>462.49973233964801</c:v>
                </c:pt>
                <c:pt idx="193">
                  <c:v>477.55098723896998</c:v>
                </c:pt>
                <c:pt idx="194">
                  <c:v>474.24208874886301</c:v>
                </c:pt>
                <c:pt idx="195">
                  <c:v>469.94049202054202</c:v>
                </c:pt>
                <c:pt idx="196">
                  <c:v>470.17579145630401</c:v>
                </c:pt>
                <c:pt idx="197">
                  <c:v>480.44985950017002</c:v>
                </c:pt>
                <c:pt idx="198">
                  <c:v>478.80205866269301</c:v>
                </c:pt>
                <c:pt idx="199">
                  <c:v>482.24801191194803</c:v>
                </c:pt>
                <c:pt idx="200">
                  <c:v>478.95300016969401</c:v>
                </c:pt>
                <c:pt idx="201">
                  <c:v>469.55383335134701</c:v>
                </c:pt>
                <c:pt idx="202">
                  <c:v>464.790863549302</c:v>
                </c:pt>
                <c:pt idx="203">
                  <c:v>464.35899133823699</c:v>
                </c:pt>
                <c:pt idx="204">
                  <c:v>464.46940620283902</c:v>
                </c:pt>
                <c:pt idx="205">
                  <c:v>474.15113220485699</c:v>
                </c:pt>
                <c:pt idx="206">
                  <c:v>471.73986706218699</c:v>
                </c:pt>
                <c:pt idx="207">
                  <c:v>466.34764596437702</c:v>
                </c:pt>
                <c:pt idx="208">
                  <c:v>466.49085153097099</c:v>
                </c:pt>
                <c:pt idx="209">
                  <c:v>475.55458140498598</c:v>
                </c:pt>
                <c:pt idx="210">
                  <c:v>472.72999781105</c:v>
                </c:pt>
                <c:pt idx="211">
                  <c:v>475.79986083356698</c:v>
                </c:pt>
                <c:pt idx="212">
                  <c:v>471.66859542525702</c:v>
                </c:pt>
                <c:pt idx="213">
                  <c:v>464.23919710678598</c:v>
                </c:pt>
                <c:pt idx="214">
                  <c:v>459.58739366624201</c:v>
                </c:pt>
                <c:pt idx="215">
                  <c:v>457.49354830069802</c:v>
                </c:pt>
                <c:pt idx="216">
                  <c:v>459.52224568953898</c:v>
                </c:pt>
                <c:pt idx="217">
                  <c:v>472.78093448120001</c:v>
                </c:pt>
                <c:pt idx="218">
                  <c:v>472.97561302514799</c:v>
                </c:pt>
                <c:pt idx="219">
                  <c:v>470.832704221499</c:v>
                </c:pt>
                <c:pt idx="220">
                  <c:v>472.38273624914001</c:v>
                </c:pt>
                <c:pt idx="221">
                  <c:v>480.62837087641299</c:v>
                </c:pt>
                <c:pt idx="222">
                  <c:v>478.75321216806498</c:v>
                </c:pt>
                <c:pt idx="223">
                  <c:v>481.84171243142799</c:v>
                </c:pt>
                <c:pt idx="224">
                  <c:v>477.04573020738002</c:v>
                </c:pt>
                <c:pt idx="225">
                  <c:v>469.04607786596898</c:v>
                </c:pt>
                <c:pt idx="226">
                  <c:v>464.98633517350203</c:v>
                </c:pt>
                <c:pt idx="227">
                  <c:v>464.06865331417498</c:v>
                </c:pt>
                <c:pt idx="228">
                  <c:v>463.48703513880798</c:v>
                </c:pt>
                <c:pt idx="229">
                  <c:v>485.575850176514</c:v>
                </c:pt>
                <c:pt idx="230">
                  <c:v>487.51420328097902</c:v>
                </c:pt>
                <c:pt idx="231">
                  <c:v>484.10889868181999</c:v>
                </c:pt>
                <c:pt idx="232">
                  <c:v>484.94041707314699</c:v>
                </c:pt>
                <c:pt idx="233">
                  <c:v>492.63076923076898</c:v>
                </c:pt>
                <c:pt idx="234">
                  <c:v>491.386065692795</c:v>
                </c:pt>
                <c:pt idx="235">
                  <c:v>495.68669823603699</c:v>
                </c:pt>
                <c:pt idx="236">
                  <c:v>494.483064724607</c:v>
                </c:pt>
                <c:pt idx="237">
                  <c:v>485.69691366338901</c:v>
                </c:pt>
                <c:pt idx="238">
                  <c:v>481.28785891314101</c:v>
                </c:pt>
                <c:pt idx="239">
                  <c:v>480.76790082205298</c:v>
                </c:pt>
                <c:pt idx="240">
                  <c:v>481.48479694904398</c:v>
                </c:pt>
                <c:pt idx="241">
                  <c:v>501.03974372222802</c:v>
                </c:pt>
                <c:pt idx="242">
                  <c:v>500.60953587366299</c:v>
                </c:pt>
                <c:pt idx="243">
                  <c:v>502.7666848874</c:v>
                </c:pt>
                <c:pt idx="244">
                  <c:v>514.37071344144499</c:v>
                </c:pt>
                <c:pt idx="245">
                  <c:v>518.47947627211204</c:v>
                </c:pt>
                <c:pt idx="246">
                  <c:v>513.70151897548305</c:v>
                </c:pt>
                <c:pt idx="247">
                  <c:v>507.76310412866201</c:v>
                </c:pt>
                <c:pt idx="248">
                  <c:v>504.00264955917902</c:v>
                </c:pt>
                <c:pt idx="249">
                  <c:v>501.299218972566</c:v>
                </c:pt>
                <c:pt idx="250">
                  <c:v>496.75029179767199</c:v>
                </c:pt>
                <c:pt idx="251">
                  <c:v>501.31797089733197</c:v>
                </c:pt>
                <c:pt idx="252">
                  <c:v>502.34443759094398</c:v>
                </c:pt>
                <c:pt idx="253">
                  <c:v>522.48184266400494</c:v>
                </c:pt>
                <c:pt idx="254">
                  <c:v>520.24922069842296</c:v>
                </c:pt>
                <c:pt idx="255">
                  <c:v>512.87892295035101</c:v>
                </c:pt>
                <c:pt idx="256">
                  <c:v>511.616747660219</c:v>
                </c:pt>
                <c:pt idx="257">
                  <c:v>518.64113397201504</c:v>
                </c:pt>
                <c:pt idx="258">
                  <c:v>514.929004583341</c:v>
                </c:pt>
                <c:pt idx="259">
                  <c:v>516.84500026389401</c:v>
                </c:pt>
                <c:pt idx="260">
                  <c:v>514.45463366667002</c:v>
                </c:pt>
                <c:pt idx="261">
                  <c:v>508.00621739775403</c:v>
                </c:pt>
                <c:pt idx="262">
                  <c:v>503.58655082597102</c:v>
                </c:pt>
                <c:pt idx="263">
                  <c:v>502.894401971185</c:v>
                </c:pt>
                <c:pt idx="264">
                  <c:v>504.42874450165402</c:v>
                </c:pt>
                <c:pt idx="265">
                  <c:v>532.39708784596905</c:v>
                </c:pt>
                <c:pt idx="266">
                  <c:v>532.48392398786405</c:v>
                </c:pt>
                <c:pt idx="267">
                  <c:v>528.86255511447303</c:v>
                </c:pt>
                <c:pt idx="268">
                  <c:v>527.80883642774995</c:v>
                </c:pt>
                <c:pt idx="269">
                  <c:v>535.49488093074001</c:v>
                </c:pt>
                <c:pt idx="270">
                  <c:v>530.63281472255903</c:v>
                </c:pt>
                <c:pt idx="271">
                  <c:v>533.6486075414</c:v>
                </c:pt>
                <c:pt idx="272">
                  <c:v>528.80443058730395</c:v>
                </c:pt>
                <c:pt idx="273">
                  <c:v>520.86595371314399</c:v>
                </c:pt>
                <c:pt idx="274">
                  <c:v>516.810085890354</c:v>
                </c:pt>
                <c:pt idx="275">
                  <c:v>518.12228164162605</c:v>
                </c:pt>
                <c:pt idx="276">
                  <c:v>519.48362149939101</c:v>
                </c:pt>
                <c:pt idx="277">
                  <c:v>548.70438838977202</c:v>
                </c:pt>
                <c:pt idx="278">
                  <c:v>550.37328491323399</c:v>
                </c:pt>
                <c:pt idx="279">
                  <c:v>550.17988425799695</c:v>
                </c:pt>
                <c:pt idx="280">
                  <c:v>552.23708514135706</c:v>
                </c:pt>
                <c:pt idx="281">
                  <c:v>562.69000000000005</c:v>
                </c:pt>
              </c:numCache>
            </c:numRef>
          </c:val>
          <c:smooth val="0"/>
          <c:extLst>
            <c:ext xmlns:c16="http://schemas.microsoft.com/office/drawing/2014/chart" uri="{C3380CC4-5D6E-409C-BE32-E72D297353CC}">
              <c16:uniqueId val="{00000005-D1E3-45FF-9BE5-A2248875DB56}"/>
            </c:ext>
          </c:extLst>
        </c:ser>
        <c:ser>
          <c:idx val="3"/>
          <c:order val="3"/>
          <c:tx>
            <c:v>Nacional mujeres</c:v>
          </c:tx>
          <c:spPr>
            <a:ln w="19050" cap="rnd">
              <a:solidFill>
                <a:srgbClr val="7C878E"/>
              </a:solidFill>
              <a:round/>
            </a:ln>
            <a:effectLst/>
          </c:spPr>
          <c:marker>
            <c:symbol val="none"/>
          </c:marker>
          <c:dLbls>
            <c:dLbl>
              <c:idx val="281"/>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1E3-45FF-9BE5-A2248875DB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'F74-75'!$A$7:$A$288</c:f>
              <c:numCache>
                <c:formatCode>mm/dd/yyyy</c:formatCode>
                <c:ptCount val="282"/>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numCache>
            </c:numRef>
          </c:cat>
          <c:val>
            <c:numRef>
              <c:f>'F74-75'!$M$7:$M$288</c:f>
              <c:numCache>
                <c:formatCode>#,###.00</c:formatCode>
                <c:ptCount val="282"/>
                <c:pt idx="0">
                  <c:v>306.54866227079901</c:v>
                </c:pt>
                <c:pt idx="1">
                  <c:v>319.76222657775799</c:v>
                </c:pt>
                <c:pt idx="2">
                  <c:v>318.052771512991</c:v>
                </c:pt>
                <c:pt idx="3">
                  <c:v>319.36220236835999</c:v>
                </c:pt>
                <c:pt idx="4">
                  <c:v>320.07016474242101</c:v>
                </c:pt>
                <c:pt idx="5">
                  <c:v>322.52483056899001</c:v>
                </c:pt>
                <c:pt idx="6">
                  <c:v>323.89113285867398</c:v>
                </c:pt>
                <c:pt idx="7">
                  <c:v>320.86837138531001</c:v>
                </c:pt>
                <c:pt idx="8">
                  <c:v>319.224519117478</c:v>
                </c:pt>
                <c:pt idx="9">
                  <c:v>319.304562514851</c:v>
                </c:pt>
                <c:pt idx="10">
                  <c:v>321.229480399529</c:v>
                </c:pt>
                <c:pt idx="11">
                  <c:v>320.03386302878403</c:v>
                </c:pt>
                <c:pt idx="12">
                  <c:v>322.94314378416101</c:v>
                </c:pt>
                <c:pt idx="13">
                  <c:v>337.14173292735302</c:v>
                </c:pt>
                <c:pt idx="14">
                  <c:v>336.20404489683199</c:v>
                </c:pt>
                <c:pt idx="15">
                  <c:v>338.46597903970297</c:v>
                </c:pt>
                <c:pt idx="16">
                  <c:v>341.280394928786</c:v>
                </c:pt>
                <c:pt idx="17">
                  <c:v>339.11957684135001</c:v>
                </c:pt>
                <c:pt idx="18">
                  <c:v>343.66849906084599</c:v>
                </c:pt>
                <c:pt idx="19">
                  <c:v>341.10119902896702</c:v>
                </c:pt>
                <c:pt idx="20">
                  <c:v>341.29205329687898</c:v>
                </c:pt>
                <c:pt idx="21">
                  <c:v>340.37518370522901</c:v>
                </c:pt>
                <c:pt idx="22">
                  <c:v>340.91143278828901</c:v>
                </c:pt>
                <c:pt idx="23">
                  <c:v>340.77643711635199</c:v>
                </c:pt>
                <c:pt idx="24">
                  <c:v>345.25735590742897</c:v>
                </c:pt>
                <c:pt idx="25">
                  <c:v>356.54329406878298</c:v>
                </c:pt>
                <c:pt idx="26">
                  <c:v>355.99207697856002</c:v>
                </c:pt>
                <c:pt idx="27">
                  <c:v>354.08016771204399</c:v>
                </c:pt>
                <c:pt idx="28">
                  <c:v>350.81107181947698</c:v>
                </c:pt>
                <c:pt idx="29">
                  <c:v>354.77612236122701</c:v>
                </c:pt>
                <c:pt idx="30">
                  <c:v>352.98048164627698</c:v>
                </c:pt>
                <c:pt idx="31">
                  <c:v>353.35180517543898</c:v>
                </c:pt>
                <c:pt idx="32">
                  <c:v>352.30832734318699</c:v>
                </c:pt>
                <c:pt idx="33">
                  <c:v>349.90872898309902</c:v>
                </c:pt>
                <c:pt idx="34">
                  <c:v>347.10830216724202</c:v>
                </c:pt>
                <c:pt idx="35">
                  <c:v>347.87076113381897</c:v>
                </c:pt>
                <c:pt idx="36">
                  <c:v>348.74164473071698</c:v>
                </c:pt>
                <c:pt idx="37">
                  <c:v>361.50379400656698</c:v>
                </c:pt>
                <c:pt idx="38">
                  <c:v>360.90807402118003</c:v>
                </c:pt>
                <c:pt idx="39">
                  <c:v>360.06701379409202</c:v>
                </c:pt>
                <c:pt idx="40">
                  <c:v>359.855779484099</c:v>
                </c:pt>
                <c:pt idx="41">
                  <c:v>365.39067126885698</c:v>
                </c:pt>
                <c:pt idx="42">
                  <c:v>365.445019440328</c:v>
                </c:pt>
                <c:pt idx="43">
                  <c:v>367.04877213274801</c:v>
                </c:pt>
                <c:pt idx="44">
                  <c:v>366.44710345320402</c:v>
                </c:pt>
                <c:pt idx="45">
                  <c:v>362.84593463636497</c:v>
                </c:pt>
                <c:pt idx="46">
                  <c:v>360.28022146719599</c:v>
                </c:pt>
                <c:pt idx="47">
                  <c:v>360.215309926327</c:v>
                </c:pt>
                <c:pt idx="48">
                  <c:v>361.74668315413498</c:v>
                </c:pt>
                <c:pt idx="49">
                  <c:v>372.83176896122097</c:v>
                </c:pt>
                <c:pt idx="50">
                  <c:v>370.31808186558101</c:v>
                </c:pt>
                <c:pt idx="51">
                  <c:v>368.24843010534198</c:v>
                </c:pt>
                <c:pt idx="52">
                  <c:v>367.579949539381</c:v>
                </c:pt>
                <c:pt idx="53">
                  <c:v>373.87892911663897</c:v>
                </c:pt>
                <c:pt idx="54">
                  <c:v>372.734952607303</c:v>
                </c:pt>
                <c:pt idx="55">
                  <c:v>374.77674197399801</c:v>
                </c:pt>
                <c:pt idx="56">
                  <c:v>372.40979769802902</c:v>
                </c:pt>
                <c:pt idx="57">
                  <c:v>366.36038168377098</c:v>
                </c:pt>
                <c:pt idx="58">
                  <c:v>362.90810704095702</c:v>
                </c:pt>
                <c:pt idx="59">
                  <c:v>362.06184790856298</c:v>
                </c:pt>
                <c:pt idx="60">
                  <c:v>363.99551876389</c:v>
                </c:pt>
                <c:pt idx="61">
                  <c:v>377.60172602453503</c:v>
                </c:pt>
                <c:pt idx="62">
                  <c:v>375.73481943756502</c:v>
                </c:pt>
                <c:pt idx="63">
                  <c:v>375.509162150365</c:v>
                </c:pt>
                <c:pt idx="64">
                  <c:v>374.02453860910498</c:v>
                </c:pt>
                <c:pt idx="65">
                  <c:v>378.319519718837</c:v>
                </c:pt>
                <c:pt idx="66">
                  <c:v>378.138173239445</c:v>
                </c:pt>
                <c:pt idx="67">
                  <c:v>379.39928483944198</c:v>
                </c:pt>
                <c:pt idx="68">
                  <c:v>378.079471379003</c:v>
                </c:pt>
                <c:pt idx="69">
                  <c:v>374.475428192138</c:v>
                </c:pt>
                <c:pt idx="70">
                  <c:v>371.96433753953698</c:v>
                </c:pt>
                <c:pt idx="71">
                  <c:v>373.07082637292501</c:v>
                </c:pt>
                <c:pt idx="72">
                  <c:v>373.76949574618402</c:v>
                </c:pt>
                <c:pt idx="73">
                  <c:v>386.63836721841602</c:v>
                </c:pt>
                <c:pt idx="74">
                  <c:v>385.604510654362</c:v>
                </c:pt>
                <c:pt idx="75">
                  <c:v>383.41415528380202</c:v>
                </c:pt>
                <c:pt idx="76">
                  <c:v>383.084307764953</c:v>
                </c:pt>
                <c:pt idx="77">
                  <c:v>387.20721413390601</c:v>
                </c:pt>
                <c:pt idx="78">
                  <c:v>385.71147249626</c:v>
                </c:pt>
                <c:pt idx="79">
                  <c:v>387.75295880149099</c:v>
                </c:pt>
                <c:pt idx="80">
                  <c:v>385.53279383707599</c:v>
                </c:pt>
                <c:pt idx="81">
                  <c:v>379.688033263298</c:v>
                </c:pt>
                <c:pt idx="82">
                  <c:v>375.96964481204401</c:v>
                </c:pt>
                <c:pt idx="83">
                  <c:v>376.98685161148398</c:v>
                </c:pt>
                <c:pt idx="84">
                  <c:v>377.86281739914398</c:v>
                </c:pt>
                <c:pt idx="85">
                  <c:v>391.45004703898798</c:v>
                </c:pt>
                <c:pt idx="86">
                  <c:v>389.831950143114</c:v>
                </c:pt>
                <c:pt idx="87">
                  <c:v>388.05970683006399</c:v>
                </c:pt>
                <c:pt idx="88">
                  <c:v>388.41300481899799</c:v>
                </c:pt>
                <c:pt idx="89">
                  <c:v>392.51346569503301</c:v>
                </c:pt>
                <c:pt idx="90">
                  <c:v>391.41298658546401</c:v>
                </c:pt>
                <c:pt idx="91">
                  <c:v>392.02284990733</c:v>
                </c:pt>
                <c:pt idx="92">
                  <c:v>390.17034859608998</c:v>
                </c:pt>
                <c:pt idx="93">
                  <c:v>384.585598477894</c:v>
                </c:pt>
                <c:pt idx="94">
                  <c:v>381.91797111827299</c:v>
                </c:pt>
                <c:pt idx="95">
                  <c:v>382.42575239915101</c:v>
                </c:pt>
                <c:pt idx="96">
                  <c:v>382.56420634388002</c:v>
                </c:pt>
                <c:pt idx="97">
                  <c:v>396.96877730066302</c:v>
                </c:pt>
                <c:pt idx="98">
                  <c:v>395.63585624541298</c:v>
                </c:pt>
                <c:pt idx="99">
                  <c:v>393.06060822813299</c:v>
                </c:pt>
                <c:pt idx="100">
                  <c:v>391.78104846250602</c:v>
                </c:pt>
                <c:pt idx="101">
                  <c:v>394.53011958746703</c:v>
                </c:pt>
                <c:pt idx="102">
                  <c:v>392.44103340776297</c:v>
                </c:pt>
                <c:pt idx="103">
                  <c:v>396.272836253295</c:v>
                </c:pt>
                <c:pt idx="104">
                  <c:v>394.09291881616798</c:v>
                </c:pt>
                <c:pt idx="105">
                  <c:v>387.33199923547301</c:v>
                </c:pt>
                <c:pt idx="106">
                  <c:v>384.33396210754898</c:v>
                </c:pt>
                <c:pt idx="107">
                  <c:v>382.21061759331201</c:v>
                </c:pt>
                <c:pt idx="108">
                  <c:v>382.24345281426503</c:v>
                </c:pt>
                <c:pt idx="109">
                  <c:v>396.61032341991103</c:v>
                </c:pt>
                <c:pt idx="110">
                  <c:v>396.96944624036598</c:v>
                </c:pt>
                <c:pt idx="111">
                  <c:v>390.74703879470002</c:v>
                </c:pt>
                <c:pt idx="112">
                  <c:v>389.858179275444</c:v>
                </c:pt>
                <c:pt idx="113">
                  <c:v>394.34311091203699</c:v>
                </c:pt>
                <c:pt idx="114">
                  <c:v>393.49051768791401</c:v>
                </c:pt>
                <c:pt idx="115">
                  <c:v>394.86058028155702</c:v>
                </c:pt>
                <c:pt idx="116">
                  <c:v>393.02835688192101</c:v>
                </c:pt>
                <c:pt idx="117">
                  <c:v>388.44696047730002</c:v>
                </c:pt>
                <c:pt idx="118">
                  <c:v>385.996410709288</c:v>
                </c:pt>
                <c:pt idx="119">
                  <c:v>384.77501350188197</c:v>
                </c:pt>
                <c:pt idx="120">
                  <c:v>384.152837809174</c:v>
                </c:pt>
                <c:pt idx="121">
                  <c:v>396.21063380417002</c:v>
                </c:pt>
                <c:pt idx="122">
                  <c:v>393.388089911527</c:v>
                </c:pt>
                <c:pt idx="123">
                  <c:v>386.24032202872002</c:v>
                </c:pt>
                <c:pt idx="124">
                  <c:v>387.33505992493502</c:v>
                </c:pt>
                <c:pt idx="125">
                  <c:v>394.665082558959</c:v>
                </c:pt>
                <c:pt idx="126">
                  <c:v>393.90865898266998</c:v>
                </c:pt>
                <c:pt idx="127">
                  <c:v>398.13087131461401</c:v>
                </c:pt>
                <c:pt idx="128">
                  <c:v>398.39423614333401</c:v>
                </c:pt>
                <c:pt idx="129">
                  <c:v>392.15266966009102</c:v>
                </c:pt>
                <c:pt idx="130">
                  <c:v>389.14066676758102</c:v>
                </c:pt>
                <c:pt idx="131">
                  <c:v>386.03039256799201</c:v>
                </c:pt>
                <c:pt idx="132">
                  <c:v>385.71715537202402</c:v>
                </c:pt>
                <c:pt idx="133">
                  <c:v>402.89920961056799</c:v>
                </c:pt>
                <c:pt idx="134">
                  <c:v>398.51238703144998</c:v>
                </c:pt>
                <c:pt idx="135">
                  <c:v>397.69859549083401</c:v>
                </c:pt>
                <c:pt idx="136">
                  <c:v>398.05156726195099</c:v>
                </c:pt>
                <c:pt idx="137">
                  <c:v>401.89389783985803</c:v>
                </c:pt>
                <c:pt idx="138">
                  <c:v>400.72100720135199</c:v>
                </c:pt>
                <c:pt idx="139">
                  <c:v>402.81034701464603</c:v>
                </c:pt>
                <c:pt idx="140">
                  <c:v>401.63230469361901</c:v>
                </c:pt>
                <c:pt idx="141">
                  <c:v>398.97698548668302</c:v>
                </c:pt>
                <c:pt idx="142">
                  <c:v>395.44718600340099</c:v>
                </c:pt>
                <c:pt idx="143">
                  <c:v>392.62677883105999</c:v>
                </c:pt>
                <c:pt idx="144">
                  <c:v>390.579185090029</c:v>
                </c:pt>
                <c:pt idx="145">
                  <c:v>402.77694647643699</c:v>
                </c:pt>
                <c:pt idx="146">
                  <c:v>402.008746187138</c:v>
                </c:pt>
                <c:pt idx="147">
                  <c:v>399.88648704654298</c:v>
                </c:pt>
                <c:pt idx="148">
                  <c:v>401.472066761853</c:v>
                </c:pt>
                <c:pt idx="149">
                  <c:v>403.85920261820399</c:v>
                </c:pt>
                <c:pt idx="150">
                  <c:v>400.290744793393</c:v>
                </c:pt>
                <c:pt idx="151">
                  <c:v>403.15634128516399</c:v>
                </c:pt>
                <c:pt idx="152">
                  <c:v>402.37113718706303</c:v>
                </c:pt>
                <c:pt idx="153">
                  <c:v>395.68785329499701</c:v>
                </c:pt>
                <c:pt idx="154">
                  <c:v>394.09703291831602</c:v>
                </c:pt>
                <c:pt idx="155">
                  <c:v>391.53340350409002</c:v>
                </c:pt>
                <c:pt idx="156">
                  <c:v>391.28710810949002</c:v>
                </c:pt>
                <c:pt idx="157">
                  <c:v>406.43777033930098</c:v>
                </c:pt>
                <c:pt idx="158">
                  <c:v>405.06154214555698</c:v>
                </c:pt>
                <c:pt idx="159">
                  <c:v>400.31219521012798</c:v>
                </c:pt>
                <c:pt idx="160">
                  <c:v>400.45435802808402</c:v>
                </c:pt>
                <c:pt idx="161">
                  <c:v>402.29339352283398</c:v>
                </c:pt>
                <c:pt idx="162">
                  <c:v>401.69036503527701</c:v>
                </c:pt>
                <c:pt idx="163">
                  <c:v>405.60674602280102</c:v>
                </c:pt>
                <c:pt idx="164">
                  <c:v>404.643883469032</c:v>
                </c:pt>
                <c:pt idx="165">
                  <c:v>399.74231644159198</c:v>
                </c:pt>
                <c:pt idx="166">
                  <c:v>396.81010309967201</c:v>
                </c:pt>
                <c:pt idx="167">
                  <c:v>393.63729941733197</c:v>
                </c:pt>
                <c:pt idx="168">
                  <c:v>393.18106337367698</c:v>
                </c:pt>
                <c:pt idx="169">
                  <c:v>406.730365506699</c:v>
                </c:pt>
                <c:pt idx="170">
                  <c:v>406.17123215972998</c:v>
                </c:pt>
                <c:pt idx="171">
                  <c:v>402.81536941897599</c:v>
                </c:pt>
                <c:pt idx="172">
                  <c:v>404.64059102396698</c:v>
                </c:pt>
                <c:pt idx="173">
                  <c:v>406.620543228288</c:v>
                </c:pt>
                <c:pt idx="174">
                  <c:v>405.23648479900601</c:v>
                </c:pt>
                <c:pt idx="175">
                  <c:v>409.14799321608001</c:v>
                </c:pt>
                <c:pt idx="176">
                  <c:v>406.87202326554399</c:v>
                </c:pt>
                <c:pt idx="177">
                  <c:v>401.70116888665001</c:v>
                </c:pt>
                <c:pt idx="178">
                  <c:v>397.870189510503</c:v>
                </c:pt>
                <c:pt idx="179">
                  <c:v>396.72424373996</c:v>
                </c:pt>
                <c:pt idx="180">
                  <c:v>395.64152959465099</c:v>
                </c:pt>
                <c:pt idx="181">
                  <c:v>413.541298359694</c:v>
                </c:pt>
                <c:pt idx="182">
                  <c:v>412.49400535976702</c:v>
                </c:pt>
                <c:pt idx="183">
                  <c:v>407.89808765339598</c:v>
                </c:pt>
                <c:pt idx="184">
                  <c:v>409.55770554710898</c:v>
                </c:pt>
                <c:pt idx="185">
                  <c:v>413.60146277673903</c:v>
                </c:pt>
                <c:pt idx="186">
                  <c:v>411.39507155680502</c:v>
                </c:pt>
                <c:pt idx="187">
                  <c:v>416.82699153565699</c:v>
                </c:pt>
                <c:pt idx="188">
                  <c:v>416.21315944752803</c:v>
                </c:pt>
                <c:pt idx="189">
                  <c:v>408.71900834594601</c:v>
                </c:pt>
                <c:pt idx="190">
                  <c:v>405.639399774357</c:v>
                </c:pt>
                <c:pt idx="191">
                  <c:v>405.44434371143302</c:v>
                </c:pt>
                <c:pt idx="192">
                  <c:v>404.129889899072</c:v>
                </c:pt>
                <c:pt idx="193">
                  <c:v>418.41416351240503</c:v>
                </c:pt>
                <c:pt idx="194">
                  <c:v>416.61855767408599</c:v>
                </c:pt>
                <c:pt idx="195">
                  <c:v>414.03996786968003</c:v>
                </c:pt>
                <c:pt idx="196">
                  <c:v>414.51212252857499</c:v>
                </c:pt>
                <c:pt idx="197">
                  <c:v>421.23519307935697</c:v>
                </c:pt>
                <c:pt idx="198">
                  <c:v>419.73866793969501</c:v>
                </c:pt>
                <c:pt idx="199">
                  <c:v>422.02243054354398</c:v>
                </c:pt>
                <c:pt idx="200">
                  <c:v>420.65088705610299</c:v>
                </c:pt>
                <c:pt idx="201">
                  <c:v>412.90969393785298</c:v>
                </c:pt>
                <c:pt idx="202">
                  <c:v>408.88295320118698</c:v>
                </c:pt>
                <c:pt idx="203">
                  <c:v>408.381469094723</c:v>
                </c:pt>
                <c:pt idx="204">
                  <c:v>407.579697053833</c:v>
                </c:pt>
                <c:pt idx="205">
                  <c:v>417.04938406798198</c:v>
                </c:pt>
                <c:pt idx="206">
                  <c:v>415.19747542838502</c:v>
                </c:pt>
                <c:pt idx="207">
                  <c:v>410.758595495821</c:v>
                </c:pt>
                <c:pt idx="208">
                  <c:v>410.51086891333102</c:v>
                </c:pt>
                <c:pt idx="209">
                  <c:v>416.654503025682</c:v>
                </c:pt>
                <c:pt idx="210">
                  <c:v>413.451606405316</c:v>
                </c:pt>
                <c:pt idx="211">
                  <c:v>415.01142337491001</c:v>
                </c:pt>
                <c:pt idx="212">
                  <c:v>411.98131200371398</c:v>
                </c:pt>
                <c:pt idx="213">
                  <c:v>407.09734870468401</c:v>
                </c:pt>
                <c:pt idx="214">
                  <c:v>403.65063938049502</c:v>
                </c:pt>
                <c:pt idx="215">
                  <c:v>401.27539856252901</c:v>
                </c:pt>
                <c:pt idx="216">
                  <c:v>402.50066628993801</c:v>
                </c:pt>
                <c:pt idx="217">
                  <c:v>414.93278328545802</c:v>
                </c:pt>
                <c:pt idx="218">
                  <c:v>414.43001203546999</c:v>
                </c:pt>
                <c:pt idx="219">
                  <c:v>414.04646687916897</c:v>
                </c:pt>
                <c:pt idx="220">
                  <c:v>415.75209511276103</c:v>
                </c:pt>
                <c:pt idx="221">
                  <c:v>419.429022497125</c:v>
                </c:pt>
                <c:pt idx="222">
                  <c:v>416.73247029290701</c:v>
                </c:pt>
                <c:pt idx="223">
                  <c:v>418.60038830147602</c:v>
                </c:pt>
                <c:pt idx="224">
                  <c:v>415.20363650837902</c:v>
                </c:pt>
                <c:pt idx="225">
                  <c:v>408.87323840383698</c:v>
                </c:pt>
                <c:pt idx="226">
                  <c:v>405.64142192429</c:v>
                </c:pt>
                <c:pt idx="227">
                  <c:v>404.37299316735601</c:v>
                </c:pt>
                <c:pt idx="228">
                  <c:v>402.78949213744897</c:v>
                </c:pt>
                <c:pt idx="229">
                  <c:v>424.11023819684198</c:v>
                </c:pt>
                <c:pt idx="230">
                  <c:v>425.63367281405499</c:v>
                </c:pt>
                <c:pt idx="231">
                  <c:v>424.18634234025302</c:v>
                </c:pt>
                <c:pt idx="232">
                  <c:v>425.09918034212001</c:v>
                </c:pt>
                <c:pt idx="233">
                  <c:v>428.59683395813403</c:v>
                </c:pt>
                <c:pt idx="234">
                  <c:v>427.13265685050197</c:v>
                </c:pt>
                <c:pt idx="235">
                  <c:v>428.74607925776598</c:v>
                </c:pt>
                <c:pt idx="236">
                  <c:v>427.67972836886298</c:v>
                </c:pt>
                <c:pt idx="237">
                  <c:v>422.01350253025703</c:v>
                </c:pt>
                <c:pt idx="238">
                  <c:v>418.79201515746001</c:v>
                </c:pt>
                <c:pt idx="239">
                  <c:v>418.33445864104903</c:v>
                </c:pt>
                <c:pt idx="240">
                  <c:v>418.18880699303298</c:v>
                </c:pt>
                <c:pt idx="241">
                  <c:v>437.38700010333798</c:v>
                </c:pt>
                <c:pt idx="242">
                  <c:v>437.47164553882999</c:v>
                </c:pt>
                <c:pt idx="243">
                  <c:v>439.92234785376002</c:v>
                </c:pt>
                <c:pt idx="244">
                  <c:v>448.12141269916299</c:v>
                </c:pt>
                <c:pt idx="245">
                  <c:v>450.69854599574199</c:v>
                </c:pt>
                <c:pt idx="246">
                  <c:v>448.74937297996098</c:v>
                </c:pt>
                <c:pt idx="247">
                  <c:v>443.41354231041299</c:v>
                </c:pt>
                <c:pt idx="248">
                  <c:v>441.18785356040303</c:v>
                </c:pt>
                <c:pt idx="249">
                  <c:v>438.66347263074198</c:v>
                </c:pt>
                <c:pt idx="250">
                  <c:v>435.48371596153498</c:v>
                </c:pt>
                <c:pt idx="251">
                  <c:v>438.79147938560999</c:v>
                </c:pt>
                <c:pt idx="252">
                  <c:v>439.84442496179201</c:v>
                </c:pt>
                <c:pt idx="253">
                  <c:v>459.61945667362301</c:v>
                </c:pt>
                <c:pt idx="254">
                  <c:v>457.87428638408801</c:v>
                </c:pt>
                <c:pt idx="255">
                  <c:v>452.44724602947502</c:v>
                </c:pt>
                <c:pt idx="256">
                  <c:v>451.05113396915903</c:v>
                </c:pt>
                <c:pt idx="257">
                  <c:v>453.58454745194302</c:v>
                </c:pt>
                <c:pt idx="258">
                  <c:v>449.36724097046499</c:v>
                </c:pt>
                <c:pt idx="259">
                  <c:v>448.89452402315197</c:v>
                </c:pt>
                <c:pt idx="260">
                  <c:v>447.01596010500498</c:v>
                </c:pt>
                <c:pt idx="261">
                  <c:v>443.271832182965</c:v>
                </c:pt>
                <c:pt idx="262">
                  <c:v>439.80002942169102</c:v>
                </c:pt>
                <c:pt idx="263">
                  <c:v>437.58344067622602</c:v>
                </c:pt>
                <c:pt idx="264">
                  <c:v>438.85158829747297</c:v>
                </c:pt>
                <c:pt idx="265">
                  <c:v>466.17444043321302</c:v>
                </c:pt>
                <c:pt idx="266">
                  <c:v>465.546655684521</c:v>
                </c:pt>
                <c:pt idx="267">
                  <c:v>464.23374728484799</c:v>
                </c:pt>
                <c:pt idx="268">
                  <c:v>463.00824971649502</c:v>
                </c:pt>
                <c:pt idx="269">
                  <c:v>466.50084711870602</c:v>
                </c:pt>
                <c:pt idx="270">
                  <c:v>462.18505424273201</c:v>
                </c:pt>
                <c:pt idx="271">
                  <c:v>462.24543416729</c:v>
                </c:pt>
                <c:pt idx="272">
                  <c:v>458.19440498210901</c:v>
                </c:pt>
                <c:pt idx="273">
                  <c:v>453.09723996756901</c:v>
                </c:pt>
                <c:pt idx="274">
                  <c:v>450.44516012644101</c:v>
                </c:pt>
                <c:pt idx="275">
                  <c:v>450.92740874782697</c:v>
                </c:pt>
                <c:pt idx="276">
                  <c:v>451.997436075839</c:v>
                </c:pt>
                <c:pt idx="277">
                  <c:v>481.45163787145799</c:v>
                </c:pt>
                <c:pt idx="278">
                  <c:v>481.84295331365303</c:v>
                </c:pt>
                <c:pt idx="279">
                  <c:v>484.06731480111199</c:v>
                </c:pt>
                <c:pt idx="280">
                  <c:v>486.00136363282297</c:v>
                </c:pt>
                <c:pt idx="281">
                  <c:v>491.95</c:v>
                </c:pt>
              </c:numCache>
            </c:numRef>
          </c:val>
          <c:smooth val="0"/>
          <c:extLst>
            <c:ext xmlns:c16="http://schemas.microsoft.com/office/drawing/2014/chart" uri="{C3380CC4-5D6E-409C-BE32-E72D297353CC}">
              <c16:uniqueId val="{00000007-D1E3-45FF-9BE5-A2248875DB56}"/>
            </c:ext>
          </c:extLst>
        </c:ser>
        <c:dLbls>
          <c:showLegendKey val="0"/>
          <c:showVal val="0"/>
          <c:showCatName val="0"/>
          <c:showSerName val="0"/>
          <c:showPercent val="0"/>
          <c:showBubbleSize val="0"/>
        </c:dLbls>
        <c:smooth val="0"/>
        <c:axId val="279568655"/>
        <c:axId val="60946047"/>
      </c:lineChart>
      <c:dateAx>
        <c:axId val="279568655"/>
        <c:scaling>
          <c:orientation val="minMax"/>
          <c:max val="45047"/>
          <c:min val="36647"/>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C7C-4E5C-8606-2A6C0FB36420}"/>
                </c:ext>
              </c:extLst>
            </c:dLbl>
            <c:dLbl>
              <c:idx val="269"/>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CC7C-4E5C-8606-2A6C0FB3642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'F74-75'!$A$19:$A$288</c:f>
              <c:numCache>
                <c:formatCode>mm/dd/yyyy</c:formatCode>
                <c:ptCount val="270"/>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numCache>
            </c:numRef>
          </c:cat>
          <c:val>
            <c:numRef>
              <c:f>'F74-75'!$V$19:$V$288</c:f>
              <c:numCache>
                <c:formatCode>0.00%</c:formatCode>
                <c:ptCount val="270"/>
                <c:pt idx="0">
                  <c:v>0.227528340623047</c:v>
                </c:pt>
                <c:pt idx="1">
                  <c:v>0.25629349600481099</c:v>
                </c:pt>
                <c:pt idx="2">
                  <c:v>0.215724441435342</c:v>
                </c:pt>
                <c:pt idx="3">
                  <c:v>0.225323521948744</c:v>
                </c:pt>
                <c:pt idx="4">
                  <c:v>0.22674660671163299</c:v>
                </c:pt>
                <c:pt idx="5">
                  <c:v>0.232383181476218</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0.196932702578972</c:v>
                </c:pt>
                <c:pt idx="16">
                  <c:v>0.19426654467825499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0.18468563400070201</c:v>
                </c:pt>
                <c:pt idx="29">
                  <c:v>0.19227319765436299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0.199169316633137</c:v>
                </c:pt>
                <c:pt idx="38">
                  <c:v>0.19705519880651201</c:v>
                </c:pt>
                <c:pt idx="39">
                  <c:v>0.18334405144694499</c:v>
                </c:pt>
                <c:pt idx="40">
                  <c:v>0.181224803225187</c:v>
                </c:pt>
                <c:pt idx="41">
                  <c:v>0.19047317813765199</c:v>
                </c:pt>
                <c:pt idx="42">
                  <c:v>0.194305599493831</c:v>
                </c:pt>
                <c:pt idx="43">
                  <c:v>0.19866465104560399</c:v>
                </c:pt>
                <c:pt idx="44">
                  <c:v>0.19617706237424601</c:v>
                </c:pt>
                <c:pt idx="45">
                  <c:v>0.19099496221662399</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0.18702856803468501</c:v>
                </c:pt>
                <c:pt idx="59">
                  <c:v>0.18358684117439</c:v>
                </c:pt>
                <c:pt idx="60">
                  <c:v>0.179886103446251</c:v>
                </c:pt>
                <c:pt idx="61">
                  <c:v>0.19327248722805801</c:v>
                </c:pt>
                <c:pt idx="62">
                  <c:v>0.19141364862537999</c:v>
                </c:pt>
                <c:pt idx="63">
                  <c:v>0.17759562841530099</c:v>
                </c:pt>
                <c:pt idx="64">
                  <c:v>0.17936534871881901</c:v>
                </c:pt>
                <c:pt idx="65">
                  <c:v>0.19362675857393</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0.17725376965030501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0.178429298272127</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0.16362768496419999</c:v>
                </c:pt>
                <c:pt idx="109">
                  <c:v>0.17304121797252101</c:v>
                </c:pt>
                <c:pt idx="110">
                  <c:v>0.17114653814069899</c:v>
                </c:pt>
                <c:pt idx="111">
                  <c:v>0.16093931643803699</c:v>
                </c:pt>
                <c:pt idx="112">
                  <c:v>0.157650336661249</c:v>
                </c:pt>
                <c:pt idx="113">
                  <c:v>0.16841767215671899</c:v>
                </c:pt>
                <c:pt idx="114">
                  <c:v>0.16481345340930001</c:v>
                </c:pt>
                <c:pt idx="115">
                  <c:v>0.132403424151567</c:v>
                </c:pt>
                <c:pt idx="116">
                  <c:v>8.5408222350897595E-2</c:v>
                </c:pt>
                <c:pt idx="117">
                  <c:v>8.3006099089314E-2</c:v>
                </c:pt>
                <c:pt idx="118">
                  <c:v>0.102971399212194</c:v>
                </c:pt>
                <c:pt idx="119">
                  <c:v>0.10983676975945</c:v>
                </c:pt>
                <c:pt idx="120">
                  <c:v>0.105082711922516</c:v>
                </c:pt>
                <c:pt idx="121">
                  <c:v>0.12230607966456999</c:v>
                </c:pt>
                <c:pt idx="122">
                  <c:v>0.12541087231352699</c:v>
                </c:pt>
                <c:pt idx="123">
                  <c:v>9.2810722989439501E-2</c:v>
                </c:pt>
                <c:pt idx="124">
                  <c:v>9.7454870710684594E-2</c:v>
                </c:pt>
                <c:pt idx="125">
                  <c:v>0.136016215531439</c:v>
                </c:pt>
                <c:pt idx="126">
                  <c:v>0.13192545538681599</c:v>
                </c:pt>
                <c:pt idx="127">
                  <c:v>0.122072683870437</c:v>
                </c:pt>
                <c:pt idx="128">
                  <c:v>0.119193834233195</c:v>
                </c:pt>
                <c:pt idx="129">
                  <c:v>7.7367296891068596E-2</c:v>
                </c:pt>
                <c:pt idx="130">
                  <c:v>7.5292716808890603E-2</c:v>
                </c:pt>
                <c:pt idx="131">
                  <c:v>8.0001586546089201E-2</c:v>
                </c:pt>
                <c:pt idx="132">
                  <c:v>7.6300623667798301E-2</c:v>
                </c:pt>
                <c:pt idx="133">
                  <c:v>0.113432361585511</c:v>
                </c:pt>
                <c:pt idx="134">
                  <c:v>0.10864903502501801</c:v>
                </c:pt>
                <c:pt idx="135">
                  <c:v>8.9149400218102401E-2</c:v>
                </c:pt>
                <c:pt idx="136">
                  <c:v>8.9978595057404395E-2</c:v>
                </c:pt>
                <c:pt idx="137">
                  <c:v>0.11976191427315901</c:v>
                </c:pt>
                <c:pt idx="138">
                  <c:v>0.122842842842843</c:v>
                </c:pt>
                <c:pt idx="139">
                  <c:v>0.121036441079035</c:v>
                </c:pt>
                <c:pt idx="140">
                  <c:v>9.6429942418426298E-2</c:v>
                </c:pt>
                <c:pt idx="141">
                  <c:v>9.8059164188448997E-2</c:v>
                </c:pt>
                <c:pt idx="142">
                  <c:v>7.6083208826571699E-2</c:v>
                </c:pt>
                <c:pt idx="143">
                  <c:v>7.8279833186670103E-2</c:v>
                </c:pt>
                <c:pt idx="144">
                  <c:v>9.6906812842599804E-2</c:v>
                </c:pt>
                <c:pt idx="145">
                  <c:v>0.10113041499127499</c:v>
                </c:pt>
                <c:pt idx="146">
                  <c:v>9.5749508395099006E-2</c:v>
                </c:pt>
                <c:pt idx="147">
                  <c:v>8.2589702423178799E-2</c:v>
                </c:pt>
                <c:pt idx="148">
                  <c:v>8.1843627542452099E-2</c:v>
                </c:pt>
                <c:pt idx="149">
                  <c:v>0.119086145785175</c:v>
                </c:pt>
                <c:pt idx="150">
                  <c:v>0.112713225732426</c:v>
                </c:pt>
                <c:pt idx="151">
                  <c:v>0.11277448921138</c:v>
                </c:pt>
                <c:pt idx="152">
                  <c:v>0.106556754292661</c:v>
                </c:pt>
                <c:pt idx="153">
                  <c:v>7.3370769912812106E-2</c:v>
                </c:pt>
                <c:pt idx="154">
                  <c:v>8.6190602200128599E-2</c:v>
                </c:pt>
                <c:pt idx="155">
                  <c:v>9.0344905404896994E-2</c:v>
                </c:pt>
                <c:pt idx="156">
                  <c:v>8.3212060151498304E-2</c:v>
                </c:pt>
                <c:pt idx="157">
                  <c:v>9.01850976399141E-2</c:v>
                </c:pt>
                <c:pt idx="158">
                  <c:v>9.2894381858616801E-2</c:v>
                </c:pt>
                <c:pt idx="159">
                  <c:v>7.6196631835972597E-2</c:v>
                </c:pt>
                <c:pt idx="160">
                  <c:v>7.5073355757532503E-2</c:v>
                </c:pt>
                <c:pt idx="161">
                  <c:v>0.10856173226603701</c:v>
                </c:pt>
                <c:pt idx="162">
                  <c:v>0.10395749358739501</c:v>
                </c:pt>
                <c:pt idx="163">
                  <c:v>0.107695685585685</c:v>
                </c:pt>
                <c:pt idx="164">
                  <c:v>0.10525356374640001</c:v>
                </c:pt>
                <c:pt idx="165">
                  <c:v>7.4110882373819895E-2</c:v>
                </c:pt>
                <c:pt idx="166">
                  <c:v>8.3679890066177501E-2</c:v>
                </c:pt>
                <c:pt idx="167">
                  <c:v>8.3102293594498305E-2</c:v>
                </c:pt>
                <c:pt idx="168">
                  <c:v>8.49253838944561E-2</c:v>
                </c:pt>
                <c:pt idx="169">
                  <c:v>8.5154061624649793E-2</c:v>
                </c:pt>
                <c:pt idx="170">
                  <c:v>7.9248963667398295E-2</c:v>
                </c:pt>
                <c:pt idx="171">
                  <c:v>7.2195559852225505E-2</c:v>
                </c:pt>
                <c:pt idx="172">
                  <c:v>7.3013897531632593E-2</c:v>
                </c:pt>
                <c:pt idx="173">
                  <c:v>0.105160350889654</c:v>
                </c:pt>
                <c:pt idx="174">
                  <c:v>0.109260114375022</c:v>
                </c:pt>
                <c:pt idx="175">
                  <c:v>0.105213600697472</c:v>
                </c:pt>
                <c:pt idx="176">
                  <c:v>8.1445963408827995E-2</c:v>
                </c:pt>
                <c:pt idx="177">
                  <c:v>7.5622991048284002E-2</c:v>
                </c:pt>
                <c:pt idx="178">
                  <c:v>6.9143980954352605E-2</c:v>
                </c:pt>
                <c:pt idx="179">
                  <c:v>7.2204275207918195E-2</c:v>
                </c:pt>
                <c:pt idx="180">
                  <c:v>9.1767928636651105E-2</c:v>
                </c:pt>
                <c:pt idx="181">
                  <c:v>9.63946090168981E-2</c:v>
                </c:pt>
                <c:pt idx="182">
                  <c:v>9.5236471510894399E-2</c:v>
                </c:pt>
                <c:pt idx="183">
                  <c:v>8.5294216374072404E-2</c:v>
                </c:pt>
                <c:pt idx="184">
                  <c:v>8.7289795367056403E-2</c:v>
                </c:pt>
                <c:pt idx="185">
                  <c:v>0.11586538461538499</c:v>
                </c:pt>
                <c:pt idx="186">
                  <c:v>0.114463601532567</c:v>
                </c:pt>
                <c:pt idx="187">
                  <c:v>0.116482991572555</c:v>
                </c:pt>
                <c:pt idx="188">
                  <c:v>9.9594109556874894E-2</c:v>
                </c:pt>
                <c:pt idx="189">
                  <c:v>8.4556978961099802E-2</c:v>
                </c:pt>
                <c:pt idx="190">
                  <c:v>8.5445597950653707E-2</c:v>
                </c:pt>
                <c:pt idx="191">
                  <c:v>8.3502783426114197E-2</c:v>
                </c:pt>
                <c:pt idx="192">
                  <c:v>8.5645757686798205E-2</c:v>
                </c:pt>
                <c:pt idx="193">
                  <c:v>9.2396253414856105E-2</c:v>
                </c:pt>
                <c:pt idx="194">
                  <c:v>9.2602810866954502E-2</c:v>
                </c:pt>
                <c:pt idx="195">
                  <c:v>8.9623709839194807E-2</c:v>
                </c:pt>
                <c:pt idx="196">
                  <c:v>9.3008235104149906E-2</c:v>
                </c:pt>
                <c:pt idx="197">
                  <c:v>0.117610535603412</c:v>
                </c:pt>
                <c:pt idx="198">
                  <c:v>0.12113944013668</c:v>
                </c:pt>
                <c:pt idx="199">
                  <c:v>0.12627630076659599</c:v>
                </c:pt>
                <c:pt idx="200">
                  <c:v>0.124579124579124</c:v>
                </c:pt>
                <c:pt idx="201">
                  <c:v>9.3481249400556105E-2</c:v>
                </c:pt>
                <c:pt idx="202">
                  <c:v>9.0961556959184398E-2</c:v>
                </c:pt>
                <c:pt idx="203">
                  <c:v>9.0799300810424394E-2</c:v>
                </c:pt>
                <c:pt idx="204">
                  <c:v>9.3043120630200496E-2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0.14417565621233999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0.142896145025663</c:v>
                </c:pt>
                <c:pt idx="236">
                  <c:v>0.142161156119991</c:v>
                </c:pt>
                <c:pt idx="237">
                  <c:v>0.13814552692690499</c:v>
                </c:pt>
                <c:pt idx="238">
                  <c:v>0.13786504700890301</c:v>
                </c:pt>
                <c:pt idx="239">
                  <c:v>0.13687173740741801</c:v>
                </c:pt>
                <c:pt idx="240">
                  <c:v>0.137980743077844</c:v>
                </c:pt>
                <c:pt idx="241">
                  <c:v>0.13654241879607201</c:v>
                </c:pt>
                <c:pt idx="242">
                  <c:v>0.136209945900957</c:v>
                </c:pt>
                <c:pt idx="243">
                  <c:v>0.12644676665218799</c:v>
                </c:pt>
                <c:pt idx="244">
                  <c:v>0.128310093386209</c:v>
                </c:pt>
                <c:pt idx="245">
                  <c:v>0.15010141987829601</c:v>
                </c:pt>
                <c:pt idx="246">
                  <c:v>0.15357506460960099</c:v>
                </c:pt>
                <c:pt idx="247">
                  <c:v>0.160793465577596</c:v>
                </c:pt>
                <c:pt idx="248">
                  <c:v>0.16046789086004801</c:v>
                </c:pt>
                <c:pt idx="249">
                  <c:v>0.15650121881645099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0.16678426945149999</c:v>
                </c:pt>
                <c:pt idx="258">
                  <c:v>0.16788647541948101</c:v>
                </c:pt>
                <c:pt idx="259">
                  <c:v>0.173770186190665</c:v>
                </c:pt>
                <c:pt idx="260">
                  <c:v>0.174229861970713</c:v>
                </c:pt>
                <c:pt idx="261">
                  <c:v>0.15715999815404499</c:v>
                </c:pt>
                <c:pt idx="262">
                  <c:v>0.15500993209220701</c:v>
                </c:pt>
                <c:pt idx="263">
                  <c:v>0.15357518642206899</c:v>
                </c:pt>
                <c:pt idx="264">
                  <c:v>0.153784933033176</c:v>
                </c:pt>
                <c:pt idx="265">
                  <c:v>0.153510093401627</c:v>
                </c:pt>
                <c:pt idx="266">
                  <c:v>0.15642338424626701</c:v>
                </c:pt>
                <c:pt idx="267">
                  <c:v>0.150398406374502</c:v>
                </c:pt>
                <c:pt idx="268">
                  <c:v>0.15151515151515099</c:v>
                </c:pt>
                <c:pt idx="269">
                  <c:v>0.15679640215198401</c:v>
                </c:pt>
              </c:numCache>
            </c:numRef>
          </c:val>
          <c:smooth val="0"/>
          <c:extLst>
            <c:ext xmlns:c16="http://schemas.microsoft.com/office/drawing/2014/chart" uri="{C3380CC4-5D6E-409C-BE32-E72D297353CC}">
              <c16:uniqueId val="{00000002-CC7C-4E5C-8606-2A6C0FB36420}"/>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CC7C-4E5C-8606-2A6C0FB36420}"/>
                </c:ext>
              </c:extLst>
            </c:dLbl>
            <c:dLbl>
              <c:idx val="269"/>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C7C-4E5C-8606-2A6C0FB3642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'F74-75'!$A$19:$A$288</c:f>
              <c:numCache>
                <c:formatCode>mm/dd/yyyy</c:formatCode>
                <c:ptCount val="270"/>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numCache>
            </c:numRef>
          </c:cat>
          <c:val>
            <c:numRef>
              <c:f>'F74-75'!$W$19:$W$288</c:f>
              <c:numCache>
                <c:formatCode>0.00%</c:formatCode>
                <c:ptCount val="270"/>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0.22119056533133599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c:v>
                </c:pt>
                <c:pt idx="19">
                  <c:v>0.22212136024020701</c:v>
                </c:pt>
                <c:pt idx="20">
                  <c:v>0.218726016884114</c:v>
                </c:pt>
                <c:pt idx="21">
                  <c:v>0.21632567558131399</c:v>
                </c:pt>
                <c:pt idx="22">
                  <c:v>0.21662344943584</c:v>
                </c:pt>
                <c:pt idx="23">
                  <c:v>0.21496947835738101</c:v>
                </c:pt>
                <c:pt idx="24">
                  <c:v>0.212952118498106</c:v>
                </c:pt>
                <c:pt idx="25">
                  <c:v>0.21632355861521199</c:v>
                </c:pt>
                <c:pt idx="26">
                  <c:v>0.21284051838137999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0.20855451827445201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c:v>
                </c:pt>
                <c:pt idx="62">
                  <c:v>0.198708476987906</c:v>
                </c:pt>
                <c:pt idx="63">
                  <c:v>0.194206244503079</c:v>
                </c:pt>
                <c:pt idx="64">
                  <c:v>0.19617645443058801</c:v>
                </c:pt>
                <c:pt idx="65">
                  <c:v>0.20663864169896801</c:v>
                </c:pt>
                <c:pt idx="66">
                  <c:v>0.20709670353740001</c:v>
                </c:pt>
                <c:pt idx="67">
                  <c:v>0.210277581617687</c:v>
                </c:pt>
                <c:pt idx="68">
                  <c:v>0.20709898352992301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0.20259875259875201</c:v>
                </c:pt>
                <c:pt idx="82">
                  <c:v>0.20014597779052201</c:v>
                </c:pt>
                <c:pt idx="83">
                  <c:v>0.20018612346189599</c:v>
                </c:pt>
                <c:pt idx="84">
                  <c:v>0.199804416079057</c:v>
                </c:pt>
                <c:pt idx="85">
                  <c:v>0.194282610842303</c:v>
                </c:pt>
                <c:pt idx="86">
                  <c:v>0.191939148473772</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0.193513829372809</c:v>
                </c:pt>
                <c:pt idx="96">
                  <c:v>0.19110251450676999</c:v>
                </c:pt>
                <c:pt idx="97">
                  <c:v>0.18919421583670401</c:v>
                </c:pt>
                <c:pt idx="98">
                  <c:v>0.18624269954574901</c:v>
                </c:pt>
                <c:pt idx="99">
                  <c:v>0.17908980241595701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0.173743380098485</c:v>
                </c:pt>
                <c:pt idx="109">
                  <c:v>0.174709263467451</c:v>
                </c:pt>
                <c:pt idx="110">
                  <c:v>0.17263073353560601</c:v>
                </c:pt>
                <c:pt idx="111">
                  <c:v>0.168358828572718</c:v>
                </c:pt>
                <c:pt idx="112">
                  <c:v>0.16787793978242199</c:v>
                </c:pt>
                <c:pt idx="113">
                  <c:v>0.175835934016942</c:v>
                </c:pt>
                <c:pt idx="114">
                  <c:v>0.174441465594281</c:v>
                </c:pt>
                <c:pt idx="115">
                  <c:v>0.17398209007896201</c:v>
                </c:pt>
                <c:pt idx="116">
                  <c:v>0.166835187057634</c:v>
                </c:pt>
                <c:pt idx="117">
                  <c:v>0.164474853385463</c:v>
                </c:pt>
                <c:pt idx="118">
                  <c:v>0.163396075290348</c:v>
                </c:pt>
                <c:pt idx="119">
                  <c:v>0.166028835884656</c:v>
                </c:pt>
                <c:pt idx="120">
                  <c:v>0.165255927321072</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0.15028517852957299</c:v>
                </c:pt>
                <c:pt idx="156">
                  <c:v>0.14979583900447199</c:v>
                </c:pt>
                <c:pt idx="157">
                  <c:v>0.14911136778568501</c:v>
                </c:pt>
                <c:pt idx="158">
                  <c:v>0.14696687755861601</c:v>
                </c:pt>
                <c:pt idx="159">
                  <c:v>0.143520077841398</c:v>
                </c:pt>
                <c:pt idx="160">
                  <c:v>0.14310241863242701</c:v>
                </c:pt>
                <c:pt idx="161">
                  <c:v>0.15359391884338799</c:v>
                </c:pt>
                <c:pt idx="162">
                  <c:v>0.15385189608838401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0.137755832259911</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0.137071651090343</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0.13857714773249299</c:v>
                </c:pt>
                <c:pt idx="203">
                  <c:v>0.14009867023883399</c:v>
                </c:pt>
                <c:pt idx="204">
                  <c:v>0.141668285732789</c:v>
                </c:pt>
                <c:pt idx="205">
                  <c:v>0.139415716294329</c:v>
                </c:pt>
                <c:pt idx="206">
                  <c:v>0.14126776364996199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0.14492838522597501</c:v>
                </c:pt>
                <c:pt idx="218">
                  <c:v>0.145384480644596</c:v>
                </c:pt>
                <c:pt idx="219">
                  <c:v>0.141264699874522</c:v>
                </c:pt>
                <c:pt idx="220">
                  <c:v>0.14077005907860701</c:v>
                </c:pt>
                <c:pt idx="221">
                  <c:v>0.14940365910143599</c:v>
                </c:pt>
                <c:pt idx="222">
                  <c:v>0.15042963307013499</c:v>
                </c:pt>
                <c:pt idx="223">
                  <c:v>0.15613115131958</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0.14474036044708199</c:v>
                </c:pt>
                <c:pt idx="235">
                  <c:v>0.145123131519518</c:v>
                </c:pt>
                <c:pt idx="236">
                  <c:v>0.142376530749563</c:v>
                </c:pt>
                <c:pt idx="237">
                  <c:v>0.14278769546547099</c:v>
                </c:pt>
                <c:pt idx="238">
                  <c:v>0.140686261255171</c:v>
                </c:pt>
                <c:pt idx="239">
                  <c:v>0.14249705030569601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0.14809600581303001</c:v>
                </c:pt>
                <c:pt idx="259">
                  <c:v>0.154470262108134</c:v>
                </c:pt>
                <c:pt idx="260">
                  <c:v>0.15410494942196501</c:v>
                </c:pt>
                <c:pt idx="261">
                  <c:v>0.14956770372387501</c:v>
                </c:pt>
                <c:pt idx="262">
                  <c:v>0.14733186553782601</c:v>
                </c:pt>
                <c:pt idx="263">
                  <c:v>0.149014833851842</c:v>
                </c:pt>
                <c:pt idx="264">
                  <c:v>0.14930656688996899</c:v>
                </c:pt>
                <c:pt idx="265">
                  <c:v>0.139687447768678</c:v>
                </c:pt>
                <c:pt idx="266">
                  <c:v>0.14222545152584601</c:v>
                </c:pt>
                <c:pt idx="267">
                  <c:v>0.13657722270310399</c:v>
                </c:pt>
                <c:pt idx="268">
                  <c:v>0.13628711041760799</c:v>
                </c:pt>
                <c:pt idx="269">
                  <c:v>0.14379510112816399</c:v>
                </c:pt>
              </c:numCache>
            </c:numRef>
          </c:val>
          <c:smooth val="0"/>
          <c:extLst>
            <c:ext xmlns:c16="http://schemas.microsoft.com/office/drawing/2014/chart" uri="{C3380CC4-5D6E-409C-BE32-E72D297353CC}">
              <c16:uniqueId val="{00000005-CC7C-4E5C-8606-2A6C0FB36420}"/>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047"/>
          <c:min val="36647"/>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003B-4F66-A85E-67F6A57B4F1C}"/>
              </c:ext>
            </c:extLst>
          </c:dPt>
          <c:dPt>
            <c:idx val="1"/>
            <c:invertIfNegative val="0"/>
            <c:bubble3D val="0"/>
            <c:spPr>
              <a:solidFill>
                <a:srgbClr val="606868"/>
              </a:solidFill>
              <a:ln>
                <a:noFill/>
              </a:ln>
              <a:effectLst/>
            </c:spPr>
            <c:extLst>
              <c:ext xmlns:c16="http://schemas.microsoft.com/office/drawing/2014/chart" uri="{C3380CC4-5D6E-409C-BE32-E72D297353CC}">
                <c16:uniqueId val="{00000003-003B-4F66-A85E-67F6A57B4F1C}"/>
              </c:ext>
            </c:extLst>
          </c:dPt>
          <c:dPt>
            <c:idx val="4"/>
            <c:invertIfNegative val="0"/>
            <c:bubble3D val="0"/>
            <c:spPr>
              <a:solidFill>
                <a:srgbClr val="FFC000"/>
              </a:solidFill>
              <a:ln>
                <a:noFill/>
              </a:ln>
              <a:effectLst/>
            </c:spPr>
            <c:extLst>
              <c:ext xmlns:c16="http://schemas.microsoft.com/office/drawing/2014/chart" uri="{C3380CC4-5D6E-409C-BE32-E72D297353CC}">
                <c16:uniqueId val="{00000005-003B-4F66-A85E-67F6A57B4F1C}"/>
              </c:ext>
            </c:extLst>
          </c:dPt>
          <c:dPt>
            <c:idx val="12"/>
            <c:invertIfNegative val="0"/>
            <c:bubble3D val="0"/>
            <c:spPr>
              <a:solidFill>
                <a:srgbClr val="606868"/>
              </a:solidFill>
              <a:ln>
                <a:noFill/>
              </a:ln>
              <a:effectLst/>
            </c:spPr>
            <c:extLst>
              <c:ext xmlns:c16="http://schemas.microsoft.com/office/drawing/2014/chart" uri="{C3380CC4-5D6E-409C-BE32-E72D297353CC}">
                <c16:uniqueId val="{00000007-003B-4F66-A85E-67F6A57B4F1C}"/>
              </c:ext>
            </c:extLst>
          </c:dPt>
          <c:dPt>
            <c:idx val="13"/>
            <c:invertIfNegative val="0"/>
            <c:bubble3D val="0"/>
            <c:spPr>
              <a:solidFill>
                <a:srgbClr val="606868"/>
              </a:solidFill>
              <a:ln>
                <a:noFill/>
              </a:ln>
              <a:effectLst/>
            </c:spPr>
            <c:extLst>
              <c:ext xmlns:c16="http://schemas.microsoft.com/office/drawing/2014/chart" uri="{C3380CC4-5D6E-409C-BE32-E72D297353CC}">
                <c16:uniqueId val="{00000009-003B-4F66-A85E-67F6A57B4F1C}"/>
              </c:ext>
            </c:extLst>
          </c:dPt>
          <c:dPt>
            <c:idx val="16"/>
            <c:invertIfNegative val="0"/>
            <c:bubble3D val="0"/>
            <c:spPr>
              <a:solidFill>
                <a:srgbClr val="FFC000"/>
              </a:solidFill>
              <a:ln>
                <a:noFill/>
              </a:ln>
              <a:effectLst/>
            </c:spPr>
            <c:extLst>
              <c:ext xmlns:c16="http://schemas.microsoft.com/office/drawing/2014/chart" uri="{C3380CC4-5D6E-409C-BE32-E72D297353CC}">
                <c16:uniqueId val="{0000000B-003B-4F66-A85E-67F6A57B4F1C}"/>
              </c:ext>
            </c:extLst>
          </c:dPt>
          <c:dPt>
            <c:idx val="20"/>
            <c:invertIfNegative val="0"/>
            <c:bubble3D val="0"/>
            <c:spPr>
              <a:solidFill>
                <a:srgbClr val="606868"/>
              </a:solidFill>
              <a:ln>
                <a:noFill/>
              </a:ln>
              <a:effectLst/>
            </c:spPr>
            <c:extLst>
              <c:ext xmlns:c16="http://schemas.microsoft.com/office/drawing/2014/chart" uri="{C3380CC4-5D6E-409C-BE32-E72D297353CC}">
                <c16:uniqueId val="{0000000D-003B-4F66-A85E-67F6A57B4F1C}"/>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F-003B-4F66-A85E-67F6A57B4F1C}"/>
              </c:ext>
            </c:extLst>
          </c:dPt>
          <c:dPt>
            <c:idx val="22"/>
            <c:invertIfNegative val="0"/>
            <c:bubble3D val="0"/>
            <c:spPr>
              <a:solidFill>
                <a:srgbClr val="606868"/>
              </a:solidFill>
              <a:ln>
                <a:noFill/>
              </a:ln>
              <a:effectLst/>
            </c:spPr>
            <c:extLst>
              <c:ext xmlns:c16="http://schemas.microsoft.com/office/drawing/2014/chart" uri="{C3380CC4-5D6E-409C-BE32-E72D297353CC}">
                <c16:uniqueId val="{00000011-003B-4F66-A85E-67F6A57B4F1C}"/>
              </c:ext>
            </c:extLst>
          </c:dPt>
          <c:dPt>
            <c:idx val="24"/>
            <c:invertIfNegative val="0"/>
            <c:bubble3D val="0"/>
            <c:spPr>
              <a:solidFill>
                <a:srgbClr val="606868"/>
              </a:solidFill>
              <a:ln>
                <a:noFill/>
              </a:ln>
              <a:effectLst/>
            </c:spPr>
            <c:extLst>
              <c:ext xmlns:c16="http://schemas.microsoft.com/office/drawing/2014/chart" uri="{C3380CC4-5D6E-409C-BE32-E72D297353CC}">
                <c16:uniqueId val="{00000013-003B-4F66-A85E-67F6A57B4F1C}"/>
              </c:ext>
            </c:extLst>
          </c:dPt>
          <c:dPt>
            <c:idx val="25"/>
            <c:invertIfNegative val="0"/>
            <c:bubble3D val="0"/>
            <c:spPr>
              <a:solidFill>
                <a:srgbClr val="606868"/>
              </a:solidFill>
              <a:ln>
                <a:noFill/>
              </a:ln>
              <a:effectLst/>
            </c:spPr>
            <c:extLst>
              <c:ext xmlns:c16="http://schemas.microsoft.com/office/drawing/2014/chart" uri="{C3380CC4-5D6E-409C-BE32-E72D297353CC}">
                <c16:uniqueId val="{00000015-003B-4F66-A85E-67F6A57B4F1C}"/>
              </c:ext>
            </c:extLst>
          </c:dPt>
          <c:dPt>
            <c:idx val="28"/>
            <c:invertIfNegative val="0"/>
            <c:bubble3D val="0"/>
            <c:spPr>
              <a:solidFill>
                <a:srgbClr val="FFC000"/>
              </a:solidFill>
              <a:ln>
                <a:noFill/>
              </a:ln>
              <a:effectLst/>
            </c:spPr>
            <c:extLst>
              <c:ext xmlns:c16="http://schemas.microsoft.com/office/drawing/2014/chart" uri="{C3380CC4-5D6E-409C-BE32-E72D297353CC}">
                <c16:uniqueId val="{00000017-003B-4F66-A85E-67F6A57B4F1C}"/>
              </c:ext>
            </c:extLst>
          </c:dPt>
          <c:dPt>
            <c:idx val="36"/>
            <c:invertIfNegative val="0"/>
            <c:bubble3D val="0"/>
            <c:spPr>
              <a:solidFill>
                <a:srgbClr val="606868"/>
              </a:solidFill>
              <a:ln>
                <a:noFill/>
              </a:ln>
              <a:effectLst/>
            </c:spPr>
            <c:extLst>
              <c:ext xmlns:c16="http://schemas.microsoft.com/office/drawing/2014/chart" uri="{C3380CC4-5D6E-409C-BE32-E72D297353CC}">
                <c16:uniqueId val="{00000019-003B-4F66-A85E-67F6A57B4F1C}"/>
              </c:ext>
            </c:extLst>
          </c:dPt>
          <c:dPt>
            <c:idx val="37"/>
            <c:invertIfNegative val="0"/>
            <c:bubble3D val="0"/>
            <c:spPr>
              <a:solidFill>
                <a:srgbClr val="606868"/>
              </a:solidFill>
              <a:ln>
                <a:noFill/>
              </a:ln>
              <a:effectLst/>
            </c:spPr>
            <c:extLst>
              <c:ext xmlns:c16="http://schemas.microsoft.com/office/drawing/2014/chart" uri="{C3380CC4-5D6E-409C-BE32-E72D297353CC}">
                <c16:uniqueId val="{0000001B-003B-4F66-A85E-67F6A57B4F1C}"/>
              </c:ext>
            </c:extLst>
          </c:dPt>
          <c:dPt>
            <c:idx val="40"/>
            <c:invertIfNegative val="0"/>
            <c:bubble3D val="0"/>
            <c:spPr>
              <a:solidFill>
                <a:srgbClr val="FFC000"/>
              </a:solidFill>
              <a:ln>
                <a:noFill/>
              </a:ln>
              <a:effectLst/>
            </c:spPr>
            <c:extLst>
              <c:ext xmlns:c16="http://schemas.microsoft.com/office/drawing/2014/chart" uri="{C3380CC4-5D6E-409C-BE32-E72D297353CC}">
                <c16:uniqueId val="{0000001D-003B-4F66-A85E-67F6A57B4F1C}"/>
              </c:ext>
            </c:extLst>
          </c:dPt>
          <c:dPt>
            <c:idx val="48"/>
            <c:invertIfNegative val="0"/>
            <c:bubble3D val="0"/>
            <c:spPr>
              <a:solidFill>
                <a:srgbClr val="606868"/>
              </a:solidFill>
              <a:ln>
                <a:noFill/>
              </a:ln>
              <a:effectLst/>
            </c:spPr>
            <c:extLst>
              <c:ext xmlns:c16="http://schemas.microsoft.com/office/drawing/2014/chart" uri="{C3380CC4-5D6E-409C-BE32-E72D297353CC}">
                <c16:uniqueId val="{0000001F-003B-4F66-A85E-67F6A57B4F1C}"/>
              </c:ext>
            </c:extLst>
          </c:dPt>
          <c:dPt>
            <c:idx val="49"/>
            <c:invertIfNegative val="0"/>
            <c:bubble3D val="0"/>
            <c:spPr>
              <a:solidFill>
                <a:srgbClr val="606868"/>
              </a:solidFill>
              <a:ln>
                <a:noFill/>
              </a:ln>
              <a:effectLst/>
            </c:spPr>
            <c:extLst>
              <c:ext xmlns:c16="http://schemas.microsoft.com/office/drawing/2014/chart" uri="{C3380CC4-5D6E-409C-BE32-E72D297353CC}">
                <c16:uniqueId val="{00000021-003B-4F66-A85E-67F6A57B4F1C}"/>
              </c:ext>
            </c:extLst>
          </c:dPt>
          <c:dPt>
            <c:idx val="52"/>
            <c:invertIfNegative val="0"/>
            <c:bubble3D val="0"/>
            <c:spPr>
              <a:solidFill>
                <a:srgbClr val="FFC000"/>
              </a:solidFill>
              <a:ln>
                <a:noFill/>
              </a:ln>
              <a:effectLst/>
            </c:spPr>
            <c:extLst>
              <c:ext xmlns:c16="http://schemas.microsoft.com/office/drawing/2014/chart" uri="{C3380CC4-5D6E-409C-BE32-E72D297353CC}">
                <c16:uniqueId val="{00000023-003B-4F66-A85E-67F6A57B4F1C}"/>
              </c:ext>
            </c:extLst>
          </c:dPt>
          <c:dPt>
            <c:idx val="60"/>
            <c:invertIfNegative val="0"/>
            <c:bubble3D val="0"/>
            <c:spPr>
              <a:solidFill>
                <a:srgbClr val="606868"/>
              </a:solidFill>
              <a:ln>
                <a:noFill/>
              </a:ln>
              <a:effectLst/>
            </c:spPr>
            <c:extLst>
              <c:ext xmlns:c16="http://schemas.microsoft.com/office/drawing/2014/chart" uri="{C3380CC4-5D6E-409C-BE32-E72D297353CC}">
                <c16:uniqueId val="{00000025-003B-4F66-A85E-67F6A57B4F1C}"/>
              </c:ext>
            </c:extLst>
          </c:dPt>
          <c:dPt>
            <c:idx val="61"/>
            <c:invertIfNegative val="0"/>
            <c:bubble3D val="0"/>
            <c:spPr>
              <a:solidFill>
                <a:srgbClr val="606868"/>
              </a:solidFill>
              <a:ln>
                <a:noFill/>
              </a:ln>
              <a:effectLst/>
            </c:spPr>
            <c:extLst>
              <c:ext xmlns:c16="http://schemas.microsoft.com/office/drawing/2014/chart" uri="{C3380CC4-5D6E-409C-BE32-E72D297353CC}">
                <c16:uniqueId val="{00000027-003B-4F66-A85E-67F6A57B4F1C}"/>
              </c:ext>
            </c:extLst>
          </c:dPt>
          <c:dPt>
            <c:idx val="64"/>
            <c:invertIfNegative val="0"/>
            <c:bubble3D val="0"/>
            <c:spPr>
              <a:solidFill>
                <a:srgbClr val="FFC000"/>
              </a:solidFill>
              <a:ln>
                <a:noFill/>
              </a:ln>
              <a:effectLst/>
            </c:spPr>
            <c:extLst>
              <c:ext xmlns:c16="http://schemas.microsoft.com/office/drawing/2014/chart" uri="{C3380CC4-5D6E-409C-BE32-E72D297353CC}">
                <c16:uniqueId val="{00000029-003B-4F66-A85E-67F6A57B4F1C}"/>
              </c:ext>
            </c:extLst>
          </c:dPt>
          <c:dPt>
            <c:idx val="72"/>
            <c:invertIfNegative val="0"/>
            <c:bubble3D val="0"/>
            <c:spPr>
              <a:solidFill>
                <a:srgbClr val="606868"/>
              </a:solidFill>
              <a:ln>
                <a:noFill/>
              </a:ln>
              <a:effectLst/>
            </c:spPr>
            <c:extLst>
              <c:ext xmlns:c16="http://schemas.microsoft.com/office/drawing/2014/chart" uri="{C3380CC4-5D6E-409C-BE32-E72D297353CC}">
                <c16:uniqueId val="{0000002B-003B-4F66-A85E-67F6A57B4F1C}"/>
              </c:ext>
            </c:extLst>
          </c:dPt>
          <c:dPt>
            <c:idx val="73"/>
            <c:invertIfNegative val="0"/>
            <c:bubble3D val="0"/>
            <c:spPr>
              <a:solidFill>
                <a:srgbClr val="606868"/>
              </a:solidFill>
              <a:ln>
                <a:noFill/>
              </a:ln>
              <a:effectLst/>
            </c:spPr>
            <c:extLst>
              <c:ext xmlns:c16="http://schemas.microsoft.com/office/drawing/2014/chart" uri="{C3380CC4-5D6E-409C-BE32-E72D297353CC}">
                <c16:uniqueId val="{0000002D-003B-4F66-A85E-67F6A57B4F1C}"/>
              </c:ext>
            </c:extLst>
          </c:dPt>
          <c:dPt>
            <c:idx val="76"/>
            <c:invertIfNegative val="0"/>
            <c:bubble3D val="0"/>
            <c:spPr>
              <a:solidFill>
                <a:srgbClr val="FFC000"/>
              </a:solidFill>
              <a:ln>
                <a:noFill/>
              </a:ln>
              <a:effectLst/>
            </c:spPr>
            <c:extLst>
              <c:ext xmlns:c16="http://schemas.microsoft.com/office/drawing/2014/chart" uri="{C3380CC4-5D6E-409C-BE32-E72D297353CC}">
                <c16:uniqueId val="{0000002F-003B-4F66-A85E-67F6A57B4F1C}"/>
              </c:ext>
            </c:extLst>
          </c:dPt>
          <c:dPt>
            <c:idx val="84"/>
            <c:invertIfNegative val="0"/>
            <c:bubble3D val="0"/>
            <c:spPr>
              <a:solidFill>
                <a:srgbClr val="606868"/>
              </a:solidFill>
              <a:ln>
                <a:noFill/>
              </a:ln>
              <a:effectLst/>
            </c:spPr>
            <c:extLst>
              <c:ext xmlns:c16="http://schemas.microsoft.com/office/drawing/2014/chart" uri="{C3380CC4-5D6E-409C-BE32-E72D297353CC}">
                <c16:uniqueId val="{00000031-003B-4F66-A85E-67F6A57B4F1C}"/>
              </c:ext>
            </c:extLst>
          </c:dPt>
          <c:dPt>
            <c:idx val="85"/>
            <c:invertIfNegative val="0"/>
            <c:bubble3D val="0"/>
            <c:spPr>
              <a:solidFill>
                <a:srgbClr val="606868"/>
              </a:solidFill>
              <a:ln>
                <a:noFill/>
              </a:ln>
              <a:effectLst/>
            </c:spPr>
            <c:extLst>
              <c:ext xmlns:c16="http://schemas.microsoft.com/office/drawing/2014/chart" uri="{C3380CC4-5D6E-409C-BE32-E72D297353CC}">
                <c16:uniqueId val="{00000033-003B-4F66-A85E-67F6A57B4F1C}"/>
              </c:ext>
            </c:extLst>
          </c:dPt>
          <c:dPt>
            <c:idx val="88"/>
            <c:invertIfNegative val="0"/>
            <c:bubble3D val="0"/>
            <c:spPr>
              <a:solidFill>
                <a:srgbClr val="FFC000"/>
              </a:solidFill>
              <a:ln>
                <a:noFill/>
              </a:ln>
              <a:effectLst/>
            </c:spPr>
            <c:extLst>
              <c:ext xmlns:c16="http://schemas.microsoft.com/office/drawing/2014/chart" uri="{C3380CC4-5D6E-409C-BE32-E72D297353CC}">
                <c16:uniqueId val="{00000035-003B-4F66-A85E-67F6A57B4F1C}"/>
              </c:ext>
            </c:extLst>
          </c:dPt>
          <c:dPt>
            <c:idx val="96"/>
            <c:invertIfNegative val="0"/>
            <c:bubble3D val="0"/>
            <c:spPr>
              <a:solidFill>
                <a:srgbClr val="606868"/>
              </a:solidFill>
              <a:ln>
                <a:noFill/>
              </a:ln>
              <a:effectLst/>
            </c:spPr>
            <c:extLst>
              <c:ext xmlns:c16="http://schemas.microsoft.com/office/drawing/2014/chart" uri="{C3380CC4-5D6E-409C-BE32-E72D297353CC}">
                <c16:uniqueId val="{00000037-003B-4F66-A85E-67F6A57B4F1C}"/>
              </c:ext>
            </c:extLst>
          </c:dPt>
          <c:dPt>
            <c:idx val="97"/>
            <c:invertIfNegative val="0"/>
            <c:bubble3D val="0"/>
            <c:spPr>
              <a:solidFill>
                <a:srgbClr val="606868"/>
              </a:solidFill>
              <a:ln>
                <a:noFill/>
              </a:ln>
              <a:effectLst/>
            </c:spPr>
            <c:extLst>
              <c:ext xmlns:c16="http://schemas.microsoft.com/office/drawing/2014/chart" uri="{C3380CC4-5D6E-409C-BE32-E72D297353CC}">
                <c16:uniqueId val="{00000039-003B-4F66-A85E-67F6A57B4F1C}"/>
              </c:ext>
            </c:extLst>
          </c:dPt>
          <c:dPt>
            <c:idx val="100"/>
            <c:invertIfNegative val="0"/>
            <c:bubble3D val="0"/>
            <c:spPr>
              <a:solidFill>
                <a:srgbClr val="FFC000"/>
              </a:solidFill>
              <a:ln>
                <a:noFill/>
              </a:ln>
              <a:effectLst/>
            </c:spPr>
            <c:extLst>
              <c:ext xmlns:c16="http://schemas.microsoft.com/office/drawing/2014/chart" uri="{C3380CC4-5D6E-409C-BE32-E72D297353CC}">
                <c16:uniqueId val="{0000003B-003B-4F66-A85E-67F6A57B4F1C}"/>
              </c:ext>
            </c:extLst>
          </c:dPt>
          <c:dPt>
            <c:idx val="108"/>
            <c:invertIfNegative val="0"/>
            <c:bubble3D val="0"/>
            <c:spPr>
              <a:solidFill>
                <a:srgbClr val="606868"/>
              </a:solidFill>
              <a:ln>
                <a:noFill/>
              </a:ln>
              <a:effectLst/>
            </c:spPr>
            <c:extLst>
              <c:ext xmlns:c16="http://schemas.microsoft.com/office/drawing/2014/chart" uri="{C3380CC4-5D6E-409C-BE32-E72D297353CC}">
                <c16:uniqueId val="{0000003D-003B-4F66-A85E-67F6A57B4F1C}"/>
              </c:ext>
            </c:extLst>
          </c:dPt>
          <c:dPt>
            <c:idx val="109"/>
            <c:invertIfNegative val="0"/>
            <c:bubble3D val="0"/>
            <c:spPr>
              <a:solidFill>
                <a:srgbClr val="606868"/>
              </a:solidFill>
              <a:ln>
                <a:noFill/>
              </a:ln>
              <a:effectLst/>
            </c:spPr>
            <c:extLst>
              <c:ext xmlns:c16="http://schemas.microsoft.com/office/drawing/2014/chart" uri="{C3380CC4-5D6E-409C-BE32-E72D297353CC}">
                <c16:uniqueId val="{0000003F-003B-4F66-A85E-67F6A57B4F1C}"/>
              </c:ext>
            </c:extLst>
          </c:dPt>
          <c:dPt>
            <c:idx val="112"/>
            <c:invertIfNegative val="0"/>
            <c:bubble3D val="0"/>
            <c:spPr>
              <a:solidFill>
                <a:srgbClr val="FFC000"/>
              </a:solidFill>
              <a:ln>
                <a:noFill/>
              </a:ln>
              <a:effectLst/>
            </c:spPr>
            <c:extLst>
              <c:ext xmlns:c16="http://schemas.microsoft.com/office/drawing/2014/chart" uri="{C3380CC4-5D6E-409C-BE32-E72D297353CC}">
                <c16:uniqueId val="{00000041-003B-4F66-A85E-67F6A57B4F1C}"/>
              </c:ext>
            </c:extLst>
          </c:dPt>
          <c:dPt>
            <c:idx val="124"/>
            <c:invertIfNegative val="0"/>
            <c:bubble3D val="0"/>
            <c:spPr>
              <a:solidFill>
                <a:srgbClr val="FFC000"/>
              </a:solidFill>
              <a:ln>
                <a:noFill/>
              </a:ln>
              <a:effectLst/>
            </c:spPr>
            <c:extLst>
              <c:ext xmlns:c16="http://schemas.microsoft.com/office/drawing/2014/chart" uri="{C3380CC4-5D6E-409C-BE32-E72D297353CC}">
                <c16:uniqueId val="{00000043-003B-4F66-A85E-67F6A57B4F1C}"/>
              </c:ext>
            </c:extLst>
          </c:dPt>
          <c:dLbls>
            <c:dLbl>
              <c:idx val="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3B-4F66-A85E-67F6A57B4F1C}"/>
                </c:ext>
              </c:extLst>
            </c:dLbl>
            <c:dLbl>
              <c:idx val="1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3B-4F66-A85E-67F6A57B4F1C}"/>
                </c:ext>
              </c:extLst>
            </c:dLbl>
            <c:dLbl>
              <c:idx val="2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03B-4F66-A85E-67F6A57B4F1C}"/>
                </c:ext>
              </c:extLst>
            </c:dLbl>
            <c:dLbl>
              <c:idx val="4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03B-4F66-A85E-67F6A57B4F1C}"/>
                </c:ext>
              </c:extLst>
            </c:dLbl>
            <c:dLbl>
              <c:idx val="5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03B-4F66-A85E-67F6A57B4F1C}"/>
                </c:ext>
              </c:extLst>
            </c:dLbl>
            <c:dLbl>
              <c:idx val="6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03B-4F66-A85E-67F6A57B4F1C}"/>
                </c:ext>
              </c:extLst>
            </c:dLbl>
            <c:dLbl>
              <c:idx val="7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03B-4F66-A85E-67F6A57B4F1C}"/>
                </c:ext>
              </c:extLst>
            </c:dLbl>
            <c:dLbl>
              <c:idx val="8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03B-4F66-A85E-67F6A57B4F1C}"/>
                </c:ext>
              </c:extLst>
            </c:dLbl>
            <c:dLbl>
              <c:idx val="10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03B-4F66-A85E-67F6A57B4F1C}"/>
                </c:ext>
              </c:extLst>
            </c:dLbl>
            <c:dLbl>
              <c:idx val="11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003B-4F66-A85E-67F6A57B4F1C}"/>
                </c:ext>
              </c:extLst>
            </c:dLbl>
            <c:dLbl>
              <c:idx val="12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003B-4F66-A85E-67F6A57B4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'F76'!$AJ$164:$AK$288</c:f>
              <c:multiLvlStrCache>
                <c:ptCount val="12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pt idx="123">
                    <c:v>abril</c:v>
                  </c:pt>
                  <c:pt idx="124">
                    <c:v>mayo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'F76'!$P$164:$P$288</c:f>
              <c:numCache>
                <c:formatCode>#,##0</c:formatCode>
                <c:ptCount val="125"/>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pt idx="110">
                  <c:v>103976</c:v>
                </c:pt>
                <c:pt idx="111">
                  <c:v>104232</c:v>
                </c:pt>
                <c:pt idx="112">
                  <c:v>104578</c:v>
                </c:pt>
                <c:pt idx="113">
                  <c:v>104918</c:v>
                </c:pt>
                <c:pt idx="114">
                  <c:v>105078</c:v>
                </c:pt>
                <c:pt idx="115">
                  <c:v>105454</c:v>
                </c:pt>
                <c:pt idx="116">
                  <c:v>105603</c:v>
                </c:pt>
                <c:pt idx="117">
                  <c:v>105902</c:v>
                </c:pt>
                <c:pt idx="118">
                  <c:v>105908</c:v>
                </c:pt>
                <c:pt idx="119">
                  <c:v>105675</c:v>
                </c:pt>
                <c:pt idx="120">
                  <c:v>105609</c:v>
                </c:pt>
                <c:pt idx="121">
                  <c:v>105971</c:v>
                </c:pt>
                <c:pt idx="122">
                  <c:v>106341</c:v>
                </c:pt>
                <c:pt idx="123">
                  <c:v>106467</c:v>
                </c:pt>
                <c:pt idx="124">
                  <c:v>106693</c:v>
                </c:pt>
              </c:numCache>
            </c:numRef>
          </c:val>
          <c:extLst xmlns:c15="http://schemas.microsoft.com/office/drawing/2012/chart">
            <c:ext xmlns:c16="http://schemas.microsoft.com/office/drawing/2014/chart" uri="{C3380CC4-5D6E-409C-BE32-E72D297353CC}">
              <c16:uniqueId val="{00000044-003B-4F66-A85E-67F6A57B4F1C}"/>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041F-45FE-8E55-206B1AF51CED}"/>
              </c:ext>
            </c:extLst>
          </c:dPt>
          <c:dPt>
            <c:idx val="5"/>
            <c:invertIfNegative val="0"/>
            <c:bubble3D val="0"/>
            <c:extLst>
              <c:ext xmlns:c16="http://schemas.microsoft.com/office/drawing/2014/chart" uri="{C3380CC4-5D6E-409C-BE32-E72D297353CC}">
                <c16:uniqueId val="{00000001-041F-45FE-8E55-206B1AF51CED}"/>
              </c:ext>
            </c:extLst>
          </c:dPt>
          <c:dPt>
            <c:idx val="6"/>
            <c:invertIfNegative val="0"/>
            <c:bubble3D val="0"/>
            <c:extLst>
              <c:ext xmlns:c16="http://schemas.microsoft.com/office/drawing/2014/chart" uri="{C3380CC4-5D6E-409C-BE32-E72D297353CC}">
                <c16:uniqueId val="{00000002-041F-45FE-8E55-206B1AF51CED}"/>
              </c:ext>
            </c:extLst>
          </c:dPt>
          <c:dPt>
            <c:idx val="7"/>
            <c:invertIfNegative val="0"/>
            <c:bubble3D val="0"/>
            <c:extLst>
              <c:ext xmlns:c16="http://schemas.microsoft.com/office/drawing/2014/chart" uri="{C3380CC4-5D6E-409C-BE32-E72D297353CC}">
                <c16:uniqueId val="{00000003-041F-45FE-8E55-206B1AF51CED}"/>
              </c:ext>
            </c:extLst>
          </c:dPt>
          <c:dPt>
            <c:idx val="8"/>
            <c:invertIfNegative val="0"/>
            <c:bubble3D val="0"/>
            <c:spPr>
              <a:solidFill>
                <a:srgbClr val="7C878E"/>
              </a:solidFill>
              <a:ln>
                <a:noFill/>
              </a:ln>
              <a:effectLst/>
            </c:spPr>
            <c:extLst>
              <c:ext xmlns:c16="http://schemas.microsoft.com/office/drawing/2014/chart" uri="{C3380CC4-5D6E-409C-BE32-E72D297353CC}">
                <c16:uniqueId val="{00000005-041F-45FE-8E55-206B1AF51CED}"/>
              </c:ext>
            </c:extLst>
          </c:dPt>
          <c:dPt>
            <c:idx val="10"/>
            <c:invertIfNegative val="0"/>
            <c:bubble3D val="0"/>
            <c:spPr>
              <a:solidFill>
                <a:srgbClr val="FFC000"/>
              </a:solidFill>
              <a:ln>
                <a:noFill/>
              </a:ln>
              <a:effectLst/>
            </c:spPr>
            <c:extLst>
              <c:ext xmlns:c16="http://schemas.microsoft.com/office/drawing/2014/chart" uri="{C3380CC4-5D6E-409C-BE32-E72D297353CC}">
                <c16:uniqueId val="{00000007-041F-45FE-8E55-206B1AF51CED}"/>
              </c:ext>
            </c:extLst>
          </c:dPt>
          <c:dPt>
            <c:idx val="17"/>
            <c:invertIfNegative val="0"/>
            <c:bubble3D val="0"/>
            <c:extLst>
              <c:ext xmlns:c16="http://schemas.microsoft.com/office/drawing/2014/chart" uri="{C3380CC4-5D6E-409C-BE32-E72D297353CC}">
                <c16:uniqueId val="{00000008-041F-45FE-8E55-206B1AF51CED}"/>
              </c:ext>
            </c:extLst>
          </c:dPt>
          <c:dPt>
            <c:idx val="18"/>
            <c:invertIfNegative val="0"/>
            <c:bubble3D val="0"/>
            <c:extLst>
              <c:ext xmlns:c16="http://schemas.microsoft.com/office/drawing/2014/chart" uri="{C3380CC4-5D6E-409C-BE32-E72D297353CC}">
                <c16:uniqueId val="{00000009-041F-45FE-8E55-206B1AF51CED}"/>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F-45FE-8E55-206B1AF51CED}"/>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F-45FE-8E55-206B1AF51CED}"/>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1F-45FE-8E55-206B1AF51CED}"/>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'F77'!$A$6:$A$16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45047</c:v>
                </c:pt>
              </c:numCache>
            </c:numRef>
          </c:cat>
          <c:val>
            <c:numRef>
              <c:f>'F77'!$B$6:$B$16</c:f>
              <c:numCache>
                <c:formatCode>#,##0</c:formatCode>
                <c:ptCount val="11"/>
                <c:pt idx="0">
                  <c:v>78051</c:v>
                </c:pt>
                <c:pt idx="1">
                  <c:v>79961</c:v>
                </c:pt>
                <c:pt idx="2">
                  <c:v>82957</c:v>
                </c:pt>
                <c:pt idx="3">
                  <c:v>86097</c:v>
                </c:pt>
                <c:pt idx="4">
                  <c:v>90125</c:v>
                </c:pt>
                <c:pt idx="5">
                  <c:v>93370</c:v>
                </c:pt>
                <c:pt idx="6">
                  <c:v>97390</c:v>
                </c:pt>
                <c:pt idx="7">
                  <c:v>98067</c:v>
                </c:pt>
                <c:pt idx="8">
                  <c:v>103251</c:v>
                </c:pt>
                <c:pt idx="9">
                  <c:v>105675</c:v>
                </c:pt>
                <c:pt idx="10">
                  <c:v>106693</c:v>
                </c:pt>
              </c:numCache>
            </c:numRef>
          </c:val>
          <c:extLst>
            <c:ext xmlns:c16="http://schemas.microsoft.com/office/drawing/2014/chart" uri="{C3380CC4-5D6E-409C-BE32-E72D297353CC}">
              <c16:uniqueId val="{0000000A-041F-45FE-8E55-206B1AF51CED}"/>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9074-4157-AAE7-B003543FBC66}"/>
              </c:ext>
            </c:extLst>
          </c:dPt>
          <c:dPt>
            <c:idx val="1"/>
            <c:bubble3D val="0"/>
            <c:spPr>
              <a:solidFill>
                <a:srgbClr val="ED7D31"/>
              </a:solidFill>
            </c:spPr>
            <c:extLst>
              <c:ext xmlns:c16="http://schemas.microsoft.com/office/drawing/2014/chart" uri="{C3380CC4-5D6E-409C-BE32-E72D297353CC}">
                <c16:uniqueId val="{00000003-9074-4157-AAE7-B003543FBC66}"/>
              </c:ext>
            </c:extLst>
          </c:dPt>
          <c:dPt>
            <c:idx val="2"/>
            <c:bubble3D val="0"/>
            <c:spPr>
              <a:solidFill>
                <a:srgbClr val="DAA600"/>
              </a:solidFill>
            </c:spPr>
            <c:extLst>
              <c:ext xmlns:c16="http://schemas.microsoft.com/office/drawing/2014/chart" uri="{C3380CC4-5D6E-409C-BE32-E72D297353CC}">
                <c16:uniqueId val="{00000005-9074-4157-AAE7-B003543FBC66}"/>
              </c:ext>
            </c:extLst>
          </c:dPt>
          <c:dPt>
            <c:idx val="3"/>
            <c:bubble3D val="0"/>
            <c:spPr>
              <a:solidFill>
                <a:srgbClr val="FF0000"/>
              </a:solidFill>
            </c:spPr>
            <c:extLst>
              <c:ext xmlns:c16="http://schemas.microsoft.com/office/drawing/2014/chart" uri="{C3380CC4-5D6E-409C-BE32-E72D297353CC}">
                <c16:uniqueId val="{00000007-9074-4157-AAE7-B003543FBC66}"/>
              </c:ext>
            </c:extLst>
          </c:dPt>
          <c:dPt>
            <c:idx val="4"/>
            <c:bubble3D val="0"/>
            <c:spPr>
              <a:solidFill>
                <a:srgbClr val="8A8032"/>
              </a:solidFill>
            </c:spPr>
            <c:extLst>
              <c:ext xmlns:c16="http://schemas.microsoft.com/office/drawing/2014/chart" uri="{C3380CC4-5D6E-409C-BE32-E72D297353CC}">
                <c16:uniqueId val="{00000009-9074-4157-AAE7-B003543FBC66}"/>
              </c:ext>
            </c:extLst>
          </c:dPt>
          <c:dPt>
            <c:idx val="5"/>
            <c:bubble3D val="0"/>
            <c:spPr>
              <a:solidFill>
                <a:srgbClr val="FFC000">
                  <a:lumMod val="50000"/>
                </a:srgbClr>
              </a:solidFill>
            </c:spPr>
            <c:extLst>
              <c:ext xmlns:c16="http://schemas.microsoft.com/office/drawing/2014/chart" uri="{C3380CC4-5D6E-409C-BE32-E72D297353CC}">
                <c16:uniqueId val="{0000000B-9074-4157-AAE7-B003543FBC66}"/>
              </c:ext>
            </c:extLst>
          </c:dPt>
          <c:dPt>
            <c:idx val="6"/>
            <c:bubble3D val="0"/>
            <c:spPr>
              <a:solidFill>
                <a:srgbClr val="FFCC66"/>
              </a:solidFill>
            </c:spPr>
            <c:extLst>
              <c:ext xmlns:c16="http://schemas.microsoft.com/office/drawing/2014/chart" uri="{C3380CC4-5D6E-409C-BE32-E72D297353CC}">
                <c16:uniqueId val="{0000000D-9074-4157-AAE7-B003543FBC66}"/>
              </c:ext>
            </c:extLst>
          </c:dPt>
          <c:dPt>
            <c:idx val="7"/>
            <c:bubble3D val="0"/>
            <c:spPr>
              <a:solidFill>
                <a:srgbClr val="C8BC66"/>
              </a:solidFill>
            </c:spPr>
            <c:extLst>
              <c:ext xmlns:c16="http://schemas.microsoft.com/office/drawing/2014/chart" uri="{C3380CC4-5D6E-409C-BE32-E72D297353CC}">
                <c16:uniqueId val="{0000000F-9074-4157-AAE7-B003543FBC66}"/>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074-4157-AAE7-B003543FBC66}"/>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074-4157-AAE7-B003543FBC66}"/>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074-4157-AAE7-B003543FBC66}"/>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074-4157-AAE7-B003543FBC66}"/>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074-4157-AAE7-B003543FBC66}"/>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074-4157-AAE7-B003543FBC66}"/>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074-4157-AAE7-B003543FBC66}"/>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9074-4157-AAE7-B003543FBC66}"/>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'F78'!$A$6:$A$13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'F78'!$B$6:$B$13</c:f>
              <c:numCache>
                <c:formatCode>0.00%</c:formatCode>
                <c:ptCount val="8"/>
                <c:pt idx="0">
                  <c:v>3.7481371786340249E-2</c:v>
                </c:pt>
                <c:pt idx="1">
                  <c:v>0.30042270814392696</c:v>
                </c:pt>
                <c:pt idx="2">
                  <c:v>0.12776845716213811</c:v>
                </c:pt>
                <c:pt idx="3">
                  <c:v>1.9495187125678347E-3</c:v>
                </c:pt>
                <c:pt idx="4">
                  <c:v>0.15000984132042403</c:v>
                </c:pt>
                <c:pt idx="5">
                  <c:v>1.1059769619375217E-3</c:v>
                </c:pt>
                <c:pt idx="6">
                  <c:v>0.32259848349938608</c:v>
                </c:pt>
                <c:pt idx="7">
                  <c:v>5.8663642413279218E-2</c:v>
                </c:pt>
              </c:numCache>
            </c:numRef>
          </c:val>
          <c:extLst>
            <c:ext xmlns:c16="http://schemas.microsoft.com/office/drawing/2014/chart" uri="{C3380CC4-5D6E-409C-BE32-E72D297353CC}">
              <c16:uniqueId val="{00000010-9074-4157-AAE7-B003543FBC6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9A39-4BDA-A2E5-CB9E431018DE}"/>
              </c:ext>
            </c:extLst>
          </c:dPt>
          <c:dPt>
            <c:idx val="1"/>
            <c:invertIfNegative val="0"/>
            <c:bubble3D val="0"/>
            <c:spPr>
              <a:solidFill>
                <a:srgbClr val="606868"/>
              </a:solidFill>
              <a:ln>
                <a:noFill/>
              </a:ln>
              <a:effectLst/>
            </c:spPr>
            <c:extLst>
              <c:ext xmlns:c16="http://schemas.microsoft.com/office/drawing/2014/chart" uri="{C3380CC4-5D6E-409C-BE32-E72D297353CC}">
                <c16:uniqueId val="{00000003-9A39-4BDA-A2E5-CB9E431018DE}"/>
              </c:ext>
            </c:extLst>
          </c:dPt>
          <c:dPt>
            <c:idx val="3"/>
            <c:invertIfNegative val="0"/>
            <c:bubble3D val="0"/>
            <c:spPr>
              <a:solidFill>
                <a:srgbClr val="606868"/>
              </a:solidFill>
              <a:ln>
                <a:noFill/>
              </a:ln>
              <a:effectLst/>
            </c:spPr>
            <c:extLst>
              <c:ext xmlns:c16="http://schemas.microsoft.com/office/drawing/2014/chart" uri="{C3380CC4-5D6E-409C-BE32-E72D297353CC}">
                <c16:uniqueId val="{00000005-9A39-4BDA-A2E5-CB9E431018DE}"/>
              </c:ext>
            </c:extLst>
          </c:dPt>
          <c:dPt>
            <c:idx val="4"/>
            <c:invertIfNegative val="0"/>
            <c:bubble3D val="0"/>
            <c:spPr>
              <a:solidFill>
                <a:srgbClr val="606868"/>
              </a:solidFill>
              <a:ln>
                <a:noFill/>
              </a:ln>
              <a:effectLst/>
            </c:spPr>
            <c:extLst>
              <c:ext xmlns:c16="http://schemas.microsoft.com/office/drawing/2014/chart" uri="{C3380CC4-5D6E-409C-BE32-E72D297353CC}">
                <c16:uniqueId val="{00000007-9A39-4BDA-A2E5-CB9E431018DE}"/>
              </c:ext>
            </c:extLst>
          </c:dPt>
          <c:dPt>
            <c:idx val="6"/>
            <c:invertIfNegative val="0"/>
            <c:bubble3D val="0"/>
            <c:spPr>
              <a:solidFill>
                <a:srgbClr val="606868"/>
              </a:solidFill>
              <a:ln>
                <a:noFill/>
              </a:ln>
              <a:effectLst/>
            </c:spPr>
            <c:extLst>
              <c:ext xmlns:c16="http://schemas.microsoft.com/office/drawing/2014/chart" uri="{C3380CC4-5D6E-409C-BE32-E72D297353CC}">
                <c16:uniqueId val="{00000009-9A39-4BDA-A2E5-CB9E431018DE}"/>
              </c:ext>
            </c:extLst>
          </c:dPt>
          <c:dPt>
            <c:idx val="11"/>
            <c:invertIfNegative val="0"/>
            <c:bubble3D val="0"/>
            <c:spPr>
              <a:solidFill>
                <a:srgbClr val="606868"/>
              </a:solidFill>
              <a:ln>
                <a:noFill/>
              </a:ln>
              <a:effectLst/>
            </c:spPr>
            <c:extLst>
              <c:ext xmlns:c16="http://schemas.microsoft.com/office/drawing/2014/chart" uri="{C3380CC4-5D6E-409C-BE32-E72D297353CC}">
                <c16:uniqueId val="{0000000B-9A39-4BDA-A2E5-CB9E431018DE}"/>
              </c:ext>
            </c:extLst>
          </c:dPt>
          <c:dPt>
            <c:idx val="14"/>
            <c:invertIfNegative val="0"/>
            <c:bubble3D val="0"/>
            <c:spPr>
              <a:solidFill>
                <a:srgbClr val="606868"/>
              </a:solidFill>
              <a:ln>
                <a:noFill/>
              </a:ln>
              <a:effectLst/>
            </c:spPr>
            <c:extLst>
              <c:ext xmlns:c16="http://schemas.microsoft.com/office/drawing/2014/chart" uri="{C3380CC4-5D6E-409C-BE32-E72D297353CC}">
                <c16:uniqueId val="{0000000D-9A39-4BDA-A2E5-CB9E431018DE}"/>
              </c:ext>
            </c:extLst>
          </c:dPt>
          <c:dPt>
            <c:idx val="19"/>
            <c:invertIfNegative val="0"/>
            <c:bubble3D val="0"/>
            <c:spPr>
              <a:solidFill>
                <a:srgbClr val="606868"/>
              </a:solidFill>
              <a:ln>
                <a:noFill/>
              </a:ln>
              <a:effectLst/>
            </c:spPr>
            <c:extLst>
              <c:ext xmlns:c16="http://schemas.microsoft.com/office/drawing/2014/chart" uri="{C3380CC4-5D6E-409C-BE32-E72D297353CC}">
                <c16:uniqueId val="{0000000F-9A39-4BDA-A2E5-CB9E431018DE}"/>
              </c:ext>
            </c:extLst>
          </c:dPt>
          <c:dPt>
            <c:idx val="24"/>
            <c:invertIfNegative val="0"/>
            <c:bubble3D val="0"/>
            <c:spPr>
              <a:solidFill>
                <a:srgbClr val="606868"/>
              </a:solidFill>
              <a:ln>
                <a:noFill/>
              </a:ln>
              <a:effectLst/>
            </c:spPr>
            <c:extLst>
              <c:ext xmlns:c16="http://schemas.microsoft.com/office/drawing/2014/chart" uri="{C3380CC4-5D6E-409C-BE32-E72D297353CC}">
                <c16:uniqueId val="{00000011-9A39-4BDA-A2E5-CB9E431018DE}"/>
              </c:ext>
            </c:extLst>
          </c:dPt>
          <c:dPt>
            <c:idx val="25"/>
            <c:invertIfNegative val="0"/>
            <c:bubble3D val="0"/>
            <c:spPr>
              <a:solidFill>
                <a:srgbClr val="606868"/>
              </a:solidFill>
              <a:ln>
                <a:noFill/>
              </a:ln>
              <a:effectLst/>
            </c:spPr>
            <c:extLst>
              <c:ext xmlns:c16="http://schemas.microsoft.com/office/drawing/2014/chart" uri="{C3380CC4-5D6E-409C-BE32-E72D297353CC}">
                <c16:uniqueId val="{00000013-9A39-4BDA-A2E5-CB9E431018DE}"/>
              </c:ext>
            </c:extLst>
          </c:dPt>
          <c:dPt>
            <c:idx val="27"/>
            <c:invertIfNegative val="0"/>
            <c:bubble3D val="0"/>
            <c:spPr>
              <a:solidFill>
                <a:srgbClr val="606868"/>
              </a:solidFill>
              <a:ln>
                <a:noFill/>
              </a:ln>
              <a:effectLst/>
            </c:spPr>
            <c:extLst>
              <c:ext xmlns:c16="http://schemas.microsoft.com/office/drawing/2014/chart" uri="{C3380CC4-5D6E-409C-BE32-E72D297353CC}">
                <c16:uniqueId val="{00000015-9A39-4BDA-A2E5-CB9E431018DE}"/>
              </c:ext>
            </c:extLst>
          </c:dPt>
          <c:dPt>
            <c:idx val="30"/>
            <c:invertIfNegative val="0"/>
            <c:bubble3D val="0"/>
            <c:spPr>
              <a:solidFill>
                <a:srgbClr val="606868"/>
              </a:solidFill>
              <a:ln>
                <a:noFill/>
              </a:ln>
              <a:effectLst/>
            </c:spPr>
            <c:extLst>
              <c:ext xmlns:c16="http://schemas.microsoft.com/office/drawing/2014/chart" uri="{C3380CC4-5D6E-409C-BE32-E72D297353CC}">
                <c16:uniqueId val="{00000017-9A39-4BDA-A2E5-CB9E431018DE}"/>
              </c:ext>
            </c:extLst>
          </c:dPt>
          <c:dPt>
            <c:idx val="31"/>
            <c:invertIfNegative val="0"/>
            <c:bubble3D val="0"/>
            <c:spPr>
              <a:solidFill>
                <a:srgbClr val="FFC000"/>
              </a:solidFill>
              <a:ln>
                <a:noFill/>
              </a:ln>
              <a:effectLst/>
            </c:spPr>
            <c:extLst>
              <c:ext xmlns:c16="http://schemas.microsoft.com/office/drawing/2014/chart" uri="{C3380CC4-5D6E-409C-BE32-E72D297353CC}">
                <c16:uniqueId val="{00000019-9A39-4BDA-A2E5-CB9E431018DE}"/>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39-4BDA-A2E5-CB9E431018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'F79'!$A$7:$A$38</c:f>
              <c:strCache>
                <c:ptCount val="32"/>
                <c:pt idx="0">
                  <c:v>Guanajuato</c:v>
                </c:pt>
                <c:pt idx="1">
                  <c:v>Tamaulipas</c:v>
                </c:pt>
                <c:pt idx="2">
                  <c:v>Aguascalientes</c:v>
                </c:pt>
                <c:pt idx="3">
                  <c:v>Nayarit</c:v>
                </c:pt>
                <c:pt idx="4">
                  <c:v>Coahuila</c:v>
                </c:pt>
                <c:pt idx="5">
                  <c:v>Tlaxcala</c:v>
                </c:pt>
                <c:pt idx="6">
                  <c:v>Guerrero</c:v>
                </c:pt>
                <c:pt idx="7">
                  <c:v>Veracruz</c:v>
                </c:pt>
                <c:pt idx="8">
                  <c:v>Michoacán</c:v>
                </c:pt>
                <c:pt idx="9">
                  <c:v>Zacatecas</c:v>
                </c:pt>
                <c:pt idx="10">
                  <c:v>Durango</c:v>
                </c:pt>
                <c:pt idx="11">
                  <c:v>Puebla</c:v>
                </c:pt>
                <c:pt idx="12">
                  <c:v>Estado de México</c:v>
                </c:pt>
                <c:pt idx="13">
                  <c:v>Sinaloa</c:v>
                </c:pt>
                <c:pt idx="14">
                  <c:v>San Luis Potosí</c:v>
                </c:pt>
                <c:pt idx="15">
                  <c:v>Colima</c:v>
                </c:pt>
                <c:pt idx="16">
                  <c:v>Campeche</c:v>
                </c:pt>
                <c:pt idx="17">
                  <c:v>Ciudad de México</c:v>
                </c:pt>
                <c:pt idx="18">
                  <c:v>Chihuahua</c:v>
                </c:pt>
                <c:pt idx="19">
                  <c:v>Sonora</c:v>
                </c:pt>
                <c:pt idx="20">
                  <c:v>Querétaro</c:v>
                </c:pt>
                <c:pt idx="21">
                  <c:v>Morelos</c:v>
                </c:pt>
                <c:pt idx="22">
                  <c:v>Hidalgo</c:v>
                </c:pt>
                <c:pt idx="23">
                  <c:v>Baja California Sur</c:v>
                </c:pt>
                <c:pt idx="24">
                  <c:v>Tabasco</c:v>
                </c:pt>
                <c:pt idx="25">
                  <c:v>Chiapas</c:v>
                </c:pt>
                <c:pt idx="26">
                  <c:v>Nuevo León</c:v>
                </c:pt>
                <c:pt idx="27">
                  <c:v>Oaxaca</c:v>
                </c:pt>
                <c:pt idx="28">
                  <c:v>Yucatán</c:v>
                </c:pt>
                <c:pt idx="29">
                  <c:v>Baja California</c:v>
                </c:pt>
                <c:pt idx="30">
                  <c:v>Quintana Roo</c:v>
                </c:pt>
                <c:pt idx="31">
                  <c:v>Jalisco</c:v>
                </c:pt>
              </c:strCache>
            </c:strRef>
          </c:cat>
          <c:val>
            <c:numRef>
              <c:f>'F79'!$F$7:$F$38</c:f>
              <c:numCache>
                <c:formatCode>#,##0</c:formatCode>
                <c:ptCount val="32"/>
                <c:pt idx="0">
                  <c:v>-81</c:v>
                </c:pt>
                <c:pt idx="1">
                  <c:v>-72</c:v>
                </c:pt>
                <c:pt idx="2">
                  <c:v>-49</c:v>
                </c:pt>
                <c:pt idx="3">
                  <c:v>-46</c:v>
                </c:pt>
                <c:pt idx="4">
                  <c:v>-38</c:v>
                </c:pt>
                <c:pt idx="5">
                  <c:v>-32</c:v>
                </c:pt>
                <c:pt idx="6">
                  <c:v>-30</c:v>
                </c:pt>
                <c:pt idx="7">
                  <c:v>-12</c:v>
                </c:pt>
                <c:pt idx="8">
                  <c:v>-9</c:v>
                </c:pt>
                <c:pt idx="9">
                  <c:v>-9</c:v>
                </c:pt>
                <c:pt idx="10">
                  <c:v>-8</c:v>
                </c:pt>
                <c:pt idx="11">
                  <c:v>-4</c:v>
                </c:pt>
                <c:pt idx="12">
                  <c:v>4</c:v>
                </c:pt>
                <c:pt idx="13">
                  <c:v>4</c:v>
                </c:pt>
                <c:pt idx="14">
                  <c:v>7</c:v>
                </c:pt>
                <c:pt idx="15">
                  <c:v>8</c:v>
                </c:pt>
                <c:pt idx="16">
                  <c:v>11</c:v>
                </c:pt>
                <c:pt idx="17">
                  <c:v>17</c:v>
                </c:pt>
                <c:pt idx="18">
                  <c:v>18</c:v>
                </c:pt>
                <c:pt idx="19">
                  <c:v>21</c:v>
                </c:pt>
                <c:pt idx="20">
                  <c:v>25</c:v>
                </c:pt>
                <c:pt idx="21">
                  <c:v>31</c:v>
                </c:pt>
                <c:pt idx="22">
                  <c:v>43</c:v>
                </c:pt>
                <c:pt idx="23">
                  <c:v>44</c:v>
                </c:pt>
                <c:pt idx="24">
                  <c:v>48</c:v>
                </c:pt>
                <c:pt idx="25">
                  <c:v>66</c:v>
                </c:pt>
                <c:pt idx="26">
                  <c:v>79</c:v>
                </c:pt>
                <c:pt idx="27">
                  <c:v>82</c:v>
                </c:pt>
                <c:pt idx="28">
                  <c:v>94</c:v>
                </c:pt>
                <c:pt idx="29">
                  <c:v>113</c:v>
                </c:pt>
                <c:pt idx="30">
                  <c:v>164</c:v>
                </c:pt>
                <c:pt idx="31">
                  <c:v>226</c:v>
                </c:pt>
              </c:numCache>
            </c:numRef>
          </c:val>
          <c:extLst>
            <c:ext xmlns:c16="http://schemas.microsoft.com/office/drawing/2014/chart" uri="{C3380CC4-5D6E-409C-BE32-E72D297353CC}">
              <c16:uniqueId val="{0000001A-9A39-4BDA-A2E5-CB9E431018DE}"/>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76"/>
          <c:min val="-131"/>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83EB-4A2A-8FB2-22306AD1BA8B}"/>
              </c:ext>
            </c:extLst>
          </c:dPt>
          <c:dPt>
            <c:idx val="6"/>
            <c:invertIfNegative val="0"/>
            <c:bubble3D val="0"/>
            <c:extLst>
              <c:ext xmlns:c16="http://schemas.microsoft.com/office/drawing/2014/chart" uri="{C3380CC4-5D6E-409C-BE32-E72D297353CC}">
                <c16:uniqueId val="{00000001-83EB-4A2A-8FB2-22306AD1BA8B}"/>
              </c:ext>
            </c:extLst>
          </c:dPt>
          <c:dPt>
            <c:idx val="8"/>
            <c:invertIfNegative val="0"/>
            <c:bubble3D val="0"/>
            <c:extLst>
              <c:ext xmlns:c16="http://schemas.microsoft.com/office/drawing/2014/chart" uri="{C3380CC4-5D6E-409C-BE32-E72D297353CC}">
                <c16:uniqueId val="{00000002-83EB-4A2A-8FB2-22306AD1BA8B}"/>
              </c:ext>
            </c:extLst>
          </c:dPt>
          <c:dPt>
            <c:idx val="9"/>
            <c:invertIfNegative val="0"/>
            <c:bubble3D val="0"/>
            <c:extLst>
              <c:ext xmlns:c16="http://schemas.microsoft.com/office/drawing/2014/chart" uri="{C3380CC4-5D6E-409C-BE32-E72D297353CC}">
                <c16:uniqueId val="{00000003-83EB-4A2A-8FB2-22306AD1BA8B}"/>
              </c:ext>
            </c:extLst>
          </c:dPt>
          <c:dPt>
            <c:idx val="13"/>
            <c:invertIfNegative val="0"/>
            <c:bubble3D val="0"/>
            <c:extLst>
              <c:ext xmlns:c16="http://schemas.microsoft.com/office/drawing/2014/chart" uri="{C3380CC4-5D6E-409C-BE32-E72D297353CC}">
                <c16:uniqueId val="{00000004-83EB-4A2A-8FB2-22306AD1BA8B}"/>
              </c:ext>
            </c:extLst>
          </c:dPt>
          <c:dPt>
            <c:idx val="14"/>
            <c:invertIfNegative val="0"/>
            <c:bubble3D val="0"/>
            <c:extLst>
              <c:ext xmlns:c16="http://schemas.microsoft.com/office/drawing/2014/chart" uri="{C3380CC4-5D6E-409C-BE32-E72D297353CC}">
                <c16:uniqueId val="{00000005-83EB-4A2A-8FB2-22306AD1BA8B}"/>
              </c:ext>
            </c:extLst>
          </c:dPt>
          <c:dPt>
            <c:idx val="15"/>
            <c:invertIfNegative val="0"/>
            <c:bubble3D val="0"/>
            <c:extLst>
              <c:ext xmlns:c16="http://schemas.microsoft.com/office/drawing/2014/chart" uri="{C3380CC4-5D6E-409C-BE32-E72D297353CC}">
                <c16:uniqueId val="{00000006-83EB-4A2A-8FB2-22306AD1BA8B}"/>
              </c:ext>
            </c:extLst>
          </c:dPt>
          <c:dPt>
            <c:idx val="16"/>
            <c:invertIfNegative val="0"/>
            <c:bubble3D val="0"/>
            <c:extLst>
              <c:ext xmlns:c16="http://schemas.microsoft.com/office/drawing/2014/chart" uri="{C3380CC4-5D6E-409C-BE32-E72D297353CC}">
                <c16:uniqueId val="{00000007-83EB-4A2A-8FB2-22306AD1BA8B}"/>
              </c:ext>
            </c:extLst>
          </c:dPt>
          <c:dPt>
            <c:idx val="17"/>
            <c:invertIfNegative val="0"/>
            <c:bubble3D val="0"/>
            <c:extLst>
              <c:ext xmlns:c16="http://schemas.microsoft.com/office/drawing/2014/chart" uri="{C3380CC4-5D6E-409C-BE32-E72D297353CC}">
                <c16:uniqueId val="{00000008-83EB-4A2A-8FB2-22306AD1BA8B}"/>
              </c:ext>
            </c:extLst>
          </c:dPt>
          <c:dPt>
            <c:idx val="18"/>
            <c:invertIfNegative val="0"/>
            <c:bubble3D val="0"/>
            <c:spPr>
              <a:solidFill>
                <a:srgbClr val="E46C0A"/>
              </a:solidFill>
              <a:ln>
                <a:noFill/>
              </a:ln>
              <a:effectLst/>
            </c:spPr>
            <c:extLst>
              <c:ext xmlns:c16="http://schemas.microsoft.com/office/drawing/2014/chart" uri="{C3380CC4-5D6E-409C-BE32-E72D297353CC}">
                <c16:uniqueId val="{0000000A-83EB-4A2A-8FB2-22306AD1BA8B}"/>
              </c:ext>
            </c:extLst>
          </c:dPt>
          <c:dPt>
            <c:idx val="19"/>
            <c:invertIfNegative val="0"/>
            <c:bubble3D val="0"/>
            <c:extLst>
              <c:ext xmlns:c16="http://schemas.microsoft.com/office/drawing/2014/chart" uri="{C3380CC4-5D6E-409C-BE32-E72D297353CC}">
                <c16:uniqueId val="{0000000B-83EB-4A2A-8FB2-22306AD1BA8B}"/>
              </c:ext>
            </c:extLst>
          </c:dPt>
          <c:dPt>
            <c:idx val="21"/>
            <c:invertIfNegative val="0"/>
            <c:bubble3D val="0"/>
            <c:extLst>
              <c:ext xmlns:c16="http://schemas.microsoft.com/office/drawing/2014/chart" uri="{C3380CC4-5D6E-409C-BE32-E72D297353CC}">
                <c16:uniqueId val="{0000000C-83EB-4A2A-8FB2-22306AD1BA8B}"/>
              </c:ext>
            </c:extLst>
          </c:dPt>
          <c:dPt>
            <c:idx val="22"/>
            <c:invertIfNegative val="0"/>
            <c:bubble3D val="0"/>
            <c:extLst>
              <c:ext xmlns:c16="http://schemas.microsoft.com/office/drawing/2014/chart" uri="{C3380CC4-5D6E-409C-BE32-E72D297353CC}">
                <c16:uniqueId val="{0000000D-83EB-4A2A-8FB2-22306AD1BA8B}"/>
              </c:ext>
            </c:extLst>
          </c:dPt>
          <c:dPt>
            <c:idx val="23"/>
            <c:invertIfNegative val="0"/>
            <c:bubble3D val="0"/>
            <c:spPr>
              <a:solidFill>
                <a:srgbClr val="FFC000"/>
              </a:solidFill>
              <a:ln>
                <a:noFill/>
              </a:ln>
              <a:effectLst/>
            </c:spPr>
            <c:extLst>
              <c:ext xmlns:c16="http://schemas.microsoft.com/office/drawing/2014/chart" uri="{C3380CC4-5D6E-409C-BE32-E72D297353CC}">
                <c16:uniqueId val="{0000000F-83EB-4A2A-8FB2-22306AD1BA8B}"/>
              </c:ext>
            </c:extLst>
          </c:dPt>
          <c:dPt>
            <c:idx val="24"/>
            <c:invertIfNegative val="0"/>
            <c:bubble3D val="0"/>
            <c:extLst>
              <c:ext xmlns:c16="http://schemas.microsoft.com/office/drawing/2014/chart" uri="{C3380CC4-5D6E-409C-BE32-E72D297353CC}">
                <c16:uniqueId val="{00000010-83EB-4A2A-8FB2-22306AD1BA8B}"/>
              </c:ext>
            </c:extLst>
          </c:dPt>
          <c:dPt>
            <c:idx val="26"/>
            <c:invertIfNegative val="0"/>
            <c:bubble3D val="0"/>
            <c:extLst>
              <c:ext xmlns:c16="http://schemas.microsoft.com/office/drawing/2014/chart" uri="{C3380CC4-5D6E-409C-BE32-E72D297353CC}">
                <c16:uniqueId val="{00000011-83EB-4A2A-8FB2-22306AD1BA8B}"/>
              </c:ext>
            </c:extLst>
          </c:dPt>
          <c:dPt>
            <c:idx val="32"/>
            <c:invertIfNegative val="0"/>
            <c:bubble3D val="0"/>
            <c:extLst>
              <c:ext xmlns:c16="http://schemas.microsoft.com/office/drawing/2014/chart" uri="{C3380CC4-5D6E-409C-BE32-E72D297353CC}">
                <c16:uniqueId val="{00000012-83EB-4A2A-8FB2-22306AD1BA8B}"/>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3EB-4A2A-8FB2-22306AD1BA8B}"/>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3EB-4A2A-8FB2-22306AD1BA8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'F80'!$A$7:$A$39</c:f>
              <c:strCache>
                <c:ptCount val="33"/>
                <c:pt idx="0">
                  <c:v>Tlaxcala</c:v>
                </c:pt>
                <c:pt idx="1">
                  <c:v>Nayarit</c:v>
                </c:pt>
                <c:pt idx="2">
                  <c:v>Aguascalientes</c:v>
                </c:pt>
                <c:pt idx="3">
                  <c:v>Guerrero</c:v>
                </c:pt>
                <c:pt idx="4">
                  <c:v>Tamaulipas</c:v>
                </c:pt>
                <c:pt idx="5">
                  <c:v>Guanajuato</c:v>
                </c:pt>
                <c:pt idx="6">
                  <c:v>Coahuila</c:v>
                </c:pt>
                <c:pt idx="7">
                  <c:v>Zacatecas</c:v>
                </c:pt>
                <c:pt idx="8">
                  <c:v>Durango</c:v>
                </c:pt>
                <c:pt idx="9">
                  <c:v>Veracruz</c:v>
                </c:pt>
                <c:pt idx="10">
                  <c:v>Michoacán</c:v>
                </c:pt>
                <c:pt idx="11">
                  <c:v>Puebla</c:v>
                </c:pt>
                <c:pt idx="12">
                  <c:v>Estado de México</c:v>
                </c:pt>
                <c:pt idx="13">
                  <c:v>Sinaloa</c:v>
                </c:pt>
                <c:pt idx="14">
                  <c:v>Ciudad de México</c:v>
                </c:pt>
                <c:pt idx="15">
                  <c:v>San Luis Potosí</c:v>
                </c:pt>
                <c:pt idx="16">
                  <c:v>Chihuahua</c:v>
                </c:pt>
                <c:pt idx="17">
                  <c:v>Sonora</c:v>
                </c:pt>
                <c:pt idx="18">
                  <c:v>Nacional</c:v>
                </c:pt>
                <c:pt idx="19">
                  <c:v>Colima</c:v>
                </c:pt>
                <c:pt idx="20">
                  <c:v>Querétaro</c:v>
                </c:pt>
                <c:pt idx="21">
                  <c:v>Nuevo León</c:v>
                </c:pt>
                <c:pt idx="22">
                  <c:v>Campeche</c:v>
                </c:pt>
                <c:pt idx="23">
                  <c:v>Jalisco</c:v>
                </c:pt>
                <c:pt idx="24">
                  <c:v>Morelos</c:v>
                </c:pt>
                <c:pt idx="25">
                  <c:v>Baja California</c:v>
                </c:pt>
                <c:pt idx="26">
                  <c:v>Hidalgo</c:v>
                </c:pt>
                <c:pt idx="27">
                  <c:v>Baja California Sur</c:v>
                </c:pt>
                <c:pt idx="28">
                  <c:v>Tabasco</c:v>
                </c:pt>
                <c:pt idx="29">
                  <c:v>Yucatán</c:v>
                </c:pt>
                <c:pt idx="30">
                  <c:v>Chiapas</c:v>
                </c:pt>
                <c:pt idx="31">
                  <c:v>Oaxaca</c:v>
                </c:pt>
                <c:pt idx="32">
                  <c:v>Quintana Roo</c:v>
                </c:pt>
              </c:strCache>
            </c:strRef>
          </c:cat>
          <c:val>
            <c:numRef>
              <c:f>'F80'!$F$7:$F$39</c:f>
              <c:numCache>
                <c:formatCode>0.00%</c:formatCode>
                <c:ptCount val="33"/>
                <c:pt idx="0">
                  <c:v>-5.8055152394774802E-3</c:v>
                </c:pt>
                <c:pt idx="1">
                  <c:v>-3.30531005245382E-3</c:v>
                </c:pt>
                <c:pt idx="2">
                  <c:v>-2.9302714986245699E-3</c:v>
                </c:pt>
                <c:pt idx="3">
                  <c:v>-2.20102714600146E-3</c:v>
                </c:pt>
                <c:pt idx="4">
                  <c:v>-2.10587891196257E-3</c:v>
                </c:pt>
                <c:pt idx="5">
                  <c:v>-1.6264407051925799E-3</c:v>
                </c:pt>
                <c:pt idx="6">
                  <c:v>-1.0605637733742701E-3</c:v>
                </c:pt>
                <c:pt idx="7">
                  <c:v>-7.53895124811499E-4</c:v>
                </c:pt>
                <c:pt idx="8">
                  <c:v>-5.4986597016981598E-4</c:v>
                </c:pt>
                <c:pt idx="9">
                  <c:v>-2.7588743792528203E-4</c:v>
                </c:pt>
                <c:pt idx="10">
                  <c:v>-2.42869093558529E-4</c:v>
                </c:pt>
                <c:pt idx="11">
                  <c:v>-1.13394755492546E-4</c:v>
                </c:pt>
                <c:pt idx="12">
                  <c:v>5.0974245262569399E-5</c:v>
                </c:pt>
                <c:pt idx="13">
                  <c:v>9.1625435220787894E-5</c:v>
                </c:pt>
                <c:pt idx="14">
                  <c:v>1.3399648456280399E-4</c:v>
                </c:pt>
                <c:pt idx="15">
                  <c:v>2.9303415941050998E-4</c:v>
                </c:pt>
                <c:pt idx="16">
                  <c:v>4.23698891321322E-4</c:v>
                </c:pt>
                <c:pt idx="17">
                  <c:v>5.4098614045039505E-4</c:v>
                </c:pt>
                <c:pt idx="18">
                  <c:v>6.68409204789278E-4</c:v>
                </c:pt>
                <c:pt idx="19">
                  <c:v>6.8346860316115298E-4</c:v>
                </c:pt>
                <c:pt idx="20">
                  <c:v>8.36792073905412E-4</c:v>
                </c:pt>
                <c:pt idx="21">
                  <c:v>1.0291416437606699E-3</c:v>
                </c:pt>
                <c:pt idx="22">
                  <c:v>1.7117958294428099E-3</c:v>
                </c:pt>
                <c:pt idx="23">
                  <c:v>2.1227234730010198E-3</c:v>
                </c:pt>
                <c:pt idx="24">
                  <c:v>2.4732726982608102E-3</c:v>
                </c:pt>
                <c:pt idx="25">
                  <c:v>2.53562212498593E-3</c:v>
                </c:pt>
                <c:pt idx="26">
                  <c:v>2.6208325714633901E-3</c:v>
                </c:pt>
                <c:pt idx="27">
                  <c:v>2.94097988102404E-3</c:v>
                </c:pt>
                <c:pt idx="28">
                  <c:v>4.0410843576359498E-3</c:v>
                </c:pt>
                <c:pt idx="29">
                  <c:v>4.3564907076980601E-3</c:v>
                </c:pt>
                <c:pt idx="30">
                  <c:v>4.4259656652361201E-3</c:v>
                </c:pt>
                <c:pt idx="31">
                  <c:v>5.6614194973763103E-3</c:v>
                </c:pt>
                <c:pt idx="32">
                  <c:v>7.7924546232062096E-3</c:v>
                </c:pt>
              </c:numCache>
            </c:numRef>
          </c:val>
          <c:extLst>
            <c:ext xmlns:c16="http://schemas.microsoft.com/office/drawing/2014/chart" uri="{C3380CC4-5D6E-409C-BE32-E72D297353CC}">
              <c16:uniqueId val="{00000014-83EB-4A2A-8FB2-22306AD1BA8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8.7924546232062105E-3"/>
          <c:min val="-7.8055152394774802E-3"/>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EB2-48A6-BAB5-544B4BB09635}"/>
              </c:ext>
            </c:extLst>
          </c:dPt>
          <c:dPt>
            <c:idx val="2"/>
            <c:invertIfNegative val="0"/>
            <c:bubble3D val="0"/>
            <c:extLst>
              <c:ext xmlns:c16="http://schemas.microsoft.com/office/drawing/2014/chart" uri="{C3380CC4-5D6E-409C-BE32-E72D297353CC}">
                <c16:uniqueId val="{00000001-8EB2-48A6-BAB5-544B4BB09635}"/>
              </c:ext>
            </c:extLst>
          </c:dPt>
          <c:dPt>
            <c:idx val="3"/>
            <c:invertIfNegative val="0"/>
            <c:bubble3D val="0"/>
            <c:extLst>
              <c:ext xmlns:c16="http://schemas.microsoft.com/office/drawing/2014/chart" uri="{C3380CC4-5D6E-409C-BE32-E72D297353CC}">
                <c16:uniqueId val="{00000002-8EB2-48A6-BAB5-544B4BB09635}"/>
              </c:ext>
            </c:extLst>
          </c:dPt>
          <c:dPt>
            <c:idx val="4"/>
            <c:invertIfNegative val="0"/>
            <c:bubble3D val="0"/>
            <c:spPr>
              <a:solidFill>
                <a:srgbClr val="7C878E"/>
              </a:solidFill>
              <a:ln>
                <a:noFill/>
              </a:ln>
              <a:effectLst/>
            </c:spPr>
            <c:extLst>
              <c:ext xmlns:c16="http://schemas.microsoft.com/office/drawing/2014/chart" uri="{C3380CC4-5D6E-409C-BE32-E72D297353CC}">
                <c16:uniqueId val="{00000004-8EB2-48A6-BAB5-544B4BB09635}"/>
              </c:ext>
            </c:extLst>
          </c:dPt>
          <c:dPt>
            <c:idx val="5"/>
            <c:invertIfNegative val="0"/>
            <c:bubble3D val="0"/>
            <c:extLst>
              <c:ext xmlns:c16="http://schemas.microsoft.com/office/drawing/2014/chart" uri="{C3380CC4-5D6E-409C-BE32-E72D297353CC}">
                <c16:uniqueId val="{00000005-8EB2-48A6-BAB5-544B4BB09635}"/>
              </c:ext>
            </c:extLst>
          </c:dPt>
          <c:dPt>
            <c:idx val="6"/>
            <c:invertIfNegative val="0"/>
            <c:bubble3D val="0"/>
            <c:extLst>
              <c:ext xmlns:c16="http://schemas.microsoft.com/office/drawing/2014/chart" uri="{C3380CC4-5D6E-409C-BE32-E72D297353CC}">
                <c16:uniqueId val="{00000006-8EB2-48A6-BAB5-544B4BB09635}"/>
              </c:ext>
            </c:extLst>
          </c:dPt>
          <c:dPt>
            <c:idx val="7"/>
            <c:invertIfNegative val="0"/>
            <c:bubble3D val="0"/>
            <c:extLst>
              <c:ext xmlns:c16="http://schemas.microsoft.com/office/drawing/2014/chart" uri="{C3380CC4-5D6E-409C-BE32-E72D297353CC}">
                <c16:uniqueId val="{00000007-8EB2-48A6-BAB5-544B4BB09635}"/>
              </c:ext>
            </c:extLst>
          </c:dPt>
          <c:dPt>
            <c:idx val="8"/>
            <c:invertIfNegative val="0"/>
            <c:bubble3D val="0"/>
            <c:extLst>
              <c:ext xmlns:c16="http://schemas.microsoft.com/office/drawing/2014/chart" uri="{C3380CC4-5D6E-409C-BE32-E72D297353CC}">
                <c16:uniqueId val="{00000008-8EB2-48A6-BAB5-544B4BB09635}"/>
              </c:ext>
            </c:extLst>
          </c:dPt>
          <c:dPt>
            <c:idx val="9"/>
            <c:invertIfNegative val="0"/>
            <c:bubble3D val="0"/>
            <c:spPr>
              <a:solidFill>
                <a:srgbClr val="7C878E"/>
              </a:solidFill>
              <a:ln>
                <a:noFill/>
              </a:ln>
              <a:effectLst/>
            </c:spPr>
            <c:extLst>
              <c:ext xmlns:c16="http://schemas.microsoft.com/office/drawing/2014/chart" uri="{C3380CC4-5D6E-409C-BE32-E72D297353CC}">
                <c16:uniqueId val="{0000000A-8EB2-48A6-BAB5-544B4BB09635}"/>
              </c:ext>
            </c:extLst>
          </c:dPt>
          <c:dPt>
            <c:idx val="11"/>
            <c:invertIfNegative val="0"/>
            <c:bubble3D val="0"/>
            <c:spPr>
              <a:solidFill>
                <a:srgbClr val="7C878E"/>
              </a:solidFill>
              <a:ln>
                <a:noFill/>
              </a:ln>
              <a:effectLst/>
            </c:spPr>
            <c:extLst>
              <c:ext xmlns:c16="http://schemas.microsoft.com/office/drawing/2014/chart" uri="{C3380CC4-5D6E-409C-BE32-E72D297353CC}">
                <c16:uniqueId val="{0000000C-8EB2-48A6-BAB5-544B4BB09635}"/>
              </c:ext>
            </c:extLst>
          </c:dPt>
          <c:dPt>
            <c:idx val="12"/>
            <c:invertIfNegative val="0"/>
            <c:bubble3D val="0"/>
            <c:extLst>
              <c:ext xmlns:c16="http://schemas.microsoft.com/office/drawing/2014/chart" uri="{C3380CC4-5D6E-409C-BE32-E72D297353CC}">
                <c16:uniqueId val="{0000000D-8EB2-48A6-BAB5-544B4BB09635}"/>
              </c:ext>
            </c:extLst>
          </c:dPt>
          <c:dPt>
            <c:idx val="13"/>
            <c:invertIfNegative val="0"/>
            <c:bubble3D val="0"/>
            <c:spPr>
              <a:solidFill>
                <a:srgbClr val="7C878E"/>
              </a:solidFill>
              <a:ln>
                <a:noFill/>
              </a:ln>
              <a:effectLst/>
            </c:spPr>
            <c:extLst>
              <c:ext xmlns:c16="http://schemas.microsoft.com/office/drawing/2014/chart" uri="{C3380CC4-5D6E-409C-BE32-E72D297353CC}">
                <c16:uniqueId val="{0000000F-8EB2-48A6-BAB5-544B4BB09635}"/>
              </c:ext>
            </c:extLst>
          </c:dPt>
          <c:dPt>
            <c:idx val="14"/>
            <c:invertIfNegative val="0"/>
            <c:bubble3D val="0"/>
            <c:spPr>
              <a:solidFill>
                <a:srgbClr val="7C878E"/>
              </a:solidFill>
              <a:ln>
                <a:noFill/>
              </a:ln>
              <a:effectLst/>
            </c:spPr>
            <c:extLst>
              <c:ext xmlns:c16="http://schemas.microsoft.com/office/drawing/2014/chart" uri="{C3380CC4-5D6E-409C-BE32-E72D297353CC}">
                <c16:uniqueId val="{00000011-8EB2-48A6-BAB5-544B4BB09635}"/>
              </c:ext>
            </c:extLst>
          </c:dPt>
          <c:dPt>
            <c:idx val="15"/>
            <c:invertIfNegative val="0"/>
            <c:bubble3D val="0"/>
            <c:extLst>
              <c:ext xmlns:c16="http://schemas.microsoft.com/office/drawing/2014/chart" uri="{C3380CC4-5D6E-409C-BE32-E72D297353CC}">
                <c16:uniqueId val="{00000012-8EB2-48A6-BAB5-544B4BB09635}"/>
              </c:ext>
            </c:extLst>
          </c:dPt>
          <c:dPt>
            <c:idx val="16"/>
            <c:invertIfNegative val="0"/>
            <c:bubble3D val="0"/>
            <c:extLst>
              <c:ext xmlns:c16="http://schemas.microsoft.com/office/drawing/2014/chart" uri="{C3380CC4-5D6E-409C-BE32-E72D297353CC}">
                <c16:uniqueId val="{00000013-8EB2-48A6-BAB5-544B4BB09635}"/>
              </c:ext>
            </c:extLst>
          </c:dPt>
          <c:dPt>
            <c:idx val="20"/>
            <c:invertIfNegative val="0"/>
            <c:bubble3D val="0"/>
            <c:extLst>
              <c:ext xmlns:c16="http://schemas.microsoft.com/office/drawing/2014/chart" uri="{C3380CC4-5D6E-409C-BE32-E72D297353CC}">
                <c16:uniqueId val="{00000014-8EB2-48A6-BAB5-544B4BB09635}"/>
              </c:ext>
            </c:extLst>
          </c:dPt>
          <c:dPt>
            <c:idx val="22"/>
            <c:invertIfNegative val="0"/>
            <c:bubble3D val="0"/>
            <c:spPr>
              <a:solidFill>
                <a:srgbClr val="7C878E"/>
              </a:solidFill>
              <a:ln>
                <a:noFill/>
              </a:ln>
              <a:effectLst/>
            </c:spPr>
            <c:extLst>
              <c:ext xmlns:c16="http://schemas.microsoft.com/office/drawing/2014/chart" uri="{C3380CC4-5D6E-409C-BE32-E72D297353CC}">
                <c16:uniqueId val="{00000016-8EB2-48A6-BAB5-544B4BB09635}"/>
              </c:ext>
            </c:extLst>
          </c:dPt>
          <c:dPt>
            <c:idx val="24"/>
            <c:invertIfNegative val="0"/>
            <c:bubble3D val="0"/>
            <c:spPr>
              <a:solidFill>
                <a:srgbClr val="7C878E"/>
              </a:solidFill>
              <a:ln>
                <a:noFill/>
              </a:ln>
              <a:effectLst/>
            </c:spPr>
            <c:extLst>
              <c:ext xmlns:c16="http://schemas.microsoft.com/office/drawing/2014/chart" uri="{C3380CC4-5D6E-409C-BE32-E72D297353CC}">
                <c16:uniqueId val="{00000018-8EB2-48A6-BAB5-544B4BB09635}"/>
              </c:ext>
            </c:extLst>
          </c:dPt>
          <c:dPt>
            <c:idx val="25"/>
            <c:invertIfNegative val="0"/>
            <c:bubble3D val="0"/>
            <c:spPr>
              <a:solidFill>
                <a:srgbClr val="7C878E"/>
              </a:solidFill>
              <a:ln>
                <a:noFill/>
              </a:ln>
              <a:effectLst/>
            </c:spPr>
            <c:extLst>
              <c:ext xmlns:c16="http://schemas.microsoft.com/office/drawing/2014/chart" uri="{C3380CC4-5D6E-409C-BE32-E72D297353CC}">
                <c16:uniqueId val="{0000001A-8EB2-48A6-BAB5-544B4BB09635}"/>
              </c:ext>
            </c:extLst>
          </c:dPt>
          <c:dPt>
            <c:idx val="28"/>
            <c:invertIfNegative val="0"/>
            <c:bubble3D val="0"/>
            <c:spPr>
              <a:solidFill>
                <a:srgbClr val="7C878E"/>
              </a:solidFill>
              <a:ln>
                <a:noFill/>
              </a:ln>
              <a:effectLst/>
            </c:spPr>
            <c:extLst>
              <c:ext xmlns:c16="http://schemas.microsoft.com/office/drawing/2014/chart" uri="{C3380CC4-5D6E-409C-BE32-E72D297353CC}">
                <c16:uniqueId val="{0000001C-8EB2-48A6-BAB5-544B4BB09635}"/>
              </c:ext>
            </c:extLst>
          </c:dPt>
          <c:dPt>
            <c:idx val="30"/>
            <c:invertIfNegative val="0"/>
            <c:bubble3D val="0"/>
            <c:extLst>
              <c:ext xmlns:c16="http://schemas.microsoft.com/office/drawing/2014/chart" uri="{C3380CC4-5D6E-409C-BE32-E72D297353CC}">
                <c16:uniqueId val="{0000001D-8EB2-48A6-BAB5-544B4BB09635}"/>
              </c:ext>
            </c:extLst>
          </c:dPt>
          <c:dPt>
            <c:idx val="31"/>
            <c:invertIfNegative val="0"/>
            <c:bubble3D val="0"/>
            <c:spPr>
              <a:solidFill>
                <a:srgbClr val="7C878E"/>
              </a:solidFill>
              <a:ln>
                <a:noFill/>
              </a:ln>
              <a:effectLst/>
            </c:spPr>
            <c:extLst>
              <c:ext xmlns:c16="http://schemas.microsoft.com/office/drawing/2014/chart" uri="{C3380CC4-5D6E-409C-BE32-E72D297353CC}">
                <c16:uniqueId val="{0000001F-8EB2-48A6-BAB5-544B4BB096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'F10'!$A$7:$A$39</c:f>
              <c:strCache>
                <c:ptCount val="33"/>
                <c:pt idx="0">
                  <c:v>Tabasco</c:v>
                </c:pt>
                <c:pt idx="1">
                  <c:v>Sonora</c:v>
                </c:pt>
                <c:pt idx="2">
                  <c:v>Tamaulipas</c:v>
                </c:pt>
                <c:pt idx="3">
                  <c:v>Veracruz</c:v>
                </c:pt>
                <c:pt idx="4">
                  <c:v>México</c:v>
                </c:pt>
                <c:pt idx="5">
                  <c:v>Coahuila</c:v>
                </c:pt>
                <c:pt idx="6">
                  <c:v>Guerrero</c:v>
                </c:pt>
                <c:pt idx="7">
                  <c:v>Quintana Roo</c:v>
                </c:pt>
                <c:pt idx="8">
                  <c:v>Ciudad de México</c:v>
                </c:pt>
                <c:pt idx="9">
                  <c:v>Oaxaca</c:v>
                </c:pt>
                <c:pt idx="10">
                  <c:v>Durango</c:v>
                </c:pt>
                <c:pt idx="11">
                  <c:v>Hidalgo</c:v>
                </c:pt>
                <c:pt idx="12">
                  <c:v>Nacional</c:v>
                </c:pt>
                <c:pt idx="13">
                  <c:v>Nuevo León</c:v>
                </c:pt>
                <c:pt idx="14">
                  <c:v>Campeche</c:v>
                </c:pt>
                <c:pt idx="15">
                  <c:v>Chiapas</c:v>
                </c:pt>
                <c:pt idx="16">
                  <c:v>Yucatán</c:v>
                </c:pt>
                <c:pt idx="17">
                  <c:v>Morelos</c:v>
                </c:pt>
                <c:pt idx="18">
                  <c:v>Tlaxcala</c:v>
                </c:pt>
                <c:pt idx="19">
                  <c:v>Puebla</c:v>
                </c:pt>
                <c:pt idx="20">
                  <c:v>Baja California Sur</c:v>
                </c:pt>
                <c:pt idx="21">
                  <c:v>Chihuahua</c:v>
                </c:pt>
                <c:pt idx="22">
                  <c:v>Sinaloa</c:v>
                </c:pt>
                <c:pt idx="23">
                  <c:v>Baja California</c:v>
                </c:pt>
                <c:pt idx="24">
                  <c:v>Jalisco</c:v>
                </c:pt>
                <c:pt idx="25">
                  <c:v>Michoacán</c:v>
                </c:pt>
                <c:pt idx="26">
                  <c:v>Colima</c:v>
                </c:pt>
                <c:pt idx="27">
                  <c:v>Guanajuato</c:v>
                </c:pt>
                <c:pt idx="28">
                  <c:v>Nayarit</c:v>
                </c:pt>
                <c:pt idx="29">
                  <c:v>Aguascalientes</c:v>
                </c:pt>
                <c:pt idx="30">
                  <c:v>Querétaro</c:v>
                </c:pt>
                <c:pt idx="31">
                  <c:v>San Luis Potosí</c:v>
                </c:pt>
                <c:pt idx="32">
                  <c:v>Zacatecas</c:v>
                </c:pt>
              </c:strCache>
            </c:strRef>
          </c:cat>
          <c:val>
            <c:numRef>
              <c:f>'F10'!$B$7:$B$39</c:f>
              <c:numCache>
                <c:formatCode>0.00%</c:formatCode>
                <c:ptCount val="33"/>
                <c:pt idx="0">
                  <c:v>0.22824120966575026</c:v>
                </c:pt>
                <c:pt idx="1">
                  <c:v>0.19921976476489928</c:v>
                </c:pt>
                <c:pt idx="2">
                  <c:v>0.18661875024547347</c:v>
                </c:pt>
                <c:pt idx="3">
                  <c:v>0.18391748513615611</c:v>
                </c:pt>
                <c:pt idx="4">
                  <c:v>0.16931033295853506</c:v>
                </c:pt>
                <c:pt idx="5">
                  <c:v>0.1674685908376112</c:v>
                </c:pt>
                <c:pt idx="6">
                  <c:v>0.16674884944115714</c:v>
                </c:pt>
                <c:pt idx="7">
                  <c:v>0.16237860986779737</c:v>
                </c:pt>
                <c:pt idx="8">
                  <c:v>0.16040550145526047</c:v>
                </c:pt>
                <c:pt idx="9">
                  <c:v>0.15879670152485373</c:v>
                </c:pt>
                <c:pt idx="10">
                  <c:v>0.15506268730427755</c:v>
                </c:pt>
                <c:pt idx="11">
                  <c:v>0.15247216259485538</c:v>
                </c:pt>
                <c:pt idx="12">
                  <c:v>0.15092825290913547</c:v>
                </c:pt>
                <c:pt idx="13">
                  <c:v>0.15014849361171009</c:v>
                </c:pt>
                <c:pt idx="14">
                  <c:v>0.14857943177270908</c:v>
                </c:pt>
                <c:pt idx="15">
                  <c:v>0.14801691161667002</c:v>
                </c:pt>
                <c:pt idx="16">
                  <c:v>0.14547507966172338</c:v>
                </c:pt>
                <c:pt idx="17">
                  <c:v>0.14535607114103785</c:v>
                </c:pt>
                <c:pt idx="18">
                  <c:v>0.14431419768388992</c:v>
                </c:pt>
                <c:pt idx="19">
                  <c:v>0.14420948426393149</c:v>
                </c:pt>
                <c:pt idx="20">
                  <c:v>0.14245405697180852</c:v>
                </c:pt>
                <c:pt idx="21">
                  <c:v>0.14143414944782398</c:v>
                </c:pt>
                <c:pt idx="22">
                  <c:v>0.13991873336135632</c:v>
                </c:pt>
                <c:pt idx="23">
                  <c:v>0.13980929043255913</c:v>
                </c:pt>
                <c:pt idx="24">
                  <c:v>0.13545840726998978</c:v>
                </c:pt>
                <c:pt idx="25">
                  <c:v>0.13370708924709687</c:v>
                </c:pt>
                <c:pt idx="26">
                  <c:v>0.13341669705969189</c:v>
                </c:pt>
                <c:pt idx="27">
                  <c:v>0.12610037377910707</c:v>
                </c:pt>
                <c:pt idx="28">
                  <c:v>0.12083529865786201</c:v>
                </c:pt>
                <c:pt idx="29">
                  <c:v>0.11144698620188816</c:v>
                </c:pt>
                <c:pt idx="30">
                  <c:v>0.10645329878618801</c:v>
                </c:pt>
                <c:pt idx="31">
                  <c:v>9.682430353034277E-2</c:v>
                </c:pt>
                <c:pt idx="32">
                  <c:v>9.2347276710653695E-2</c:v>
                </c:pt>
              </c:numCache>
            </c:numRef>
          </c:val>
          <c:extLst>
            <c:ext xmlns:c16="http://schemas.microsoft.com/office/drawing/2014/chart" uri="{C3380CC4-5D6E-409C-BE32-E72D297353CC}">
              <c16:uniqueId val="{00000020-8EB2-48A6-BAB5-544B4BB0963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C934-4BAA-BE6D-0761C9A4AD65}"/>
              </c:ext>
            </c:extLst>
          </c:dPt>
          <c:dPt>
            <c:idx val="1"/>
            <c:invertIfNegative val="0"/>
            <c:bubble3D val="0"/>
            <c:spPr>
              <a:solidFill>
                <a:srgbClr val="606868"/>
              </a:solidFill>
              <a:ln>
                <a:noFill/>
              </a:ln>
              <a:effectLst/>
            </c:spPr>
            <c:extLst>
              <c:ext xmlns:c16="http://schemas.microsoft.com/office/drawing/2014/chart" uri="{C3380CC4-5D6E-409C-BE32-E72D297353CC}">
                <c16:uniqueId val="{00000003-C934-4BAA-BE6D-0761C9A4AD65}"/>
              </c:ext>
            </c:extLst>
          </c:dPt>
          <c:dPt>
            <c:idx val="3"/>
            <c:invertIfNegative val="0"/>
            <c:bubble3D val="0"/>
            <c:spPr>
              <a:solidFill>
                <a:srgbClr val="606868"/>
              </a:solidFill>
              <a:ln>
                <a:noFill/>
              </a:ln>
              <a:effectLst/>
            </c:spPr>
            <c:extLst>
              <c:ext xmlns:c16="http://schemas.microsoft.com/office/drawing/2014/chart" uri="{C3380CC4-5D6E-409C-BE32-E72D297353CC}">
                <c16:uniqueId val="{00000005-C934-4BAA-BE6D-0761C9A4AD65}"/>
              </c:ext>
            </c:extLst>
          </c:dPt>
          <c:dPt>
            <c:idx val="4"/>
            <c:invertIfNegative val="0"/>
            <c:bubble3D val="0"/>
            <c:spPr>
              <a:solidFill>
                <a:srgbClr val="606868"/>
              </a:solidFill>
              <a:ln>
                <a:noFill/>
              </a:ln>
              <a:effectLst/>
            </c:spPr>
            <c:extLst>
              <c:ext xmlns:c16="http://schemas.microsoft.com/office/drawing/2014/chart" uri="{C3380CC4-5D6E-409C-BE32-E72D297353CC}">
                <c16:uniqueId val="{00000007-C934-4BAA-BE6D-0761C9A4AD65}"/>
              </c:ext>
            </c:extLst>
          </c:dPt>
          <c:dPt>
            <c:idx val="6"/>
            <c:invertIfNegative val="0"/>
            <c:bubble3D val="0"/>
            <c:spPr>
              <a:solidFill>
                <a:srgbClr val="606868"/>
              </a:solidFill>
              <a:ln>
                <a:noFill/>
              </a:ln>
              <a:effectLst/>
            </c:spPr>
            <c:extLst>
              <c:ext xmlns:c16="http://schemas.microsoft.com/office/drawing/2014/chart" uri="{C3380CC4-5D6E-409C-BE32-E72D297353CC}">
                <c16:uniqueId val="{00000009-C934-4BAA-BE6D-0761C9A4AD65}"/>
              </c:ext>
            </c:extLst>
          </c:dPt>
          <c:dPt>
            <c:idx val="11"/>
            <c:invertIfNegative val="0"/>
            <c:bubble3D val="0"/>
            <c:spPr>
              <a:solidFill>
                <a:srgbClr val="606868"/>
              </a:solidFill>
              <a:ln>
                <a:noFill/>
              </a:ln>
              <a:effectLst/>
            </c:spPr>
            <c:extLst>
              <c:ext xmlns:c16="http://schemas.microsoft.com/office/drawing/2014/chart" uri="{C3380CC4-5D6E-409C-BE32-E72D297353CC}">
                <c16:uniqueId val="{0000000B-C934-4BAA-BE6D-0761C9A4AD65}"/>
              </c:ext>
            </c:extLst>
          </c:dPt>
          <c:dPt>
            <c:idx val="14"/>
            <c:invertIfNegative val="0"/>
            <c:bubble3D val="0"/>
            <c:spPr>
              <a:solidFill>
                <a:srgbClr val="606868"/>
              </a:solidFill>
              <a:ln>
                <a:noFill/>
              </a:ln>
              <a:effectLst/>
            </c:spPr>
            <c:extLst>
              <c:ext xmlns:c16="http://schemas.microsoft.com/office/drawing/2014/chart" uri="{C3380CC4-5D6E-409C-BE32-E72D297353CC}">
                <c16:uniqueId val="{0000000D-C934-4BAA-BE6D-0761C9A4AD65}"/>
              </c:ext>
            </c:extLst>
          </c:dPt>
          <c:dPt>
            <c:idx val="19"/>
            <c:invertIfNegative val="0"/>
            <c:bubble3D val="0"/>
            <c:spPr>
              <a:solidFill>
                <a:srgbClr val="606868"/>
              </a:solidFill>
              <a:ln>
                <a:noFill/>
              </a:ln>
              <a:effectLst/>
            </c:spPr>
            <c:extLst>
              <c:ext xmlns:c16="http://schemas.microsoft.com/office/drawing/2014/chart" uri="{C3380CC4-5D6E-409C-BE32-E72D297353CC}">
                <c16:uniqueId val="{0000000F-C934-4BAA-BE6D-0761C9A4AD65}"/>
              </c:ext>
            </c:extLst>
          </c:dPt>
          <c:dPt>
            <c:idx val="24"/>
            <c:invertIfNegative val="0"/>
            <c:bubble3D val="0"/>
            <c:spPr>
              <a:solidFill>
                <a:srgbClr val="606868"/>
              </a:solidFill>
              <a:ln>
                <a:noFill/>
              </a:ln>
              <a:effectLst/>
            </c:spPr>
            <c:extLst>
              <c:ext xmlns:c16="http://schemas.microsoft.com/office/drawing/2014/chart" uri="{C3380CC4-5D6E-409C-BE32-E72D297353CC}">
                <c16:uniqueId val="{00000011-C934-4BAA-BE6D-0761C9A4AD65}"/>
              </c:ext>
            </c:extLst>
          </c:dPt>
          <c:dPt>
            <c:idx val="25"/>
            <c:invertIfNegative val="0"/>
            <c:bubble3D val="0"/>
            <c:spPr>
              <a:solidFill>
                <a:srgbClr val="606868"/>
              </a:solidFill>
              <a:ln>
                <a:noFill/>
              </a:ln>
              <a:effectLst/>
            </c:spPr>
            <c:extLst>
              <c:ext xmlns:c16="http://schemas.microsoft.com/office/drawing/2014/chart" uri="{C3380CC4-5D6E-409C-BE32-E72D297353CC}">
                <c16:uniqueId val="{00000013-C934-4BAA-BE6D-0761C9A4AD65}"/>
              </c:ext>
            </c:extLst>
          </c:dPt>
          <c:dPt>
            <c:idx val="27"/>
            <c:invertIfNegative val="0"/>
            <c:bubble3D val="0"/>
            <c:spPr>
              <a:solidFill>
                <a:srgbClr val="606868"/>
              </a:solidFill>
              <a:ln>
                <a:noFill/>
              </a:ln>
              <a:effectLst/>
            </c:spPr>
            <c:extLst>
              <c:ext xmlns:c16="http://schemas.microsoft.com/office/drawing/2014/chart" uri="{C3380CC4-5D6E-409C-BE32-E72D297353CC}">
                <c16:uniqueId val="{00000015-C934-4BAA-BE6D-0761C9A4AD65}"/>
              </c:ext>
            </c:extLst>
          </c:dPt>
          <c:dPt>
            <c:idx val="30"/>
            <c:invertIfNegative val="0"/>
            <c:bubble3D val="0"/>
            <c:spPr>
              <a:solidFill>
                <a:srgbClr val="606868"/>
              </a:solidFill>
              <a:ln>
                <a:noFill/>
              </a:ln>
              <a:effectLst/>
            </c:spPr>
            <c:extLst>
              <c:ext xmlns:c16="http://schemas.microsoft.com/office/drawing/2014/chart" uri="{C3380CC4-5D6E-409C-BE32-E72D297353CC}">
                <c16:uniqueId val="{00000017-C934-4BAA-BE6D-0761C9A4AD65}"/>
              </c:ext>
            </c:extLst>
          </c:dPt>
          <c:dPt>
            <c:idx val="31"/>
            <c:invertIfNegative val="0"/>
            <c:bubble3D val="0"/>
            <c:spPr>
              <a:solidFill>
                <a:srgbClr val="FFC000"/>
              </a:solidFill>
              <a:ln>
                <a:noFill/>
              </a:ln>
              <a:effectLst/>
            </c:spPr>
            <c:extLst>
              <c:ext xmlns:c16="http://schemas.microsoft.com/office/drawing/2014/chart" uri="{C3380CC4-5D6E-409C-BE32-E72D297353CC}">
                <c16:uniqueId val="{00000019-C934-4BAA-BE6D-0761C9A4AD65}"/>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34-4BAA-BE6D-0761C9A4AD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'F81'!$A$7:$A$38</c:f>
              <c:strCache>
                <c:ptCount val="32"/>
                <c:pt idx="0">
                  <c:v>Veracruz</c:v>
                </c:pt>
                <c:pt idx="1">
                  <c:v>Tamaulipas</c:v>
                </c:pt>
                <c:pt idx="2">
                  <c:v>Michoacán</c:v>
                </c:pt>
                <c:pt idx="3">
                  <c:v>Durango</c:v>
                </c:pt>
                <c:pt idx="4">
                  <c:v>Coahuila</c:v>
                </c:pt>
                <c:pt idx="5">
                  <c:v>Zacatecas</c:v>
                </c:pt>
                <c:pt idx="6">
                  <c:v>Sonora</c:v>
                </c:pt>
                <c:pt idx="7">
                  <c:v>Morelos</c:v>
                </c:pt>
                <c:pt idx="8">
                  <c:v>Aguascalientes</c:v>
                </c:pt>
                <c:pt idx="9">
                  <c:v>Guerrero</c:v>
                </c:pt>
                <c:pt idx="10">
                  <c:v>Tlaxcala</c:v>
                </c:pt>
                <c:pt idx="11">
                  <c:v>Chihuahua</c:v>
                </c:pt>
                <c:pt idx="12">
                  <c:v>Oaxaca</c:v>
                </c:pt>
                <c:pt idx="13">
                  <c:v>Baja California</c:v>
                </c:pt>
                <c:pt idx="14">
                  <c:v>Campeche</c:v>
                </c:pt>
                <c:pt idx="15">
                  <c:v>San Luis Potosí</c:v>
                </c:pt>
                <c:pt idx="16">
                  <c:v>Guanajuato</c:v>
                </c:pt>
                <c:pt idx="17">
                  <c:v>Colima</c:v>
                </c:pt>
                <c:pt idx="18">
                  <c:v>Chiapas</c:v>
                </c:pt>
                <c:pt idx="19">
                  <c:v>Nayarit</c:v>
                </c:pt>
                <c:pt idx="20">
                  <c:v>Tabasco</c:v>
                </c:pt>
                <c:pt idx="21">
                  <c:v>Hidalgo</c:v>
                </c:pt>
                <c:pt idx="22">
                  <c:v>Puebla</c:v>
                </c:pt>
                <c:pt idx="23">
                  <c:v>Sinaloa</c:v>
                </c:pt>
                <c:pt idx="24">
                  <c:v>Yucatán</c:v>
                </c:pt>
                <c:pt idx="25">
                  <c:v>Estado de México</c:v>
                </c:pt>
                <c:pt idx="26">
                  <c:v>Baja California Sur</c:v>
                </c:pt>
                <c:pt idx="27">
                  <c:v>Ciudad de México</c:v>
                </c:pt>
                <c:pt idx="28">
                  <c:v>Querétaro</c:v>
                </c:pt>
                <c:pt idx="29">
                  <c:v>Nuevo León</c:v>
                </c:pt>
                <c:pt idx="30">
                  <c:v>Quintana Roo</c:v>
                </c:pt>
                <c:pt idx="31">
                  <c:v>Jalisco</c:v>
                </c:pt>
              </c:strCache>
            </c:strRef>
          </c:cat>
          <c:val>
            <c:numRef>
              <c:f>'F81'!$F$7:$F$38</c:f>
              <c:numCache>
                <c:formatCode>#,##0</c:formatCode>
                <c:ptCount val="32"/>
                <c:pt idx="0">
                  <c:v>-665</c:v>
                </c:pt>
                <c:pt idx="1">
                  <c:v>-619</c:v>
                </c:pt>
                <c:pt idx="2">
                  <c:v>-177</c:v>
                </c:pt>
                <c:pt idx="3">
                  <c:v>-130</c:v>
                </c:pt>
                <c:pt idx="4">
                  <c:v>-103</c:v>
                </c:pt>
                <c:pt idx="5">
                  <c:v>-94</c:v>
                </c:pt>
                <c:pt idx="6">
                  <c:v>-80</c:v>
                </c:pt>
                <c:pt idx="7">
                  <c:v>-69</c:v>
                </c:pt>
                <c:pt idx="8">
                  <c:v>-49</c:v>
                </c:pt>
                <c:pt idx="9">
                  <c:v>-25</c:v>
                </c:pt>
                <c:pt idx="10">
                  <c:v>25</c:v>
                </c:pt>
                <c:pt idx="11">
                  <c:v>101</c:v>
                </c:pt>
                <c:pt idx="12">
                  <c:v>127</c:v>
                </c:pt>
                <c:pt idx="13">
                  <c:v>143</c:v>
                </c:pt>
                <c:pt idx="14">
                  <c:v>144</c:v>
                </c:pt>
                <c:pt idx="15">
                  <c:v>151</c:v>
                </c:pt>
                <c:pt idx="16">
                  <c:v>167</c:v>
                </c:pt>
                <c:pt idx="17">
                  <c:v>177</c:v>
                </c:pt>
                <c:pt idx="18">
                  <c:v>218</c:v>
                </c:pt>
                <c:pt idx="19">
                  <c:v>225</c:v>
                </c:pt>
                <c:pt idx="20">
                  <c:v>330</c:v>
                </c:pt>
                <c:pt idx="21">
                  <c:v>355</c:v>
                </c:pt>
                <c:pt idx="22">
                  <c:v>474</c:v>
                </c:pt>
                <c:pt idx="23">
                  <c:v>497</c:v>
                </c:pt>
                <c:pt idx="24">
                  <c:v>542</c:v>
                </c:pt>
                <c:pt idx="25">
                  <c:v>567</c:v>
                </c:pt>
                <c:pt idx="26">
                  <c:v>612</c:v>
                </c:pt>
                <c:pt idx="27">
                  <c:v>618</c:v>
                </c:pt>
                <c:pt idx="28">
                  <c:v>805</c:v>
                </c:pt>
                <c:pt idx="29">
                  <c:v>1208</c:v>
                </c:pt>
                <c:pt idx="30">
                  <c:v>1375</c:v>
                </c:pt>
                <c:pt idx="31">
                  <c:v>2115</c:v>
                </c:pt>
              </c:numCache>
            </c:numRef>
          </c:val>
          <c:extLst>
            <c:ext xmlns:c16="http://schemas.microsoft.com/office/drawing/2014/chart" uri="{C3380CC4-5D6E-409C-BE32-E72D297353CC}">
              <c16:uniqueId val="{0000001A-C934-4BAA-BE6D-0761C9A4AD65}"/>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215"/>
          <c:min val="-765"/>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8B8-4C9C-B9D2-29C9F93A7114}"/>
              </c:ext>
            </c:extLst>
          </c:dPt>
          <c:dPt>
            <c:idx val="6"/>
            <c:invertIfNegative val="0"/>
            <c:bubble3D val="0"/>
            <c:extLst>
              <c:ext xmlns:c16="http://schemas.microsoft.com/office/drawing/2014/chart" uri="{C3380CC4-5D6E-409C-BE32-E72D297353CC}">
                <c16:uniqueId val="{00000001-E8B8-4C9C-B9D2-29C9F93A7114}"/>
              </c:ext>
            </c:extLst>
          </c:dPt>
          <c:dPt>
            <c:idx val="8"/>
            <c:invertIfNegative val="0"/>
            <c:bubble3D val="0"/>
            <c:extLst>
              <c:ext xmlns:c16="http://schemas.microsoft.com/office/drawing/2014/chart" uri="{C3380CC4-5D6E-409C-BE32-E72D297353CC}">
                <c16:uniqueId val="{00000002-E8B8-4C9C-B9D2-29C9F93A7114}"/>
              </c:ext>
            </c:extLst>
          </c:dPt>
          <c:dPt>
            <c:idx val="9"/>
            <c:invertIfNegative val="0"/>
            <c:bubble3D val="0"/>
            <c:extLst>
              <c:ext xmlns:c16="http://schemas.microsoft.com/office/drawing/2014/chart" uri="{C3380CC4-5D6E-409C-BE32-E72D297353CC}">
                <c16:uniqueId val="{00000003-E8B8-4C9C-B9D2-29C9F93A7114}"/>
              </c:ext>
            </c:extLst>
          </c:dPt>
          <c:dPt>
            <c:idx val="13"/>
            <c:invertIfNegative val="0"/>
            <c:bubble3D val="0"/>
            <c:extLst>
              <c:ext xmlns:c16="http://schemas.microsoft.com/office/drawing/2014/chart" uri="{C3380CC4-5D6E-409C-BE32-E72D297353CC}">
                <c16:uniqueId val="{00000004-E8B8-4C9C-B9D2-29C9F93A7114}"/>
              </c:ext>
            </c:extLst>
          </c:dPt>
          <c:dPt>
            <c:idx val="14"/>
            <c:invertIfNegative val="0"/>
            <c:bubble3D val="0"/>
            <c:extLst>
              <c:ext xmlns:c16="http://schemas.microsoft.com/office/drawing/2014/chart" uri="{C3380CC4-5D6E-409C-BE32-E72D297353CC}">
                <c16:uniqueId val="{00000005-E8B8-4C9C-B9D2-29C9F93A7114}"/>
              </c:ext>
            </c:extLst>
          </c:dPt>
          <c:dPt>
            <c:idx val="15"/>
            <c:invertIfNegative val="0"/>
            <c:bubble3D val="0"/>
            <c:extLst>
              <c:ext xmlns:c16="http://schemas.microsoft.com/office/drawing/2014/chart" uri="{C3380CC4-5D6E-409C-BE32-E72D297353CC}">
                <c16:uniqueId val="{00000006-E8B8-4C9C-B9D2-29C9F93A7114}"/>
              </c:ext>
            </c:extLst>
          </c:dPt>
          <c:dPt>
            <c:idx val="16"/>
            <c:invertIfNegative val="0"/>
            <c:bubble3D val="0"/>
            <c:extLst>
              <c:ext xmlns:c16="http://schemas.microsoft.com/office/drawing/2014/chart" uri="{C3380CC4-5D6E-409C-BE32-E72D297353CC}">
                <c16:uniqueId val="{00000007-E8B8-4C9C-B9D2-29C9F93A7114}"/>
              </c:ext>
            </c:extLst>
          </c:dPt>
          <c:dPt>
            <c:idx val="17"/>
            <c:invertIfNegative val="0"/>
            <c:bubble3D val="0"/>
            <c:spPr>
              <a:solidFill>
                <a:srgbClr val="E46C0A"/>
              </a:solidFill>
              <a:ln>
                <a:noFill/>
              </a:ln>
              <a:effectLst/>
            </c:spPr>
            <c:extLst>
              <c:ext xmlns:c16="http://schemas.microsoft.com/office/drawing/2014/chart" uri="{C3380CC4-5D6E-409C-BE32-E72D297353CC}">
                <c16:uniqueId val="{00000009-E8B8-4C9C-B9D2-29C9F93A7114}"/>
              </c:ext>
            </c:extLst>
          </c:dPt>
          <c:dPt>
            <c:idx val="19"/>
            <c:invertIfNegative val="0"/>
            <c:bubble3D val="0"/>
            <c:extLst>
              <c:ext xmlns:c16="http://schemas.microsoft.com/office/drawing/2014/chart" uri="{C3380CC4-5D6E-409C-BE32-E72D297353CC}">
                <c16:uniqueId val="{0000000A-E8B8-4C9C-B9D2-29C9F93A7114}"/>
              </c:ext>
            </c:extLst>
          </c:dPt>
          <c:dPt>
            <c:idx val="21"/>
            <c:invertIfNegative val="0"/>
            <c:bubble3D val="0"/>
            <c:extLst>
              <c:ext xmlns:c16="http://schemas.microsoft.com/office/drawing/2014/chart" uri="{C3380CC4-5D6E-409C-BE32-E72D297353CC}">
                <c16:uniqueId val="{0000000B-E8B8-4C9C-B9D2-29C9F93A7114}"/>
              </c:ext>
            </c:extLst>
          </c:dPt>
          <c:dPt>
            <c:idx val="22"/>
            <c:invertIfNegative val="0"/>
            <c:bubble3D val="0"/>
            <c:extLst>
              <c:ext xmlns:c16="http://schemas.microsoft.com/office/drawing/2014/chart" uri="{C3380CC4-5D6E-409C-BE32-E72D297353CC}">
                <c16:uniqueId val="{0000000C-E8B8-4C9C-B9D2-29C9F93A7114}"/>
              </c:ext>
            </c:extLst>
          </c:dPt>
          <c:dPt>
            <c:idx val="23"/>
            <c:invertIfNegative val="0"/>
            <c:bubble3D val="0"/>
            <c:extLst>
              <c:ext xmlns:c16="http://schemas.microsoft.com/office/drawing/2014/chart" uri="{C3380CC4-5D6E-409C-BE32-E72D297353CC}">
                <c16:uniqueId val="{0000000D-E8B8-4C9C-B9D2-29C9F93A7114}"/>
              </c:ext>
            </c:extLst>
          </c:dPt>
          <c:dPt>
            <c:idx val="24"/>
            <c:invertIfNegative val="0"/>
            <c:bubble3D val="0"/>
            <c:extLst>
              <c:ext xmlns:c16="http://schemas.microsoft.com/office/drawing/2014/chart" uri="{C3380CC4-5D6E-409C-BE32-E72D297353CC}">
                <c16:uniqueId val="{0000000E-E8B8-4C9C-B9D2-29C9F93A7114}"/>
              </c:ext>
            </c:extLst>
          </c:dPt>
          <c:dPt>
            <c:idx val="25"/>
            <c:invertIfNegative val="0"/>
            <c:bubble3D val="0"/>
            <c:spPr>
              <a:solidFill>
                <a:srgbClr val="FFC000"/>
              </a:solidFill>
              <a:ln>
                <a:noFill/>
              </a:ln>
              <a:effectLst/>
            </c:spPr>
            <c:extLst>
              <c:ext xmlns:c16="http://schemas.microsoft.com/office/drawing/2014/chart" uri="{C3380CC4-5D6E-409C-BE32-E72D297353CC}">
                <c16:uniqueId val="{00000010-E8B8-4C9C-B9D2-29C9F93A7114}"/>
              </c:ext>
            </c:extLst>
          </c:dPt>
          <c:dPt>
            <c:idx val="26"/>
            <c:invertIfNegative val="0"/>
            <c:bubble3D val="0"/>
            <c:extLst>
              <c:ext xmlns:c16="http://schemas.microsoft.com/office/drawing/2014/chart" uri="{C3380CC4-5D6E-409C-BE32-E72D297353CC}">
                <c16:uniqueId val="{00000011-E8B8-4C9C-B9D2-29C9F93A7114}"/>
              </c:ext>
            </c:extLst>
          </c:dPt>
          <c:dPt>
            <c:idx val="32"/>
            <c:invertIfNegative val="0"/>
            <c:bubble3D val="0"/>
            <c:extLst>
              <c:ext xmlns:c16="http://schemas.microsoft.com/office/drawing/2014/chart" uri="{C3380CC4-5D6E-409C-BE32-E72D297353CC}">
                <c16:uniqueId val="{00000012-E8B8-4C9C-B9D2-29C9F93A7114}"/>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B8-4C9C-B9D2-29C9F93A7114}"/>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B8-4C9C-B9D2-29C9F93A711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'F82'!$A$7:$A$39</c:f>
              <c:strCache>
                <c:ptCount val="33"/>
                <c:pt idx="0">
                  <c:v>Tamaulipas</c:v>
                </c:pt>
                <c:pt idx="1">
                  <c:v>Veracruz</c:v>
                </c:pt>
                <c:pt idx="2">
                  <c:v>Durango</c:v>
                </c:pt>
                <c:pt idx="3">
                  <c:v>Zacatecas</c:v>
                </c:pt>
                <c:pt idx="4">
                  <c:v>Morelos</c:v>
                </c:pt>
                <c:pt idx="5">
                  <c:v>Michoacán</c:v>
                </c:pt>
                <c:pt idx="6">
                  <c:v>Aguascalientes</c:v>
                </c:pt>
                <c:pt idx="7">
                  <c:v>Coahuila</c:v>
                </c:pt>
                <c:pt idx="8">
                  <c:v>Sonora</c:v>
                </c:pt>
                <c:pt idx="9">
                  <c:v>Guerrero</c:v>
                </c:pt>
                <c:pt idx="10">
                  <c:v>Chihuahua</c:v>
                </c:pt>
                <c:pt idx="11">
                  <c:v>Baja California</c:v>
                </c:pt>
                <c:pt idx="12">
                  <c:v>Guanajuato</c:v>
                </c:pt>
                <c:pt idx="13">
                  <c:v>Tlaxcala</c:v>
                </c:pt>
                <c:pt idx="14">
                  <c:v>Ciudad de México</c:v>
                </c:pt>
                <c:pt idx="15">
                  <c:v>San Luis Potosí</c:v>
                </c:pt>
                <c:pt idx="16">
                  <c:v>Estado de México</c:v>
                </c:pt>
                <c:pt idx="17">
                  <c:v>Nacional</c:v>
                </c:pt>
                <c:pt idx="18">
                  <c:v>Oaxaca</c:v>
                </c:pt>
                <c:pt idx="19">
                  <c:v>Sinaloa</c:v>
                </c:pt>
                <c:pt idx="20">
                  <c:v>Puebla</c:v>
                </c:pt>
                <c:pt idx="21">
                  <c:v>Chiapas</c:v>
                </c:pt>
                <c:pt idx="22">
                  <c:v>Colima</c:v>
                </c:pt>
                <c:pt idx="23">
                  <c:v>Nuevo León</c:v>
                </c:pt>
                <c:pt idx="24">
                  <c:v>Nayarit</c:v>
                </c:pt>
                <c:pt idx="25">
                  <c:v>Jalisco</c:v>
                </c:pt>
                <c:pt idx="26">
                  <c:v>Hidalgo</c:v>
                </c:pt>
                <c:pt idx="27">
                  <c:v>Campeche</c:v>
                </c:pt>
                <c:pt idx="28">
                  <c:v>Yucatán</c:v>
                </c:pt>
                <c:pt idx="29">
                  <c:v>Querétaro</c:v>
                </c:pt>
                <c:pt idx="30">
                  <c:v>Tabasco</c:v>
                </c:pt>
                <c:pt idx="31">
                  <c:v>Baja California Sur</c:v>
                </c:pt>
                <c:pt idx="32">
                  <c:v>Quintana Roo</c:v>
                </c:pt>
              </c:strCache>
            </c:strRef>
          </c:cat>
          <c:val>
            <c:numRef>
              <c:f>'F82'!$F$7:$F$39</c:f>
              <c:numCache>
                <c:formatCode>0.00%</c:formatCode>
                <c:ptCount val="33"/>
                <c:pt idx="0">
                  <c:v>-1.78196159714425E-2</c:v>
                </c:pt>
                <c:pt idx="1">
                  <c:v>-1.5062628825115E-2</c:v>
                </c:pt>
                <c:pt idx="2">
                  <c:v>-8.8610183354917993E-3</c:v>
                </c:pt>
                <c:pt idx="3">
                  <c:v>-7.8183481660151193E-3</c:v>
                </c:pt>
                <c:pt idx="4">
                  <c:v>-5.4614532214658498E-3</c:v>
                </c:pt>
                <c:pt idx="5">
                  <c:v>-4.7548690396238503E-3</c:v>
                </c:pt>
                <c:pt idx="6">
                  <c:v>-2.9302714986245699E-3</c:v>
                </c:pt>
                <c:pt idx="7">
                  <c:v>-2.8694804290291301E-3</c:v>
                </c:pt>
                <c:pt idx="8">
                  <c:v>-2.05555127315704E-3</c:v>
                </c:pt>
                <c:pt idx="9">
                  <c:v>-1.8348623853210501E-3</c:v>
                </c:pt>
                <c:pt idx="10">
                  <c:v>2.3820754716981098E-3</c:v>
                </c:pt>
                <c:pt idx="11">
                  <c:v>3.2109576737398E-3</c:v>
                </c:pt>
                <c:pt idx="12">
                  <c:v>3.37006094361714E-3</c:v>
                </c:pt>
                <c:pt idx="13">
                  <c:v>4.5829514207149603E-3</c:v>
                </c:pt>
                <c:pt idx="14">
                  <c:v>4.8943516963917402E-3</c:v>
                </c:pt>
                <c:pt idx="15">
                  <c:v>6.3595013477089103E-3</c:v>
                </c:pt>
                <c:pt idx="16">
                  <c:v>7.2778148585510597E-3</c:v>
                </c:pt>
                <c:pt idx="17">
                  <c:v>8.4459618598640204E-3</c:v>
                </c:pt>
                <c:pt idx="18">
                  <c:v>8.7956229655792306E-3</c:v>
                </c:pt>
                <c:pt idx="19">
                  <c:v>1.15144915784353E-2</c:v>
                </c:pt>
                <c:pt idx="20">
                  <c:v>1.3621863953789099E-2</c:v>
                </c:pt>
                <c:pt idx="21">
                  <c:v>1.4769647696476901E-2</c:v>
                </c:pt>
                <c:pt idx="22">
                  <c:v>1.53432732316228E-2</c:v>
                </c:pt>
                <c:pt idx="23">
                  <c:v>1.5971652960308901E-2</c:v>
                </c:pt>
                <c:pt idx="24">
                  <c:v>1.64883482339147E-2</c:v>
                </c:pt>
                <c:pt idx="25">
                  <c:v>2.02241389202318E-2</c:v>
                </c:pt>
                <c:pt idx="26">
                  <c:v>2.20565392979186E-2</c:v>
                </c:pt>
                <c:pt idx="27">
                  <c:v>2.2882567932623402E-2</c:v>
                </c:pt>
                <c:pt idx="28">
                  <c:v>2.5651947560225302E-2</c:v>
                </c:pt>
                <c:pt idx="29">
                  <c:v>2.7667033269178E-2</c:v>
                </c:pt>
                <c:pt idx="30">
                  <c:v>2.84580889962056E-2</c:v>
                </c:pt>
                <c:pt idx="31">
                  <c:v>4.2520669770027102E-2</c:v>
                </c:pt>
                <c:pt idx="32">
                  <c:v>6.9321905722208296E-2</c:v>
                </c:pt>
              </c:numCache>
            </c:numRef>
          </c:val>
          <c:extLst>
            <c:ext xmlns:c16="http://schemas.microsoft.com/office/drawing/2014/chart" uri="{C3380CC4-5D6E-409C-BE32-E72D297353CC}">
              <c16:uniqueId val="{00000014-E8B8-4C9C-B9D2-29C9F93A711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7.2321905722208299E-2"/>
          <c:min val="-2.8000000000000004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F185-4599-8C42-F3EA1A2CC283}"/>
              </c:ext>
            </c:extLst>
          </c:dPt>
          <c:dPt>
            <c:idx val="1"/>
            <c:invertIfNegative val="0"/>
            <c:bubble3D val="0"/>
            <c:spPr>
              <a:solidFill>
                <a:srgbClr val="606868"/>
              </a:solidFill>
              <a:ln>
                <a:noFill/>
              </a:ln>
              <a:effectLst/>
            </c:spPr>
            <c:extLst>
              <c:ext xmlns:c16="http://schemas.microsoft.com/office/drawing/2014/chart" uri="{C3380CC4-5D6E-409C-BE32-E72D297353CC}">
                <c16:uniqueId val="{00000003-F185-4599-8C42-F3EA1A2CC283}"/>
              </c:ext>
            </c:extLst>
          </c:dPt>
          <c:dPt>
            <c:idx val="3"/>
            <c:invertIfNegative val="0"/>
            <c:bubble3D val="0"/>
            <c:spPr>
              <a:solidFill>
                <a:srgbClr val="606868"/>
              </a:solidFill>
              <a:ln>
                <a:noFill/>
              </a:ln>
              <a:effectLst/>
            </c:spPr>
            <c:extLst>
              <c:ext xmlns:c16="http://schemas.microsoft.com/office/drawing/2014/chart" uri="{C3380CC4-5D6E-409C-BE32-E72D297353CC}">
                <c16:uniqueId val="{00000005-F185-4599-8C42-F3EA1A2CC283}"/>
              </c:ext>
            </c:extLst>
          </c:dPt>
          <c:dPt>
            <c:idx val="4"/>
            <c:invertIfNegative val="0"/>
            <c:bubble3D val="0"/>
            <c:spPr>
              <a:solidFill>
                <a:srgbClr val="606868"/>
              </a:solidFill>
              <a:ln>
                <a:noFill/>
              </a:ln>
              <a:effectLst/>
            </c:spPr>
            <c:extLst>
              <c:ext xmlns:c16="http://schemas.microsoft.com/office/drawing/2014/chart" uri="{C3380CC4-5D6E-409C-BE32-E72D297353CC}">
                <c16:uniqueId val="{00000007-F185-4599-8C42-F3EA1A2CC283}"/>
              </c:ext>
            </c:extLst>
          </c:dPt>
          <c:dPt>
            <c:idx val="6"/>
            <c:invertIfNegative val="0"/>
            <c:bubble3D val="0"/>
            <c:spPr>
              <a:solidFill>
                <a:srgbClr val="606868"/>
              </a:solidFill>
              <a:ln>
                <a:noFill/>
              </a:ln>
              <a:effectLst/>
            </c:spPr>
            <c:extLst>
              <c:ext xmlns:c16="http://schemas.microsoft.com/office/drawing/2014/chart" uri="{C3380CC4-5D6E-409C-BE32-E72D297353CC}">
                <c16:uniqueId val="{00000009-F185-4599-8C42-F3EA1A2CC283}"/>
              </c:ext>
            </c:extLst>
          </c:dPt>
          <c:dPt>
            <c:idx val="11"/>
            <c:invertIfNegative val="0"/>
            <c:bubble3D val="0"/>
            <c:spPr>
              <a:solidFill>
                <a:srgbClr val="606868"/>
              </a:solidFill>
              <a:ln>
                <a:noFill/>
              </a:ln>
              <a:effectLst/>
            </c:spPr>
            <c:extLst>
              <c:ext xmlns:c16="http://schemas.microsoft.com/office/drawing/2014/chart" uri="{C3380CC4-5D6E-409C-BE32-E72D297353CC}">
                <c16:uniqueId val="{0000000B-F185-4599-8C42-F3EA1A2CC283}"/>
              </c:ext>
            </c:extLst>
          </c:dPt>
          <c:dPt>
            <c:idx val="14"/>
            <c:invertIfNegative val="0"/>
            <c:bubble3D val="0"/>
            <c:spPr>
              <a:solidFill>
                <a:srgbClr val="606868"/>
              </a:solidFill>
              <a:ln>
                <a:noFill/>
              </a:ln>
              <a:effectLst/>
            </c:spPr>
            <c:extLst>
              <c:ext xmlns:c16="http://schemas.microsoft.com/office/drawing/2014/chart" uri="{C3380CC4-5D6E-409C-BE32-E72D297353CC}">
                <c16:uniqueId val="{0000000D-F185-4599-8C42-F3EA1A2CC283}"/>
              </c:ext>
            </c:extLst>
          </c:dPt>
          <c:dPt>
            <c:idx val="19"/>
            <c:invertIfNegative val="0"/>
            <c:bubble3D val="0"/>
            <c:spPr>
              <a:solidFill>
                <a:srgbClr val="606868"/>
              </a:solidFill>
              <a:ln>
                <a:noFill/>
              </a:ln>
              <a:effectLst/>
            </c:spPr>
            <c:extLst>
              <c:ext xmlns:c16="http://schemas.microsoft.com/office/drawing/2014/chart" uri="{C3380CC4-5D6E-409C-BE32-E72D297353CC}">
                <c16:uniqueId val="{0000000F-F185-4599-8C42-F3EA1A2CC283}"/>
              </c:ext>
            </c:extLst>
          </c:dPt>
          <c:dPt>
            <c:idx val="24"/>
            <c:invertIfNegative val="0"/>
            <c:bubble3D val="0"/>
            <c:spPr>
              <a:solidFill>
                <a:srgbClr val="606868"/>
              </a:solidFill>
              <a:ln>
                <a:noFill/>
              </a:ln>
              <a:effectLst/>
            </c:spPr>
            <c:extLst>
              <c:ext xmlns:c16="http://schemas.microsoft.com/office/drawing/2014/chart" uri="{C3380CC4-5D6E-409C-BE32-E72D297353CC}">
                <c16:uniqueId val="{00000011-F185-4599-8C42-F3EA1A2CC283}"/>
              </c:ext>
            </c:extLst>
          </c:dPt>
          <c:dPt>
            <c:idx val="25"/>
            <c:invertIfNegative val="0"/>
            <c:bubble3D val="0"/>
            <c:spPr>
              <a:solidFill>
                <a:srgbClr val="606868"/>
              </a:solidFill>
              <a:ln>
                <a:noFill/>
              </a:ln>
              <a:effectLst/>
            </c:spPr>
            <c:extLst>
              <c:ext xmlns:c16="http://schemas.microsoft.com/office/drawing/2014/chart" uri="{C3380CC4-5D6E-409C-BE32-E72D297353CC}">
                <c16:uniqueId val="{00000013-F185-4599-8C42-F3EA1A2CC283}"/>
              </c:ext>
            </c:extLst>
          </c:dPt>
          <c:dPt>
            <c:idx val="27"/>
            <c:invertIfNegative val="0"/>
            <c:bubble3D val="0"/>
            <c:spPr>
              <a:solidFill>
                <a:srgbClr val="606868"/>
              </a:solidFill>
              <a:ln>
                <a:noFill/>
              </a:ln>
              <a:effectLst/>
            </c:spPr>
            <c:extLst>
              <c:ext xmlns:c16="http://schemas.microsoft.com/office/drawing/2014/chart" uri="{C3380CC4-5D6E-409C-BE32-E72D297353CC}">
                <c16:uniqueId val="{00000015-F185-4599-8C42-F3EA1A2CC283}"/>
              </c:ext>
            </c:extLst>
          </c:dPt>
          <c:dPt>
            <c:idx val="30"/>
            <c:invertIfNegative val="0"/>
            <c:bubble3D val="0"/>
            <c:spPr>
              <a:solidFill>
                <a:srgbClr val="606868"/>
              </a:solidFill>
              <a:ln>
                <a:noFill/>
              </a:ln>
              <a:effectLst/>
            </c:spPr>
            <c:extLst>
              <c:ext xmlns:c16="http://schemas.microsoft.com/office/drawing/2014/chart" uri="{C3380CC4-5D6E-409C-BE32-E72D297353CC}">
                <c16:uniqueId val="{00000017-F185-4599-8C42-F3EA1A2CC283}"/>
              </c:ext>
            </c:extLst>
          </c:dPt>
          <c:dPt>
            <c:idx val="31"/>
            <c:invertIfNegative val="0"/>
            <c:bubble3D val="0"/>
            <c:spPr>
              <a:solidFill>
                <a:srgbClr val="FFC000"/>
              </a:solidFill>
              <a:ln>
                <a:noFill/>
              </a:ln>
              <a:effectLst/>
            </c:spPr>
            <c:extLst>
              <c:ext xmlns:c16="http://schemas.microsoft.com/office/drawing/2014/chart" uri="{C3380CC4-5D6E-409C-BE32-E72D297353CC}">
                <c16:uniqueId val="{00000019-F185-4599-8C42-F3EA1A2CC283}"/>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85-4599-8C42-F3EA1A2CC2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'F83'!$A$7:$A$38</c:f>
              <c:strCache>
                <c:ptCount val="32"/>
                <c:pt idx="0">
                  <c:v>Sonora</c:v>
                </c:pt>
                <c:pt idx="1">
                  <c:v>Michoacán</c:v>
                </c:pt>
                <c:pt idx="2">
                  <c:v>Guerrero</c:v>
                </c:pt>
                <c:pt idx="3">
                  <c:v>Tlaxcala</c:v>
                </c:pt>
                <c:pt idx="4">
                  <c:v>Tamaulipas</c:v>
                </c:pt>
                <c:pt idx="5">
                  <c:v>Veracruz</c:v>
                </c:pt>
                <c:pt idx="6">
                  <c:v>Zacatecas</c:v>
                </c:pt>
                <c:pt idx="7">
                  <c:v>Aguascalientes</c:v>
                </c:pt>
                <c:pt idx="8">
                  <c:v>Morelos</c:v>
                </c:pt>
                <c:pt idx="9">
                  <c:v>Nayarit</c:v>
                </c:pt>
                <c:pt idx="10">
                  <c:v>Durango</c:v>
                </c:pt>
                <c:pt idx="11">
                  <c:v>Campeche</c:v>
                </c:pt>
                <c:pt idx="12">
                  <c:v>Baja California</c:v>
                </c:pt>
                <c:pt idx="13">
                  <c:v>Colima</c:v>
                </c:pt>
                <c:pt idx="14">
                  <c:v>San Luis Potosí</c:v>
                </c:pt>
                <c:pt idx="15">
                  <c:v>Coahuila</c:v>
                </c:pt>
                <c:pt idx="16">
                  <c:v>Oaxaca</c:v>
                </c:pt>
                <c:pt idx="17">
                  <c:v>Sinaloa</c:v>
                </c:pt>
                <c:pt idx="18">
                  <c:v>Tabasco</c:v>
                </c:pt>
                <c:pt idx="19">
                  <c:v>Chiapas</c:v>
                </c:pt>
                <c:pt idx="20">
                  <c:v>Chihuahua</c:v>
                </c:pt>
                <c:pt idx="21">
                  <c:v>Hidalgo</c:v>
                </c:pt>
                <c:pt idx="22">
                  <c:v>Guanajuato</c:v>
                </c:pt>
                <c:pt idx="23">
                  <c:v>Yucatán</c:v>
                </c:pt>
                <c:pt idx="24">
                  <c:v>Baja California Sur</c:v>
                </c:pt>
                <c:pt idx="25">
                  <c:v>Puebla</c:v>
                </c:pt>
                <c:pt idx="26">
                  <c:v>Querétaro</c:v>
                </c:pt>
                <c:pt idx="27">
                  <c:v>Ciudad de México</c:v>
                </c:pt>
                <c:pt idx="28">
                  <c:v>Estado de México</c:v>
                </c:pt>
                <c:pt idx="29">
                  <c:v>Quintana Roo</c:v>
                </c:pt>
                <c:pt idx="30">
                  <c:v>Nuevo León</c:v>
                </c:pt>
                <c:pt idx="31">
                  <c:v>Jalisco</c:v>
                </c:pt>
              </c:strCache>
            </c:strRef>
          </c:cat>
          <c:val>
            <c:numRef>
              <c:f>'F83'!$F$7:$F$38</c:f>
              <c:numCache>
                <c:formatCode>#,##0</c:formatCode>
                <c:ptCount val="32"/>
                <c:pt idx="0">
                  <c:v>-185</c:v>
                </c:pt>
                <c:pt idx="1">
                  <c:v>-122</c:v>
                </c:pt>
                <c:pt idx="2">
                  <c:v>-119</c:v>
                </c:pt>
                <c:pt idx="3">
                  <c:v>-69</c:v>
                </c:pt>
                <c:pt idx="4">
                  <c:v>-56</c:v>
                </c:pt>
                <c:pt idx="5">
                  <c:v>-49</c:v>
                </c:pt>
                <c:pt idx="6">
                  <c:v>-37</c:v>
                </c:pt>
                <c:pt idx="7">
                  <c:v>-34</c:v>
                </c:pt>
                <c:pt idx="8">
                  <c:v>-31</c:v>
                </c:pt>
                <c:pt idx="9">
                  <c:v>2</c:v>
                </c:pt>
                <c:pt idx="10">
                  <c:v>9</c:v>
                </c:pt>
                <c:pt idx="11">
                  <c:v>19</c:v>
                </c:pt>
                <c:pt idx="12">
                  <c:v>25</c:v>
                </c:pt>
                <c:pt idx="13">
                  <c:v>40</c:v>
                </c:pt>
                <c:pt idx="14">
                  <c:v>93</c:v>
                </c:pt>
                <c:pt idx="15">
                  <c:v>97</c:v>
                </c:pt>
                <c:pt idx="16">
                  <c:v>118</c:v>
                </c:pt>
                <c:pt idx="17">
                  <c:v>153</c:v>
                </c:pt>
                <c:pt idx="18">
                  <c:v>163</c:v>
                </c:pt>
                <c:pt idx="19">
                  <c:v>192</c:v>
                </c:pt>
                <c:pt idx="20">
                  <c:v>201</c:v>
                </c:pt>
                <c:pt idx="21">
                  <c:v>205</c:v>
                </c:pt>
                <c:pt idx="22">
                  <c:v>214</c:v>
                </c:pt>
                <c:pt idx="23">
                  <c:v>228</c:v>
                </c:pt>
                <c:pt idx="24">
                  <c:v>246</c:v>
                </c:pt>
                <c:pt idx="25">
                  <c:v>251</c:v>
                </c:pt>
                <c:pt idx="26">
                  <c:v>313</c:v>
                </c:pt>
                <c:pt idx="27">
                  <c:v>326</c:v>
                </c:pt>
                <c:pt idx="28">
                  <c:v>401</c:v>
                </c:pt>
                <c:pt idx="29">
                  <c:v>496</c:v>
                </c:pt>
                <c:pt idx="30">
                  <c:v>755</c:v>
                </c:pt>
                <c:pt idx="31">
                  <c:v>1018</c:v>
                </c:pt>
              </c:numCache>
            </c:numRef>
          </c:val>
          <c:extLst>
            <c:ext xmlns:c16="http://schemas.microsoft.com/office/drawing/2014/chart" uri="{C3380CC4-5D6E-409C-BE32-E72D297353CC}">
              <c16:uniqueId val="{0000001A-F185-4599-8C42-F3EA1A2CC283}"/>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068"/>
          <c:min val="-235"/>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B68C-4226-B5D3-59CB0BEDD8FC}"/>
              </c:ext>
            </c:extLst>
          </c:dPt>
          <c:dPt>
            <c:idx val="6"/>
            <c:invertIfNegative val="0"/>
            <c:bubble3D val="0"/>
            <c:extLst>
              <c:ext xmlns:c16="http://schemas.microsoft.com/office/drawing/2014/chart" uri="{C3380CC4-5D6E-409C-BE32-E72D297353CC}">
                <c16:uniqueId val="{00000001-B68C-4226-B5D3-59CB0BEDD8FC}"/>
              </c:ext>
            </c:extLst>
          </c:dPt>
          <c:dPt>
            <c:idx val="8"/>
            <c:invertIfNegative val="0"/>
            <c:bubble3D val="0"/>
            <c:extLst>
              <c:ext xmlns:c16="http://schemas.microsoft.com/office/drawing/2014/chart" uri="{C3380CC4-5D6E-409C-BE32-E72D297353CC}">
                <c16:uniqueId val="{00000002-B68C-4226-B5D3-59CB0BEDD8FC}"/>
              </c:ext>
            </c:extLst>
          </c:dPt>
          <c:dPt>
            <c:idx val="9"/>
            <c:invertIfNegative val="0"/>
            <c:bubble3D val="0"/>
            <c:extLst>
              <c:ext xmlns:c16="http://schemas.microsoft.com/office/drawing/2014/chart" uri="{C3380CC4-5D6E-409C-BE32-E72D297353CC}">
                <c16:uniqueId val="{00000003-B68C-4226-B5D3-59CB0BEDD8FC}"/>
              </c:ext>
            </c:extLst>
          </c:dPt>
          <c:dPt>
            <c:idx val="13"/>
            <c:invertIfNegative val="0"/>
            <c:bubble3D val="0"/>
            <c:extLst>
              <c:ext xmlns:c16="http://schemas.microsoft.com/office/drawing/2014/chart" uri="{C3380CC4-5D6E-409C-BE32-E72D297353CC}">
                <c16:uniqueId val="{00000004-B68C-4226-B5D3-59CB0BEDD8FC}"/>
              </c:ext>
            </c:extLst>
          </c:dPt>
          <c:dPt>
            <c:idx val="14"/>
            <c:invertIfNegative val="0"/>
            <c:bubble3D val="0"/>
            <c:extLst>
              <c:ext xmlns:c16="http://schemas.microsoft.com/office/drawing/2014/chart" uri="{C3380CC4-5D6E-409C-BE32-E72D297353CC}">
                <c16:uniqueId val="{00000005-B68C-4226-B5D3-59CB0BEDD8FC}"/>
              </c:ext>
            </c:extLst>
          </c:dPt>
          <c:dPt>
            <c:idx val="15"/>
            <c:invertIfNegative val="0"/>
            <c:bubble3D val="0"/>
            <c:extLst>
              <c:ext xmlns:c16="http://schemas.microsoft.com/office/drawing/2014/chart" uri="{C3380CC4-5D6E-409C-BE32-E72D297353CC}">
                <c16:uniqueId val="{00000006-B68C-4226-B5D3-59CB0BEDD8FC}"/>
              </c:ext>
            </c:extLst>
          </c:dPt>
          <c:dPt>
            <c:idx val="16"/>
            <c:invertIfNegative val="0"/>
            <c:bubble3D val="0"/>
            <c:extLst>
              <c:ext xmlns:c16="http://schemas.microsoft.com/office/drawing/2014/chart" uri="{C3380CC4-5D6E-409C-BE32-E72D297353CC}">
                <c16:uniqueId val="{00000007-B68C-4226-B5D3-59CB0BEDD8FC}"/>
              </c:ext>
            </c:extLst>
          </c:dPt>
          <c:dPt>
            <c:idx val="17"/>
            <c:invertIfNegative val="0"/>
            <c:bubble3D val="0"/>
            <c:extLst>
              <c:ext xmlns:c16="http://schemas.microsoft.com/office/drawing/2014/chart" uri="{C3380CC4-5D6E-409C-BE32-E72D297353CC}">
                <c16:uniqueId val="{00000008-B68C-4226-B5D3-59CB0BEDD8FC}"/>
              </c:ext>
            </c:extLst>
          </c:dPt>
          <c:dPt>
            <c:idx val="19"/>
            <c:invertIfNegative val="0"/>
            <c:bubble3D val="0"/>
            <c:spPr>
              <a:solidFill>
                <a:srgbClr val="E46C0A"/>
              </a:solidFill>
              <a:ln>
                <a:noFill/>
              </a:ln>
              <a:effectLst/>
            </c:spPr>
            <c:extLst>
              <c:ext xmlns:c16="http://schemas.microsoft.com/office/drawing/2014/chart" uri="{C3380CC4-5D6E-409C-BE32-E72D297353CC}">
                <c16:uniqueId val="{0000000A-B68C-4226-B5D3-59CB0BEDD8FC}"/>
              </c:ext>
            </c:extLst>
          </c:dPt>
          <c:dPt>
            <c:idx val="21"/>
            <c:invertIfNegative val="0"/>
            <c:bubble3D val="0"/>
            <c:extLst>
              <c:ext xmlns:c16="http://schemas.microsoft.com/office/drawing/2014/chart" uri="{C3380CC4-5D6E-409C-BE32-E72D297353CC}">
                <c16:uniqueId val="{0000000B-B68C-4226-B5D3-59CB0BEDD8FC}"/>
              </c:ext>
            </c:extLst>
          </c:dPt>
          <c:dPt>
            <c:idx val="22"/>
            <c:invertIfNegative val="0"/>
            <c:bubble3D val="0"/>
            <c:extLst>
              <c:ext xmlns:c16="http://schemas.microsoft.com/office/drawing/2014/chart" uri="{C3380CC4-5D6E-409C-BE32-E72D297353CC}">
                <c16:uniqueId val="{0000000C-B68C-4226-B5D3-59CB0BEDD8FC}"/>
              </c:ext>
            </c:extLst>
          </c:dPt>
          <c:dPt>
            <c:idx val="23"/>
            <c:invertIfNegative val="0"/>
            <c:bubble3D val="0"/>
            <c:extLst>
              <c:ext xmlns:c16="http://schemas.microsoft.com/office/drawing/2014/chart" uri="{C3380CC4-5D6E-409C-BE32-E72D297353CC}">
                <c16:uniqueId val="{0000000D-B68C-4226-B5D3-59CB0BEDD8FC}"/>
              </c:ext>
            </c:extLst>
          </c:dPt>
          <c:dPt>
            <c:idx val="24"/>
            <c:invertIfNegative val="0"/>
            <c:bubble3D val="0"/>
            <c:spPr>
              <a:solidFill>
                <a:srgbClr val="FFC000"/>
              </a:solidFill>
              <a:ln>
                <a:noFill/>
              </a:ln>
              <a:effectLst/>
            </c:spPr>
            <c:extLst>
              <c:ext xmlns:c16="http://schemas.microsoft.com/office/drawing/2014/chart" uri="{C3380CC4-5D6E-409C-BE32-E72D297353CC}">
                <c16:uniqueId val="{0000000F-B68C-4226-B5D3-59CB0BEDD8FC}"/>
              </c:ext>
            </c:extLst>
          </c:dPt>
          <c:dPt>
            <c:idx val="26"/>
            <c:invertIfNegative val="0"/>
            <c:bubble3D val="0"/>
            <c:extLst>
              <c:ext xmlns:c16="http://schemas.microsoft.com/office/drawing/2014/chart" uri="{C3380CC4-5D6E-409C-BE32-E72D297353CC}">
                <c16:uniqueId val="{00000010-B68C-4226-B5D3-59CB0BEDD8FC}"/>
              </c:ext>
            </c:extLst>
          </c:dPt>
          <c:dPt>
            <c:idx val="32"/>
            <c:invertIfNegative val="0"/>
            <c:bubble3D val="0"/>
            <c:extLst>
              <c:ext xmlns:c16="http://schemas.microsoft.com/office/drawing/2014/chart" uri="{C3380CC4-5D6E-409C-BE32-E72D297353CC}">
                <c16:uniqueId val="{00000011-B68C-4226-B5D3-59CB0BEDD8FC}"/>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68C-4226-B5D3-59CB0BEDD8FC}"/>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68C-4226-B5D3-59CB0BEDD8F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'F84'!$A$7:$A$39</c:f>
              <c:strCache>
                <c:ptCount val="33"/>
                <c:pt idx="0">
                  <c:v>Tlaxcala</c:v>
                </c:pt>
                <c:pt idx="1">
                  <c:v>Guerrero</c:v>
                </c:pt>
                <c:pt idx="2">
                  <c:v>Sonora</c:v>
                </c:pt>
                <c:pt idx="3">
                  <c:v>Michoacán</c:v>
                </c:pt>
                <c:pt idx="4">
                  <c:v>Zacatecas</c:v>
                </c:pt>
                <c:pt idx="5">
                  <c:v>Morelos</c:v>
                </c:pt>
                <c:pt idx="6">
                  <c:v>Aguascalientes</c:v>
                </c:pt>
                <c:pt idx="7">
                  <c:v>Tamaulipas</c:v>
                </c:pt>
                <c:pt idx="8">
                  <c:v>Veracruz</c:v>
                </c:pt>
                <c:pt idx="9">
                  <c:v>Nayarit</c:v>
                </c:pt>
                <c:pt idx="10">
                  <c:v>Baja California</c:v>
                </c:pt>
                <c:pt idx="11">
                  <c:v>Durango</c:v>
                </c:pt>
                <c:pt idx="12">
                  <c:v>Ciudad de México</c:v>
                </c:pt>
                <c:pt idx="13">
                  <c:v>Coahuila</c:v>
                </c:pt>
                <c:pt idx="14">
                  <c:v>Campeche</c:v>
                </c:pt>
                <c:pt idx="15">
                  <c:v>Colima</c:v>
                </c:pt>
                <c:pt idx="16">
                  <c:v>Sinaloa</c:v>
                </c:pt>
                <c:pt idx="17">
                  <c:v>San Luis Potosí</c:v>
                </c:pt>
                <c:pt idx="18">
                  <c:v>Guanajuato</c:v>
                </c:pt>
                <c:pt idx="19">
                  <c:v>Nacional</c:v>
                </c:pt>
                <c:pt idx="20">
                  <c:v>Chihuahua</c:v>
                </c:pt>
                <c:pt idx="21">
                  <c:v>Estado de México</c:v>
                </c:pt>
                <c:pt idx="22">
                  <c:v>Puebla</c:v>
                </c:pt>
                <c:pt idx="23">
                  <c:v>Oaxaca</c:v>
                </c:pt>
                <c:pt idx="24">
                  <c:v>Jalisco</c:v>
                </c:pt>
                <c:pt idx="25">
                  <c:v>Nuevo León</c:v>
                </c:pt>
                <c:pt idx="26">
                  <c:v>Querétaro</c:v>
                </c:pt>
                <c:pt idx="27">
                  <c:v>Yucatán</c:v>
                </c:pt>
                <c:pt idx="28">
                  <c:v>Hidalgo</c:v>
                </c:pt>
                <c:pt idx="29">
                  <c:v>Chiapas</c:v>
                </c:pt>
                <c:pt idx="30">
                  <c:v>Tabasco</c:v>
                </c:pt>
                <c:pt idx="31">
                  <c:v>Baja California Sur</c:v>
                </c:pt>
                <c:pt idx="32">
                  <c:v>Quintana Roo</c:v>
                </c:pt>
              </c:strCache>
            </c:strRef>
          </c:cat>
          <c:val>
            <c:numRef>
              <c:f>'F84'!$F$7:$F$39</c:f>
              <c:numCache>
                <c:formatCode>0.00%</c:formatCode>
                <c:ptCount val="33"/>
                <c:pt idx="0">
                  <c:v>-1.24346729140385E-2</c:v>
                </c:pt>
                <c:pt idx="1">
                  <c:v>-8.6741016109045405E-3</c:v>
                </c:pt>
                <c:pt idx="2">
                  <c:v>-4.7406724067240403E-3</c:v>
                </c:pt>
                <c:pt idx="3">
                  <c:v>-3.28221684153884E-3</c:v>
                </c:pt>
                <c:pt idx="4">
                  <c:v>-3.0920942670901201E-3</c:v>
                </c:pt>
                <c:pt idx="5">
                  <c:v>-2.4610987615115701E-3</c:v>
                </c:pt>
                <c:pt idx="6">
                  <c:v>-2.03507511821388E-3</c:v>
                </c:pt>
                <c:pt idx="7">
                  <c:v>-1.6386726751331799E-3</c:v>
                </c:pt>
                <c:pt idx="8">
                  <c:v>-1.1255828911400599E-3</c:v>
                </c:pt>
                <c:pt idx="9">
                  <c:v>1.4420650371338401E-4</c:v>
                </c:pt>
                <c:pt idx="10">
                  <c:v>5.5987279690050695E-4</c:v>
                </c:pt>
                <c:pt idx="11">
                  <c:v>6.1932287365817895E-4</c:v>
                </c:pt>
                <c:pt idx="12">
                  <c:v>2.5758533501896198E-3</c:v>
                </c:pt>
                <c:pt idx="13">
                  <c:v>2.7174674324135198E-3</c:v>
                </c:pt>
                <c:pt idx="14">
                  <c:v>2.9604238080398501E-3</c:v>
                </c:pt>
                <c:pt idx="15">
                  <c:v>3.4267112139123599E-3</c:v>
                </c:pt>
                <c:pt idx="16">
                  <c:v>3.5166754775093302E-3</c:v>
                </c:pt>
                <c:pt idx="17">
                  <c:v>3.9072346861608303E-3</c:v>
                </c:pt>
                <c:pt idx="18">
                  <c:v>4.3226210434887903E-3</c:v>
                </c:pt>
                <c:pt idx="19">
                  <c:v>4.5638145719231202E-3</c:v>
                </c:pt>
                <c:pt idx="20">
                  <c:v>4.7517730496453598E-3</c:v>
                </c:pt>
                <c:pt idx="21">
                  <c:v>5.13615288060043E-3</c:v>
                </c:pt>
                <c:pt idx="22">
                  <c:v>7.1673329525985298E-3</c:v>
                </c:pt>
                <c:pt idx="23">
                  <c:v>8.1672203765226197E-3</c:v>
                </c:pt>
                <c:pt idx="24">
                  <c:v>9.6333096758931501E-3</c:v>
                </c:pt>
                <c:pt idx="25">
                  <c:v>9.9228514726563705E-3</c:v>
                </c:pt>
                <c:pt idx="26">
                  <c:v>1.0578612951196401E-2</c:v>
                </c:pt>
                <c:pt idx="27">
                  <c:v>1.0632840554027001E-2</c:v>
                </c:pt>
                <c:pt idx="28">
                  <c:v>1.2619267466913E-2</c:v>
                </c:pt>
                <c:pt idx="29">
                  <c:v>1.2985256323549301E-2</c:v>
                </c:pt>
                <c:pt idx="30">
                  <c:v>1.3857009266343701E-2</c:v>
                </c:pt>
                <c:pt idx="31">
                  <c:v>1.6667795921132801E-2</c:v>
                </c:pt>
                <c:pt idx="32">
                  <c:v>2.3945157864246398E-2</c:v>
                </c:pt>
              </c:numCache>
            </c:numRef>
          </c:val>
          <c:extLst>
            <c:ext xmlns:c16="http://schemas.microsoft.com/office/drawing/2014/chart" uri="{C3380CC4-5D6E-409C-BE32-E72D297353CC}">
              <c16:uniqueId val="{00000013-B68C-4226-B5D3-59CB0BEDD8F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59451578642464E-2"/>
          <c:min val="-1.6434672914038502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'F85'!$C$5</c:f>
              <c:strCache>
                <c:ptCount val="1"/>
                <c:pt idx="0">
                  <c:v>Variación</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27F9-403C-8C1A-D3EE80028980}"/>
              </c:ext>
            </c:extLst>
          </c:dPt>
          <c:dPt>
            <c:idx val="13"/>
            <c:invertIfNegative val="0"/>
            <c:bubble3D val="0"/>
            <c:spPr>
              <a:solidFill>
                <a:srgbClr val="7C878E"/>
              </a:solidFill>
              <a:ln>
                <a:noFill/>
              </a:ln>
              <a:effectLst/>
            </c:spPr>
            <c:extLst>
              <c:ext xmlns:c16="http://schemas.microsoft.com/office/drawing/2014/chart" uri="{C3380CC4-5D6E-409C-BE32-E72D297353CC}">
                <c16:uniqueId val="{00000003-27F9-403C-8C1A-D3EE80028980}"/>
              </c:ext>
            </c:extLst>
          </c:dPt>
          <c:dPt>
            <c:idx val="25"/>
            <c:invertIfNegative val="0"/>
            <c:bubble3D val="0"/>
            <c:spPr>
              <a:solidFill>
                <a:srgbClr val="7C878E"/>
              </a:solidFill>
              <a:ln>
                <a:noFill/>
              </a:ln>
              <a:effectLst/>
            </c:spPr>
            <c:extLst>
              <c:ext xmlns:c16="http://schemas.microsoft.com/office/drawing/2014/chart" uri="{C3380CC4-5D6E-409C-BE32-E72D297353CC}">
                <c16:uniqueId val="{00000005-27F9-403C-8C1A-D3EE80028980}"/>
              </c:ext>
            </c:extLst>
          </c:dPt>
          <c:dPt>
            <c:idx val="37"/>
            <c:invertIfNegative val="0"/>
            <c:bubble3D val="0"/>
            <c:spPr>
              <a:solidFill>
                <a:srgbClr val="7C878E"/>
              </a:solidFill>
              <a:ln>
                <a:noFill/>
              </a:ln>
              <a:effectLst/>
            </c:spPr>
            <c:extLst>
              <c:ext xmlns:c16="http://schemas.microsoft.com/office/drawing/2014/chart" uri="{C3380CC4-5D6E-409C-BE32-E72D297353CC}">
                <c16:uniqueId val="{00000007-27F9-403C-8C1A-D3EE80028980}"/>
              </c:ext>
            </c:extLst>
          </c:dPt>
          <c:dPt>
            <c:idx val="49"/>
            <c:invertIfNegative val="0"/>
            <c:bubble3D val="0"/>
            <c:spPr>
              <a:solidFill>
                <a:srgbClr val="7C878E"/>
              </a:solidFill>
              <a:ln>
                <a:noFill/>
              </a:ln>
              <a:effectLst/>
            </c:spPr>
            <c:extLst>
              <c:ext xmlns:c16="http://schemas.microsoft.com/office/drawing/2014/chart" uri="{C3380CC4-5D6E-409C-BE32-E72D297353CC}">
                <c16:uniqueId val="{00000009-27F9-403C-8C1A-D3EE80028980}"/>
              </c:ext>
            </c:extLst>
          </c:dPt>
          <c:dPt>
            <c:idx val="61"/>
            <c:invertIfNegative val="0"/>
            <c:bubble3D val="0"/>
            <c:spPr>
              <a:solidFill>
                <a:srgbClr val="7C878E"/>
              </a:solidFill>
              <a:ln>
                <a:noFill/>
              </a:ln>
              <a:effectLst/>
            </c:spPr>
            <c:extLst>
              <c:ext xmlns:c16="http://schemas.microsoft.com/office/drawing/2014/chart" uri="{C3380CC4-5D6E-409C-BE32-E72D297353CC}">
                <c16:uniqueId val="{0000000B-27F9-403C-8C1A-D3EE80028980}"/>
              </c:ext>
            </c:extLst>
          </c:dPt>
          <c:dPt>
            <c:idx val="73"/>
            <c:invertIfNegative val="0"/>
            <c:bubble3D val="0"/>
            <c:spPr>
              <a:solidFill>
                <a:srgbClr val="7C878E"/>
              </a:solidFill>
              <a:ln>
                <a:noFill/>
              </a:ln>
              <a:effectLst/>
            </c:spPr>
            <c:extLst>
              <c:ext xmlns:c16="http://schemas.microsoft.com/office/drawing/2014/chart" uri="{C3380CC4-5D6E-409C-BE32-E72D297353CC}">
                <c16:uniqueId val="{0000000D-27F9-403C-8C1A-D3EE80028980}"/>
              </c:ext>
            </c:extLst>
          </c:dPt>
          <c:dPt>
            <c:idx val="85"/>
            <c:invertIfNegative val="0"/>
            <c:bubble3D val="0"/>
            <c:spPr>
              <a:solidFill>
                <a:srgbClr val="7C878E"/>
              </a:solidFill>
              <a:ln>
                <a:noFill/>
              </a:ln>
              <a:effectLst/>
            </c:spPr>
            <c:extLst>
              <c:ext xmlns:c16="http://schemas.microsoft.com/office/drawing/2014/chart" uri="{C3380CC4-5D6E-409C-BE32-E72D297353CC}">
                <c16:uniqueId val="{0000000F-27F9-403C-8C1A-D3EE80028980}"/>
              </c:ext>
            </c:extLst>
          </c:dPt>
          <c:dPt>
            <c:idx val="97"/>
            <c:invertIfNegative val="0"/>
            <c:bubble3D val="0"/>
            <c:spPr>
              <a:solidFill>
                <a:srgbClr val="7C878E"/>
              </a:solidFill>
              <a:ln>
                <a:noFill/>
              </a:ln>
              <a:effectLst/>
            </c:spPr>
            <c:extLst>
              <c:ext xmlns:c16="http://schemas.microsoft.com/office/drawing/2014/chart" uri="{C3380CC4-5D6E-409C-BE32-E72D297353CC}">
                <c16:uniqueId val="{00000011-27F9-403C-8C1A-D3EE80028980}"/>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27F9-403C-8C1A-D3EE80028980}"/>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27F9-403C-8C1A-D3EE80028980}"/>
              </c:ext>
            </c:extLst>
          </c:dPt>
          <c:cat>
            <c:multiLvlStrRef>
              <c:f>'F85'!$A$6:$B$127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'F85'!$C$6:$C$127</c:f>
              <c:numCache>
                <c:formatCode>0.0</c:formatCode>
                <c:ptCount val="122"/>
                <c:pt idx="0">
                  <c:v>1.028516611421</c:v>
                </c:pt>
                <c:pt idx="1">
                  <c:v>2.7223853702020002</c:v>
                </c:pt>
                <c:pt idx="2">
                  <c:v>-4.0247020714439996</c:v>
                </c:pt>
                <c:pt idx="3">
                  <c:v>7.9403875686159999</c:v>
                </c:pt>
                <c:pt idx="4">
                  <c:v>0.94793275797599996</c:v>
                </c:pt>
                <c:pt idx="5">
                  <c:v>6.1511301672000002E-2</c:v>
                </c:pt>
                <c:pt idx="6">
                  <c:v>1.8397750191169999</c:v>
                </c:pt>
                <c:pt idx="7">
                  <c:v>5.0786299946520002</c:v>
                </c:pt>
                <c:pt idx="8">
                  <c:v>3.6738036597689998</c:v>
                </c:pt>
                <c:pt idx="9">
                  <c:v>8.0135524177280004</c:v>
                </c:pt>
                <c:pt idx="10">
                  <c:v>4.6293981151379997</c:v>
                </c:pt>
                <c:pt idx="11">
                  <c:v>5.1315295410530002</c:v>
                </c:pt>
                <c:pt idx="12">
                  <c:v>5.8808797911450004</c:v>
                </c:pt>
                <c:pt idx="13">
                  <c:v>3.4970992871959998</c:v>
                </c:pt>
                <c:pt idx="14">
                  <c:v>12.292803274672</c:v>
                </c:pt>
                <c:pt idx="15">
                  <c:v>6.8374107022599997</c:v>
                </c:pt>
                <c:pt idx="16">
                  <c:v>13.353399467541999</c:v>
                </c:pt>
                <c:pt idx="17">
                  <c:v>12.409707795508</c:v>
                </c:pt>
                <c:pt idx="18">
                  <c:v>7.4083633096000003</c:v>
                </c:pt>
                <c:pt idx="19">
                  <c:v>4.5745215481120001</c:v>
                </c:pt>
                <c:pt idx="20">
                  <c:v>9.2810602554389998</c:v>
                </c:pt>
                <c:pt idx="21">
                  <c:v>6.3788486479389999</c:v>
                </c:pt>
                <c:pt idx="22">
                  <c:v>6.946346732256</c:v>
                </c:pt>
                <c:pt idx="23">
                  <c:v>10.880566730177</c:v>
                </c:pt>
                <c:pt idx="24">
                  <c:v>10.519380859549001</c:v>
                </c:pt>
                <c:pt idx="25">
                  <c:v>6.8258966035790003</c:v>
                </c:pt>
                <c:pt idx="26">
                  <c:v>2.2918218800860002</c:v>
                </c:pt>
                <c:pt idx="27">
                  <c:v>2.2066811887509998</c:v>
                </c:pt>
                <c:pt idx="28">
                  <c:v>1.0785350631220001</c:v>
                </c:pt>
                <c:pt idx="29">
                  <c:v>4.4837892354419999</c:v>
                </c:pt>
                <c:pt idx="30">
                  <c:v>9.3543172687999991</c:v>
                </c:pt>
                <c:pt idx="31">
                  <c:v>8.4389178097389994</c:v>
                </c:pt>
                <c:pt idx="32">
                  <c:v>15.371479110318001</c:v>
                </c:pt>
                <c:pt idx="33">
                  <c:v>1.5679061853559999</c:v>
                </c:pt>
                <c:pt idx="34">
                  <c:v>2.5240866475399999</c:v>
                </c:pt>
                <c:pt idx="35">
                  <c:v>4.1403678553049996</c:v>
                </c:pt>
                <c:pt idx="36">
                  <c:v>3.0276293934340002</c:v>
                </c:pt>
                <c:pt idx="37">
                  <c:v>6.0916194941609998</c:v>
                </c:pt>
                <c:pt idx="38">
                  <c:v>3.4086199190530002</c:v>
                </c:pt>
                <c:pt idx="39">
                  <c:v>6.6957351106859999</c:v>
                </c:pt>
                <c:pt idx="40">
                  <c:v>2.5315946954399999</c:v>
                </c:pt>
                <c:pt idx="41">
                  <c:v>2.1406137836719998</c:v>
                </c:pt>
                <c:pt idx="42">
                  <c:v>-5.7895154197530001</c:v>
                </c:pt>
                <c:pt idx="43">
                  <c:v>-2.12920429992</c:v>
                </c:pt>
                <c:pt idx="44">
                  <c:v>-7.4893132143849996</c:v>
                </c:pt>
                <c:pt idx="45">
                  <c:v>-2.950858795956</c:v>
                </c:pt>
                <c:pt idx="46">
                  <c:v>1.103904021036</c:v>
                </c:pt>
                <c:pt idx="47">
                  <c:v>-1.855429471391</c:v>
                </c:pt>
                <c:pt idx="48">
                  <c:v>-0.82153181308400003</c:v>
                </c:pt>
                <c:pt idx="49">
                  <c:v>0.51821442652600003</c:v>
                </c:pt>
                <c:pt idx="50">
                  <c:v>7.3527799054020004</c:v>
                </c:pt>
                <c:pt idx="51">
                  <c:v>-4.9407184969699998</c:v>
                </c:pt>
                <c:pt idx="52">
                  <c:v>1.418899391911</c:v>
                </c:pt>
                <c:pt idx="53">
                  <c:v>3.5925275910779999</c:v>
                </c:pt>
                <c:pt idx="54">
                  <c:v>2.1895295028319999</c:v>
                </c:pt>
                <c:pt idx="55">
                  <c:v>2.9687039871310001</c:v>
                </c:pt>
                <c:pt idx="56">
                  <c:v>3.1350339690340001</c:v>
                </c:pt>
                <c:pt idx="57">
                  <c:v>1.1595984186329999</c:v>
                </c:pt>
                <c:pt idx="58">
                  <c:v>0.452282405916</c:v>
                </c:pt>
                <c:pt idx="59">
                  <c:v>4.5213311018990003</c:v>
                </c:pt>
                <c:pt idx="60">
                  <c:v>4.4057442812999996</c:v>
                </c:pt>
                <c:pt idx="61">
                  <c:v>1.2972119168780001</c:v>
                </c:pt>
                <c:pt idx="62">
                  <c:v>-2.9025132851289999</c:v>
                </c:pt>
                <c:pt idx="63">
                  <c:v>5.2903006489060003</c:v>
                </c:pt>
                <c:pt idx="64">
                  <c:v>0.56805564453199997</c:v>
                </c:pt>
                <c:pt idx="65">
                  <c:v>-2.5010798104599998</c:v>
                </c:pt>
                <c:pt idx="66">
                  <c:v>2.6769517732220001</c:v>
                </c:pt>
                <c:pt idx="67">
                  <c:v>2.2333686092199998</c:v>
                </c:pt>
                <c:pt idx="68">
                  <c:v>-2.8118232973069999</c:v>
                </c:pt>
                <c:pt idx="69">
                  <c:v>4.0318693218170001</c:v>
                </c:pt>
                <c:pt idx="70">
                  <c:v>-2.069634573563</c:v>
                </c:pt>
                <c:pt idx="71">
                  <c:v>-5.1222443348219997</c:v>
                </c:pt>
                <c:pt idx="72">
                  <c:v>-1.1668419785299999</c:v>
                </c:pt>
                <c:pt idx="73">
                  <c:v>1.9568226115939999</c:v>
                </c:pt>
                <c:pt idx="74">
                  <c:v>4.0673908531540004</c:v>
                </c:pt>
                <c:pt idx="75">
                  <c:v>2.0254569702629999</c:v>
                </c:pt>
                <c:pt idx="76">
                  <c:v>0.52496861039300002</c:v>
                </c:pt>
                <c:pt idx="77">
                  <c:v>-0.49878849874999998</c:v>
                </c:pt>
                <c:pt idx="78">
                  <c:v>0.42337580282600001</c:v>
                </c:pt>
                <c:pt idx="79">
                  <c:v>-0.58158546090200003</c:v>
                </c:pt>
                <c:pt idx="80">
                  <c:v>-1.1652068851940001</c:v>
                </c:pt>
                <c:pt idx="81">
                  <c:v>-3.4323661013739999</c:v>
                </c:pt>
                <c:pt idx="82">
                  <c:v>8.3238936245000006E-2</c:v>
                </c:pt>
                <c:pt idx="83">
                  <c:v>-0.74668742702400004</c:v>
                </c:pt>
                <c:pt idx="84">
                  <c:v>0.69320169272200005</c:v>
                </c:pt>
                <c:pt idx="85">
                  <c:v>-2.6663690256249999</c:v>
                </c:pt>
                <c:pt idx="86">
                  <c:v>-5.6498805691319998</c:v>
                </c:pt>
                <c:pt idx="87">
                  <c:v>-28.184281603513</c:v>
                </c:pt>
                <c:pt idx="88">
                  <c:v>-27.315981041941001</c:v>
                </c:pt>
                <c:pt idx="89">
                  <c:v>-15.663530626974</c:v>
                </c:pt>
                <c:pt idx="90">
                  <c:v>-12.854398971503</c:v>
                </c:pt>
                <c:pt idx="91">
                  <c:v>-11.620656624873</c:v>
                </c:pt>
                <c:pt idx="92">
                  <c:v>-4.9806685493370004</c:v>
                </c:pt>
                <c:pt idx="93">
                  <c:v>-5.6885674299859996</c:v>
                </c:pt>
                <c:pt idx="94">
                  <c:v>-2.787287958077</c:v>
                </c:pt>
                <c:pt idx="95">
                  <c:v>2.022340470169</c:v>
                </c:pt>
                <c:pt idx="96">
                  <c:v>-6.0777847175490001</c:v>
                </c:pt>
                <c:pt idx="97">
                  <c:v>-1.811964933806</c:v>
                </c:pt>
                <c:pt idx="98">
                  <c:v>0.27155810250599999</c:v>
                </c:pt>
                <c:pt idx="99">
                  <c:v>28.223588889308999</c:v>
                </c:pt>
                <c:pt idx="100">
                  <c:v>25.608993262609999</c:v>
                </c:pt>
                <c:pt idx="101">
                  <c:v>8.6962252812749998</c:v>
                </c:pt>
                <c:pt idx="102">
                  <c:v>9.5989268643069998</c:v>
                </c:pt>
                <c:pt idx="103">
                  <c:v>6.3027375655059998</c:v>
                </c:pt>
                <c:pt idx="104">
                  <c:v>-0.26676298425299999</c:v>
                </c:pt>
                <c:pt idx="105">
                  <c:v>0.38901492092899997</c:v>
                </c:pt>
                <c:pt idx="106">
                  <c:v>0.53234254424299998</c:v>
                </c:pt>
                <c:pt idx="107">
                  <c:v>-1.82573260789</c:v>
                </c:pt>
                <c:pt idx="108">
                  <c:v>3.0706958599040002</c:v>
                </c:pt>
                <c:pt idx="109">
                  <c:v>3.8075113523119999</c:v>
                </c:pt>
                <c:pt idx="110">
                  <c:v>7.2671890339420004</c:v>
                </c:pt>
                <c:pt idx="111">
                  <c:v>9.4422591050389997</c:v>
                </c:pt>
                <c:pt idx="112">
                  <c:v>12.556836219992</c:v>
                </c:pt>
                <c:pt idx="113">
                  <c:v>11.973439323267</c:v>
                </c:pt>
                <c:pt idx="114">
                  <c:v>7.4488110020739997</c:v>
                </c:pt>
                <c:pt idx="115">
                  <c:v>7.3051472850110004</c:v>
                </c:pt>
                <c:pt idx="116">
                  <c:v>11.553958750672001</c:v>
                </c:pt>
                <c:pt idx="117">
                  <c:v>8.0966772416369999</c:v>
                </c:pt>
                <c:pt idx="118">
                  <c:v>3.4842987642000001</c:v>
                </c:pt>
                <c:pt idx="119">
                  <c:v>9.4673133330549994</c:v>
                </c:pt>
                <c:pt idx="120">
                  <c:v>3.427677808416</c:v>
                </c:pt>
                <c:pt idx="121">
                  <c:v>-2.0453866203179998</c:v>
                </c:pt>
              </c:numCache>
            </c:numRef>
          </c:val>
          <c:extLst>
            <c:ext xmlns:c16="http://schemas.microsoft.com/office/drawing/2014/chart" uri="{C3380CC4-5D6E-409C-BE32-E72D297353CC}">
              <c16:uniqueId val="{00000016-27F9-403C-8C1A-D3EE8002898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'F85'!$D$5</c:f>
              <c:strCache>
                <c:ptCount val="1"/>
                <c:pt idx="0">
                  <c:v>Variación promedio</c:v>
                </c:pt>
              </c:strCache>
            </c:strRef>
          </c:tx>
          <c:spPr>
            <a:ln w="28575" cap="rnd">
              <a:solidFill>
                <a:srgbClr val="B69630"/>
              </a:solidFill>
              <a:round/>
            </a:ln>
            <a:effectLst/>
          </c:spPr>
          <c:marker>
            <c:symbol val="none"/>
          </c:marker>
          <c:cat>
            <c:multiLvlStrRef>
              <c:f>'F85'!$A$6:$B$127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'F85'!$D$6:$D$127</c:f>
              <c:numCache>
                <c:formatCode>0.0</c:formatCode>
                <c:ptCount val="122"/>
                <c:pt idx="0">
                  <c:v>3.9266172870278302</c:v>
                </c:pt>
                <c:pt idx="1">
                  <c:v>3.6952595159506698</c:v>
                </c:pt>
                <c:pt idx="2">
                  <c:v>2.6846772551570801</c:v>
                </c:pt>
                <c:pt idx="3">
                  <c:v>3.30650285224183</c:v>
                </c:pt>
                <c:pt idx="4">
                  <c:v>2.8096732693587501</c:v>
                </c:pt>
                <c:pt idx="5">
                  <c:v>2.4367208100768298</c:v>
                </c:pt>
                <c:pt idx="6">
                  <c:v>1.874143483656</c:v>
                </c:pt>
                <c:pt idx="7">
                  <c:v>1.89660738192667</c:v>
                </c:pt>
                <c:pt idx="8">
                  <c:v>1.9973166048379201</c:v>
                </c:pt>
                <c:pt idx="9">
                  <c:v>2.43019202634675</c:v>
                </c:pt>
                <c:pt idx="10">
                  <c:v>2.7817478817526702</c:v>
                </c:pt>
                <c:pt idx="11">
                  <c:v>3.0868933571583299</c:v>
                </c:pt>
                <c:pt idx="12">
                  <c:v>3.4912569554686699</c:v>
                </c:pt>
                <c:pt idx="13">
                  <c:v>3.5558164485515</c:v>
                </c:pt>
                <c:pt idx="14">
                  <c:v>4.9156085607278301</c:v>
                </c:pt>
                <c:pt idx="15">
                  <c:v>4.82369382186483</c:v>
                </c:pt>
                <c:pt idx="16">
                  <c:v>5.8574827143286701</c:v>
                </c:pt>
                <c:pt idx="17">
                  <c:v>6.8864990888150004</c:v>
                </c:pt>
                <c:pt idx="18">
                  <c:v>7.3505481130219197</c:v>
                </c:pt>
                <c:pt idx="19">
                  <c:v>7.3085390758102502</c:v>
                </c:pt>
                <c:pt idx="20">
                  <c:v>7.7758104587827503</c:v>
                </c:pt>
                <c:pt idx="21">
                  <c:v>7.6395851446336698</c:v>
                </c:pt>
                <c:pt idx="22">
                  <c:v>7.8326641960601702</c:v>
                </c:pt>
                <c:pt idx="23">
                  <c:v>8.3117506284871698</c:v>
                </c:pt>
                <c:pt idx="24">
                  <c:v>8.6982923841874999</c:v>
                </c:pt>
                <c:pt idx="25">
                  <c:v>8.9756921605527502</c:v>
                </c:pt>
                <c:pt idx="26">
                  <c:v>8.1422770443372503</c:v>
                </c:pt>
                <c:pt idx="27">
                  <c:v>7.7563829182115001</c:v>
                </c:pt>
                <c:pt idx="28">
                  <c:v>6.7334775511764997</c:v>
                </c:pt>
                <c:pt idx="29">
                  <c:v>6.0729843378376698</c:v>
                </c:pt>
                <c:pt idx="30">
                  <c:v>6.2351471677710002</c:v>
                </c:pt>
                <c:pt idx="31">
                  <c:v>6.5571801895732502</c:v>
                </c:pt>
                <c:pt idx="32">
                  <c:v>7.0647150941465</c:v>
                </c:pt>
                <c:pt idx="33">
                  <c:v>6.6638032222645798</c:v>
                </c:pt>
                <c:pt idx="34">
                  <c:v>6.2952815485382496</c:v>
                </c:pt>
                <c:pt idx="35">
                  <c:v>5.73359830896558</c:v>
                </c:pt>
                <c:pt idx="36">
                  <c:v>5.1092856867893301</c:v>
                </c:pt>
                <c:pt idx="37">
                  <c:v>5.0480959276711701</c:v>
                </c:pt>
                <c:pt idx="38">
                  <c:v>5.1411624309184196</c:v>
                </c:pt>
                <c:pt idx="39">
                  <c:v>5.51525025774633</c:v>
                </c:pt>
                <c:pt idx="40">
                  <c:v>5.6363385604395004</c:v>
                </c:pt>
                <c:pt idx="41">
                  <c:v>5.4410739394586702</c:v>
                </c:pt>
                <c:pt idx="42">
                  <c:v>4.1790878820792496</c:v>
                </c:pt>
                <c:pt idx="43">
                  <c:v>3.2984110396076698</c:v>
                </c:pt>
                <c:pt idx="44">
                  <c:v>1.3933450125490801</c:v>
                </c:pt>
                <c:pt idx="45">
                  <c:v>1.01678126410642</c:v>
                </c:pt>
                <c:pt idx="46">
                  <c:v>0.89843271189774998</c:v>
                </c:pt>
                <c:pt idx="47">
                  <c:v>0.39878293467308301</c:v>
                </c:pt>
                <c:pt idx="48">
                  <c:v>7.8019500796583305E-2</c:v>
                </c:pt>
                <c:pt idx="49">
                  <c:v>-0.38643092150633301</c:v>
                </c:pt>
                <c:pt idx="50">
                  <c:v>-5.7750922643916597E-2</c:v>
                </c:pt>
                <c:pt idx="51">
                  <c:v>-1.0274553899485801</c:v>
                </c:pt>
                <c:pt idx="52">
                  <c:v>-1.1201799985759999</c:v>
                </c:pt>
                <c:pt idx="53">
                  <c:v>-0.99918718129216699</c:v>
                </c:pt>
                <c:pt idx="54">
                  <c:v>-0.33426677107675001</c:v>
                </c:pt>
                <c:pt idx="55">
                  <c:v>9.0558919510833405E-2</c:v>
                </c:pt>
                <c:pt idx="56">
                  <c:v>0.97592118479574996</c:v>
                </c:pt>
                <c:pt idx="57">
                  <c:v>1.3184592860115001</c:v>
                </c:pt>
                <c:pt idx="58">
                  <c:v>1.2641574847515</c:v>
                </c:pt>
                <c:pt idx="59">
                  <c:v>1.7955541991923301</c:v>
                </c:pt>
                <c:pt idx="60">
                  <c:v>2.231160540391</c:v>
                </c:pt>
                <c:pt idx="61">
                  <c:v>2.2960769979203302</c:v>
                </c:pt>
                <c:pt idx="62">
                  <c:v>1.44146923204275</c:v>
                </c:pt>
                <c:pt idx="63">
                  <c:v>2.2940541608657501</c:v>
                </c:pt>
                <c:pt idx="64">
                  <c:v>2.22315051525083</c:v>
                </c:pt>
                <c:pt idx="65">
                  <c:v>1.7153498984560001</c:v>
                </c:pt>
                <c:pt idx="66">
                  <c:v>1.7559684209885</c:v>
                </c:pt>
                <c:pt idx="67">
                  <c:v>1.69469047282925</c:v>
                </c:pt>
                <c:pt idx="68">
                  <c:v>1.1991190339675</c:v>
                </c:pt>
                <c:pt idx="69">
                  <c:v>1.43847494256617</c:v>
                </c:pt>
                <c:pt idx="70">
                  <c:v>1.22831519427625</c:v>
                </c:pt>
                <c:pt idx="71">
                  <c:v>0.424683907882833</c:v>
                </c:pt>
                <c:pt idx="72">
                  <c:v>-3.9698280436333201E-2</c:v>
                </c:pt>
                <c:pt idx="73">
                  <c:v>1.52692774566667E-2</c:v>
                </c:pt>
                <c:pt idx="74">
                  <c:v>0.59609462231358301</c:v>
                </c:pt>
                <c:pt idx="75">
                  <c:v>0.32402431576000001</c:v>
                </c:pt>
                <c:pt idx="76">
                  <c:v>0.32043372958174998</c:v>
                </c:pt>
                <c:pt idx="77">
                  <c:v>0.48729133889091703</c:v>
                </c:pt>
                <c:pt idx="78">
                  <c:v>0.299493341357917</c:v>
                </c:pt>
                <c:pt idx="79">
                  <c:v>6.4913835514416707E-2</c:v>
                </c:pt>
                <c:pt idx="80">
                  <c:v>0.202131869857167</c:v>
                </c:pt>
                <c:pt idx="81">
                  <c:v>-0.41988774874208301</c:v>
                </c:pt>
                <c:pt idx="82">
                  <c:v>-0.24048162292475</c:v>
                </c:pt>
                <c:pt idx="83">
                  <c:v>0.12414811939174999</c:v>
                </c:pt>
                <c:pt idx="84">
                  <c:v>0.27915175866274999</c:v>
                </c:pt>
                <c:pt idx="85">
                  <c:v>-0.1061142111055</c:v>
                </c:pt>
                <c:pt idx="86">
                  <c:v>-0.91588682962933299</c:v>
                </c:pt>
                <c:pt idx="87">
                  <c:v>-3.43336504411067</c:v>
                </c:pt>
                <c:pt idx="88">
                  <c:v>-5.75344418180517</c:v>
                </c:pt>
                <c:pt idx="89">
                  <c:v>-7.0171726924905</c:v>
                </c:pt>
                <c:pt idx="90">
                  <c:v>-8.1236539236845804</c:v>
                </c:pt>
                <c:pt idx="91">
                  <c:v>-9.0435765206821692</c:v>
                </c:pt>
                <c:pt idx="92">
                  <c:v>-9.3615316593607503</c:v>
                </c:pt>
                <c:pt idx="93">
                  <c:v>-9.5495484367450807</c:v>
                </c:pt>
                <c:pt idx="94">
                  <c:v>-9.7887590112719192</c:v>
                </c:pt>
                <c:pt idx="95">
                  <c:v>-9.5580066865058306</c:v>
                </c:pt>
                <c:pt idx="96">
                  <c:v>-10.122255554028399</c:v>
                </c:pt>
                <c:pt idx="97">
                  <c:v>-10.051055213043499</c:v>
                </c:pt>
                <c:pt idx="98">
                  <c:v>-9.5576019904070009</c:v>
                </c:pt>
                <c:pt idx="99">
                  <c:v>-4.8569461160051697</c:v>
                </c:pt>
                <c:pt idx="100">
                  <c:v>-0.44653159062591702</c:v>
                </c:pt>
                <c:pt idx="101">
                  <c:v>1.58344806839483</c:v>
                </c:pt>
                <c:pt idx="102">
                  <c:v>3.4545585547123299</c:v>
                </c:pt>
                <c:pt idx="103">
                  <c:v>4.94817473724392</c:v>
                </c:pt>
                <c:pt idx="104">
                  <c:v>5.3410002010009201</c:v>
                </c:pt>
                <c:pt idx="105">
                  <c:v>5.8474653969104997</c:v>
                </c:pt>
                <c:pt idx="106">
                  <c:v>6.1241012721038297</c:v>
                </c:pt>
                <c:pt idx="107">
                  <c:v>5.8034285155989203</c:v>
                </c:pt>
                <c:pt idx="108">
                  <c:v>6.5658018970533298</c:v>
                </c:pt>
                <c:pt idx="109">
                  <c:v>7.0340915875631698</c:v>
                </c:pt>
                <c:pt idx="110">
                  <c:v>7.6170608318494999</c:v>
                </c:pt>
                <c:pt idx="111">
                  <c:v>6.0519500164936701</c:v>
                </c:pt>
                <c:pt idx="112">
                  <c:v>4.9642702629421702</c:v>
                </c:pt>
                <c:pt idx="113">
                  <c:v>5.2373714331081702</c:v>
                </c:pt>
                <c:pt idx="114">
                  <c:v>5.0581951112554204</c:v>
                </c:pt>
                <c:pt idx="115">
                  <c:v>5.1417292545475002</c:v>
                </c:pt>
                <c:pt idx="116">
                  <c:v>6.1267893991245801</c:v>
                </c:pt>
                <c:pt idx="117">
                  <c:v>6.7690945925169199</c:v>
                </c:pt>
                <c:pt idx="118">
                  <c:v>7.0150909441799998</c:v>
                </c:pt>
                <c:pt idx="119">
                  <c:v>7.95617810592542</c:v>
                </c:pt>
                <c:pt idx="120">
                  <c:v>7.9859266016347501</c:v>
                </c:pt>
                <c:pt idx="121">
                  <c:v>7.4981851039155796</c:v>
                </c:pt>
              </c:numCache>
            </c:numRef>
          </c:val>
          <c:smooth val="0"/>
          <c:extLst>
            <c:ext xmlns:c16="http://schemas.microsoft.com/office/drawing/2014/chart" uri="{C3380CC4-5D6E-409C-BE32-E72D297353CC}">
              <c16:uniqueId val="{00000017-27F9-403C-8C1A-D3EE8002898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01F-4A83-8790-996D03655EAD}"/>
              </c:ext>
            </c:extLst>
          </c:dPt>
          <c:dPt>
            <c:idx val="1"/>
            <c:invertIfNegative val="0"/>
            <c:bubble3D val="0"/>
            <c:spPr>
              <a:solidFill>
                <a:srgbClr val="7C878E"/>
              </a:solidFill>
              <a:ln>
                <a:noFill/>
              </a:ln>
              <a:effectLst/>
            </c:spPr>
            <c:extLst>
              <c:ext xmlns:c16="http://schemas.microsoft.com/office/drawing/2014/chart" uri="{C3380CC4-5D6E-409C-BE32-E72D297353CC}">
                <c16:uniqueId val="{00000003-C01F-4A83-8790-996D03655EAD}"/>
              </c:ext>
            </c:extLst>
          </c:dPt>
          <c:dPt>
            <c:idx val="2"/>
            <c:invertIfNegative val="0"/>
            <c:bubble3D val="0"/>
            <c:spPr>
              <a:solidFill>
                <a:srgbClr val="7C878E"/>
              </a:solidFill>
              <a:ln>
                <a:noFill/>
              </a:ln>
              <a:effectLst/>
            </c:spPr>
            <c:extLst>
              <c:ext xmlns:c16="http://schemas.microsoft.com/office/drawing/2014/chart" uri="{C3380CC4-5D6E-409C-BE32-E72D297353CC}">
                <c16:uniqueId val="{00000005-C01F-4A83-8790-996D03655EAD}"/>
              </c:ext>
            </c:extLst>
          </c:dPt>
          <c:dPt>
            <c:idx val="3"/>
            <c:invertIfNegative val="0"/>
            <c:bubble3D val="0"/>
            <c:spPr>
              <a:solidFill>
                <a:srgbClr val="7C878E"/>
              </a:solidFill>
              <a:ln>
                <a:noFill/>
              </a:ln>
              <a:effectLst/>
            </c:spPr>
            <c:extLst>
              <c:ext xmlns:c16="http://schemas.microsoft.com/office/drawing/2014/chart" uri="{C3380CC4-5D6E-409C-BE32-E72D297353CC}">
                <c16:uniqueId val="{00000007-C01F-4A83-8790-996D03655EAD}"/>
              </c:ext>
            </c:extLst>
          </c:dPt>
          <c:dPt>
            <c:idx val="4"/>
            <c:invertIfNegative val="0"/>
            <c:bubble3D val="0"/>
            <c:spPr>
              <a:solidFill>
                <a:srgbClr val="7C878E"/>
              </a:solidFill>
              <a:ln>
                <a:noFill/>
              </a:ln>
              <a:effectLst/>
            </c:spPr>
            <c:extLst>
              <c:ext xmlns:c16="http://schemas.microsoft.com/office/drawing/2014/chart" uri="{C3380CC4-5D6E-409C-BE32-E72D297353CC}">
                <c16:uniqueId val="{00000009-C01F-4A83-8790-996D03655EAD}"/>
              </c:ext>
            </c:extLst>
          </c:dPt>
          <c:dPt>
            <c:idx val="5"/>
            <c:invertIfNegative val="0"/>
            <c:bubble3D val="0"/>
            <c:spPr>
              <a:solidFill>
                <a:srgbClr val="7C878E"/>
              </a:solidFill>
              <a:ln>
                <a:noFill/>
              </a:ln>
              <a:effectLst/>
            </c:spPr>
            <c:extLst>
              <c:ext xmlns:c16="http://schemas.microsoft.com/office/drawing/2014/chart" uri="{C3380CC4-5D6E-409C-BE32-E72D297353CC}">
                <c16:uniqueId val="{0000000B-C01F-4A83-8790-996D03655EAD}"/>
              </c:ext>
            </c:extLst>
          </c:dPt>
          <c:dPt>
            <c:idx val="6"/>
            <c:invertIfNegative val="0"/>
            <c:bubble3D val="0"/>
            <c:spPr>
              <a:solidFill>
                <a:srgbClr val="7C878E"/>
              </a:solidFill>
              <a:ln>
                <a:noFill/>
              </a:ln>
              <a:effectLst/>
            </c:spPr>
            <c:extLst>
              <c:ext xmlns:c16="http://schemas.microsoft.com/office/drawing/2014/chart" uri="{C3380CC4-5D6E-409C-BE32-E72D297353CC}">
                <c16:uniqueId val="{0000000D-C01F-4A83-8790-996D03655EAD}"/>
              </c:ext>
            </c:extLst>
          </c:dPt>
          <c:dPt>
            <c:idx val="7"/>
            <c:invertIfNegative val="0"/>
            <c:bubble3D val="0"/>
            <c:spPr>
              <a:solidFill>
                <a:srgbClr val="7C878E"/>
              </a:solidFill>
              <a:ln>
                <a:noFill/>
              </a:ln>
              <a:effectLst/>
            </c:spPr>
            <c:extLst>
              <c:ext xmlns:c16="http://schemas.microsoft.com/office/drawing/2014/chart" uri="{C3380CC4-5D6E-409C-BE32-E72D297353CC}">
                <c16:uniqueId val="{0000000F-C01F-4A83-8790-996D03655EAD}"/>
              </c:ext>
            </c:extLst>
          </c:dPt>
          <c:dPt>
            <c:idx val="8"/>
            <c:invertIfNegative val="0"/>
            <c:bubble3D val="0"/>
            <c:spPr>
              <a:solidFill>
                <a:srgbClr val="FBBB27"/>
              </a:solidFill>
              <a:ln>
                <a:noFill/>
              </a:ln>
              <a:effectLst/>
            </c:spPr>
            <c:extLst>
              <c:ext xmlns:c16="http://schemas.microsoft.com/office/drawing/2014/chart" uri="{C3380CC4-5D6E-409C-BE32-E72D297353CC}">
                <c16:uniqueId val="{00000011-C01F-4A83-8790-996D03655EAD}"/>
              </c:ext>
            </c:extLst>
          </c:dPt>
          <c:dPt>
            <c:idx val="9"/>
            <c:invertIfNegative val="0"/>
            <c:bubble3D val="0"/>
            <c:spPr>
              <a:solidFill>
                <a:srgbClr val="7C878E"/>
              </a:solidFill>
              <a:ln>
                <a:noFill/>
              </a:ln>
              <a:effectLst/>
            </c:spPr>
            <c:extLst>
              <c:ext xmlns:c16="http://schemas.microsoft.com/office/drawing/2014/chart" uri="{C3380CC4-5D6E-409C-BE32-E72D297353CC}">
                <c16:uniqueId val="{00000013-C01F-4A83-8790-996D03655EA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01F-4A83-8790-996D03655EA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01F-4A83-8790-996D03655EA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01F-4A83-8790-996D03655EA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01F-4A83-8790-996D03655EA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01F-4A83-8790-996D03655EA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01F-4A83-8790-996D03655EA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01F-4A83-8790-996D03655EAD}"/>
              </c:ext>
            </c:extLst>
          </c:dPt>
          <c:dPt>
            <c:idx val="17"/>
            <c:invertIfNegative val="0"/>
            <c:bubble3D val="0"/>
            <c:spPr>
              <a:solidFill>
                <a:srgbClr val="95682B"/>
              </a:solidFill>
              <a:ln>
                <a:noFill/>
              </a:ln>
              <a:effectLst/>
            </c:spPr>
            <c:extLst>
              <c:ext xmlns:c16="http://schemas.microsoft.com/office/drawing/2014/chart" uri="{C3380CC4-5D6E-409C-BE32-E72D297353CC}">
                <c16:uniqueId val="{00000023-C01F-4A83-8790-996D03655EA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'F86'!$A$6:$A$38</c:f>
              <c:strCache>
                <c:ptCount val="33"/>
                <c:pt idx="0">
                  <c:v>Colima</c:v>
                </c:pt>
                <c:pt idx="1">
                  <c:v>Tamaulipas</c:v>
                </c:pt>
                <c:pt idx="2">
                  <c:v>Aguascalientes</c:v>
                </c:pt>
                <c:pt idx="3">
                  <c:v>Morelos</c:v>
                </c:pt>
                <c:pt idx="4">
                  <c:v>Durango</c:v>
                </c:pt>
                <c:pt idx="5">
                  <c:v>Campeche</c:v>
                </c:pt>
                <c:pt idx="6">
                  <c:v>Estado de México</c:v>
                </c:pt>
                <c:pt idx="7">
                  <c:v>Baja California</c:v>
                </c:pt>
                <c:pt idx="8">
                  <c:v>Jalisco</c:v>
                </c:pt>
                <c:pt idx="9">
                  <c:v>Sinaloa</c:v>
                </c:pt>
                <c:pt idx="10">
                  <c:v>Veracruz</c:v>
                </c:pt>
                <c:pt idx="11">
                  <c:v>Nuevo León</c:v>
                </c:pt>
                <c:pt idx="12">
                  <c:v>Zacatecas</c:v>
                </c:pt>
                <c:pt idx="13">
                  <c:v>Guerrero</c:v>
                </c:pt>
                <c:pt idx="14">
                  <c:v>Coahuila</c:v>
                </c:pt>
                <c:pt idx="15">
                  <c:v>Michoacán</c:v>
                </c:pt>
                <c:pt idx="16">
                  <c:v>Tlaxcala</c:v>
                </c:pt>
                <c:pt idx="17">
                  <c:v>Nacional</c:v>
                </c:pt>
                <c:pt idx="18">
                  <c:v>Chihuahua</c:v>
                </c:pt>
                <c:pt idx="19">
                  <c:v>Querétaro</c:v>
                </c:pt>
                <c:pt idx="20">
                  <c:v>Sonora</c:v>
                </c:pt>
                <c:pt idx="21">
                  <c:v>Yucatán</c:v>
                </c:pt>
                <c:pt idx="22">
                  <c:v>Guanajuato</c:v>
                </c:pt>
                <c:pt idx="23">
                  <c:v>Hidalgo</c:v>
                </c:pt>
                <c:pt idx="24">
                  <c:v>Ciudad de México</c:v>
                </c:pt>
                <c:pt idx="25">
                  <c:v>Puebla</c:v>
                </c:pt>
                <c:pt idx="26">
                  <c:v>Chiapas</c:v>
                </c:pt>
                <c:pt idx="27">
                  <c:v>San Luis Potosí</c:v>
                </c:pt>
                <c:pt idx="28">
                  <c:v>Nayarit</c:v>
                </c:pt>
                <c:pt idx="29">
                  <c:v>Oaxaca</c:v>
                </c:pt>
                <c:pt idx="30">
                  <c:v>Tabasco</c:v>
                </c:pt>
                <c:pt idx="31">
                  <c:v>Quintana Roo</c:v>
                </c:pt>
                <c:pt idx="32">
                  <c:v>Baja California Sur</c:v>
                </c:pt>
              </c:strCache>
            </c:strRef>
          </c:cat>
          <c:val>
            <c:numRef>
              <c:f>'F86'!$B$6:$B$38</c:f>
              <c:numCache>
                <c:formatCode>0.0</c:formatCode>
                <c:ptCount val="33"/>
                <c:pt idx="0">
                  <c:v>-8.8665598166889996</c:v>
                </c:pt>
                <c:pt idx="1">
                  <c:v>-7.3586700814919999</c:v>
                </c:pt>
                <c:pt idx="2">
                  <c:v>-6.5409248307469996</c:v>
                </c:pt>
                <c:pt idx="3">
                  <c:v>-5.7779134091859996</c:v>
                </c:pt>
                <c:pt idx="4">
                  <c:v>-5.1166596688499997</c:v>
                </c:pt>
                <c:pt idx="5">
                  <c:v>-4.1513251792489996</c:v>
                </c:pt>
                <c:pt idx="6">
                  <c:v>-3.0997220200609998</c:v>
                </c:pt>
                <c:pt idx="7">
                  <c:v>-3.0958269191559999</c:v>
                </c:pt>
                <c:pt idx="8">
                  <c:v>-2.0453866203179998</c:v>
                </c:pt>
                <c:pt idx="9">
                  <c:v>-1.451850702734</c:v>
                </c:pt>
                <c:pt idx="10">
                  <c:v>-0.73406287836600004</c:v>
                </c:pt>
                <c:pt idx="11">
                  <c:v>0.32653665308899998</c:v>
                </c:pt>
                <c:pt idx="12">
                  <c:v>0.62705883929499995</c:v>
                </c:pt>
                <c:pt idx="13">
                  <c:v>0.73176302657500003</c:v>
                </c:pt>
                <c:pt idx="14">
                  <c:v>0.90096523822200003</c:v>
                </c:pt>
                <c:pt idx="15">
                  <c:v>2.4223270647459998</c:v>
                </c:pt>
                <c:pt idx="16">
                  <c:v>3.2322935263099999</c:v>
                </c:pt>
                <c:pt idx="17">
                  <c:v>3.2660807475949998</c:v>
                </c:pt>
                <c:pt idx="18">
                  <c:v>3.7370209367320002</c:v>
                </c:pt>
                <c:pt idx="19">
                  <c:v>4.9961090437199998</c:v>
                </c:pt>
                <c:pt idx="20">
                  <c:v>5.7068397800669999</c:v>
                </c:pt>
                <c:pt idx="21">
                  <c:v>5.8051985010670002</c:v>
                </c:pt>
                <c:pt idx="22">
                  <c:v>7.353097135064</c:v>
                </c:pt>
                <c:pt idx="23">
                  <c:v>7.9211064371009998</c:v>
                </c:pt>
                <c:pt idx="24">
                  <c:v>8.6377525301949998</c:v>
                </c:pt>
                <c:pt idx="25">
                  <c:v>8.8894176555059996</c:v>
                </c:pt>
                <c:pt idx="26">
                  <c:v>12.304693972880999</c:v>
                </c:pt>
                <c:pt idx="27">
                  <c:v>14.516843477570999</c:v>
                </c:pt>
                <c:pt idx="28">
                  <c:v>16.173545991922001</c:v>
                </c:pt>
                <c:pt idx="29">
                  <c:v>17.197532783875001</c:v>
                </c:pt>
                <c:pt idx="30">
                  <c:v>23.979977347378</c:v>
                </c:pt>
                <c:pt idx="31">
                  <c:v>27.861203823891</c:v>
                </c:pt>
                <c:pt idx="32">
                  <c:v>31.922091682577999</c:v>
                </c:pt>
              </c:numCache>
            </c:numRef>
          </c:val>
          <c:extLst>
            <c:ext xmlns:c16="http://schemas.microsoft.com/office/drawing/2014/chart" uri="{C3380CC4-5D6E-409C-BE32-E72D297353CC}">
              <c16:uniqueId val="{00000024-C01F-4A83-8790-996D03655EA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'F87'!$C$5</c:f>
              <c:strCache>
                <c:ptCount val="1"/>
                <c:pt idx="0">
                  <c:v>Serie desestacionalizada</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8ABF-409D-8F8E-10D8A4D6B245}"/>
              </c:ext>
            </c:extLst>
          </c:dPt>
          <c:dPt>
            <c:idx val="13"/>
            <c:invertIfNegative val="0"/>
            <c:bubble3D val="0"/>
            <c:spPr>
              <a:solidFill>
                <a:srgbClr val="7C878E"/>
              </a:solidFill>
              <a:ln>
                <a:noFill/>
              </a:ln>
              <a:effectLst/>
            </c:spPr>
            <c:extLst>
              <c:ext xmlns:c16="http://schemas.microsoft.com/office/drawing/2014/chart" uri="{C3380CC4-5D6E-409C-BE32-E72D297353CC}">
                <c16:uniqueId val="{00000003-8ABF-409D-8F8E-10D8A4D6B245}"/>
              </c:ext>
            </c:extLst>
          </c:dPt>
          <c:dPt>
            <c:idx val="25"/>
            <c:invertIfNegative val="0"/>
            <c:bubble3D val="0"/>
            <c:spPr>
              <a:solidFill>
                <a:srgbClr val="7C878E"/>
              </a:solidFill>
              <a:ln>
                <a:noFill/>
              </a:ln>
              <a:effectLst/>
            </c:spPr>
            <c:extLst>
              <c:ext xmlns:c16="http://schemas.microsoft.com/office/drawing/2014/chart" uri="{C3380CC4-5D6E-409C-BE32-E72D297353CC}">
                <c16:uniqueId val="{00000005-8ABF-409D-8F8E-10D8A4D6B245}"/>
              </c:ext>
            </c:extLst>
          </c:dPt>
          <c:dPt>
            <c:idx val="37"/>
            <c:invertIfNegative val="0"/>
            <c:bubble3D val="0"/>
            <c:spPr>
              <a:solidFill>
                <a:srgbClr val="7C878E"/>
              </a:solidFill>
              <a:ln>
                <a:noFill/>
              </a:ln>
              <a:effectLst/>
            </c:spPr>
            <c:extLst>
              <c:ext xmlns:c16="http://schemas.microsoft.com/office/drawing/2014/chart" uri="{C3380CC4-5D6E-409C-BE32-E72D297353CC}">
                <c16:uniqueId val="{00000007-8ABF-409D-8F8E-10D8A4D6B245}"/>
              </c:ext>
            </c:extLst>
          </c:dPt>
          <c:dPt>
            <c:idx val="49"/>
            <c:invertIfNegative val="0"/>
            <c:bubble3D val="0"/>
            <c:spPr>
              <a:solidFill>
                <a:srgbClr val="7C878E"/>
              </a:solidFill>
              <a:ln>
                <a:noFill/>
              </a:ln>
              <a:effectLst/>
            </c:spPr>
            <c:extLst>
              <c:ext xmlns:c16="http://schemas.microsoft.com/office/drawing/2014/chart" uri="{C3380CC4-5D6E-409C-BE32-E72D297353CC}">
                <c16:uniqueId val="{00000009-8ABF-409D-8F8E-10D8A4D6B245}"/>
              </c:ext>
            </c:extLst>
          </c:dPt>
          <c:dPt>
            <c:idx val="61"/>
            <c:invertIfNegative val="0"/>
            <c:bubble3D val="0"/>
            <c:spPr>
              <a:solidFill>
                <a:srgbClr val="7C878E"/>
              </a:solidFill>
              <a:ln>
                <a:noFill/>
              </a:ln>
              <a:effectLst/>
            </c:spPr>
            <c:extLst>
              <c:ext xmlns:c16="http://schemas.microsoft.com/office/drawing/2014/chart" uri="{C3380CC4-5D6E-409C-BE32-E72D297353CC}">
                <c16:uniqueId val="{0000000B-8ABF-409D-8F8E-10D8A4D6B245}"/>
              </c:ext>
            </c:extLst>
          </c:dPt>
          <c:dPt>
            <c:idx val="73"/>
            <c:invertIfNegative val="0"/>
            <c:bubble3D val="0"/>
            <c:spPr>
              <a:solidFill>
                <a:srgbClr val="7C878E"/>
              </a:solidFill>
              <a:ln>
                <a:noFill/>
              </a:ln>
              <a:effectLst/>
            </c:spPr>
            <c:extLst>
              <c:ext xmlns:c16="http://schemas.microsoft.com/office/drawing/2014/chart" uri="{C3380CC4-5D6E-409C-BE32-E72D297353CC}">
                <c16:uniqueId val="{0000000D-8ABF-409D-8F8E-10D8A4D6B245}"/>
              </c:ext>
            </c:extLst>
          </c:dPt>
          <c:dPt>
            <c:idx val="85"/>
            <c:invertIfNegative val="0"/>
            <c:bubble3D val="0"/>
            <c:spPr>
              <a:solidFill>
                <a:srgbClr val="7C878E"/>
              </a:solidFill>
              <a:ln>
                <a:noFill/>
              </a:ln>
              <a:effectLst/>
            </c:spPr>
            <c:extLst>
              <c:ext xmlns:c16="http://schemas.microsoft.com/office/drawing/2014/chart" uri="{C3380CC4-5D6E-409C-BE32-E72D297353CC}">
                <c16:uniqueId val="{0000000F-8ABF-409D-8F8E-10D8A4D6B245}"/>
              </c:ext>
            </c:extLst>
          </c:dPt>
          <c:dPt>
            <c:idx val="97"/>
            <c:invertIfNegative val="0"/>
            <c:bubble3D val="0"/>
            <c:spPr>
              <a:solidFill>
                <a:srgbClr val="7C878E"/>
              </a:solidFill>
              <a:ln>
                <a:noFill/>
              </a:ln>
              <a:effectLst/>
            </c:spPr>
            <c:extLst>
              <c:ext xmlns:c16="http://schemas.microsoft.com/office/drawing/2014/chart" uri="{C3380CC4-5D6E-409C-BE32-E72D297353CC}">
                <c16:uniqueId val="{00000011-8ABF-409D-8F8E-10D8A4D6B245}"/>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8ABF-409D-8F8E-10D8A4D6B245}"/>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8ABF-409D-8F8E-10D8A4D6B245}"/>
              </c:ext>
            </c:extLst>
          </c:dPt>
          <c:cat>
            <c:multiLvlStrRef>
              <c:f>'F87'!$A$6:$B$127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'F87'!$C$6:$C$127</c:f>
              <c:numCache>
                <c:formatCode>0.0</c:formatCode>
                <c:ptCount val="122"/>
                <c:pt idx="0">
                  <c:v>94.880767055793001</c:v>
                </c:pt>
                <c:pt idx="1">
                  <c:v>99.356506989286004</c:v>
                </c:pt>
                <c:pt idx="2">
                  <c:v>97.437186774820006</c:v>
                </c:pt>
                <c:pt idx="3">
                  <c:v>98.029737829444997</c:v>
                </c:pt>
                <c:pt idx="4">
                  <c:v>97.031593337340993</c:v>
                </c:pt>
                <c:pt idx="5">
                  <c:v>98.294091328877997</c:v>
                </c:pt>
                <c:pt idx="6">
                  <c:v>100.098645393016</c:v>
                </c:pt>
                <c:pt idx="7">
                  <c:v>102.666545892949</c:v>
                </c:pt>
                <c:pt idx="8">
                  <c:v>101.066686847241</c:v>
                </c:pt>
                <c:pt idx="9">
                  <c:v>104.940974382405</c:v>
                </c:pt>
                <c:pt idx="10">
                  <c:v>102.35100340317901</c:v>
                </c:pt>
                <c:pt idx="11">
                  <c:v>102.46522029210099</c:v>
                </c:pt>
                <c:pt idx="12">
                  <c:v>100.412538743591</c:v>
                </c:pt>
                <c:pt idx="13">
                  <c:v>102.851035101265</c:v>
                </c:pt>
                <c:pt idx="14">
                  <c:v>106.630989165475</c:v>
                </c:pt>
                <c:pt idx="15">
                  <c:v>108.283171695044</c:v>
                </c:pt>
                <c:pt idx="16">
                  <c:v>110.622577160416</c:v>
                </c:pt>
                <c:pt idx="17">
                  <c:v>110.209023221515</c:v>
                </c:pt>
                <c:pt idx="18">
                  <c:v>107.702992006852</c:v>
                </c:pt>
                <c:pt idx="19">
                  <c:v>107.895904613255</c:v>
                </c:pt>
                <c:pt idx="20">
                  <c:v>108.18977695519401</c:v>
                </c:pt>
                <c:pt idx="21">
                  <c:v>111.921597400194</c:v>
                </c:pt>
                <c:pt idx="22">
                  <c:v>111.989717984458</c:v>
                </c:pt>
                <c:pt idx="23">
                  <c:v>111.45279662173201</c:v>
                </c:pt>
                <c:pt idx="24">
                  <c:v>111.81280348157701</c:v>
                </c:pt>
                <c:pt idx="25">
                  <c:v>109.78498064178901</c:v>
                </c:pt>
                <c:pt idx="26">
                  <c:v>109.846910166168</c:v>
                </c:pt>
                <c:pt idx="27">
                  <c:v>110.369240232679</c:v>
                </c:pt>
                <c:pt idx="28">
                  <c:v>112.494796510865</c:v>
                </c:pt>
                <c:pt idx="29">
                  <c:v>112.95382990022399</c:v>
                </c:pt>
                <c:pt idx="30">
                  <c:v>117.64975279590401</c:v>
                </c:pt>
                <c:pt idx="31">
                  <c:v>117.758786922355</c:v>
                </c:pt>
                <c:pt idx="32">
                  <c:v>123.404635668119</c:v>
                </c:pt>
                <c:pt idx="33">
                  <c:v>115.188028903359</c:v>
                </c:pt>
                <c:pt idx="34">
                  <c:v>115.597513698374</c:v>
                </c:pt>
                <c:pt idx="35">
                  <c:v>116.45551321320499</c:v>
                </c:pt>
                <c:pt idx="36">
                  <c:v>115.920069555317</c:v>
                </c:pt>
                <c:pt idx="37">
                  <c:v>116.118828091414</c:v>
                </c:pt>
                <c:pt idx="38">
                  <c:v>113.628695672079</c:v>
                </c:pt>
                <c:pt idx="39">
                  <c:v>115.042946046626</c:v>
                </c:pt>
                <c:pt idx="40">
                  <c:v>115.655336209373</c:v>
                </c:pt>
                <c:pt idx="41">
                  <c:v>115.544641863951</c:v>
                </c:pt>
                <c:pt idx="42">
                  <c:v>112.555987495162</c:v>
                </c:pt>
                <c:pt idx="43">
                  <c:v>112.30099900966199</c:v>
                </c:pt>
                <c:pt idx="44">
                  <c:v>114.95996370606601</c:v>
                </c:pt>
                <c:pt idx="45">
                  <c:v>114.264155743657</c:v>
                </c:pt>
                <c:pt idx="46">
                  <c:v>114.929361120913</c:v>
                </c:pt>
                <c:pt idx="47">
                  <c:v>115.11619424131401</c:v>
                </c:pt>
                <c:pt idx="48">
                  <c:v>114.85275631181101</c:v>
                </c:pt>
                <c:pt idx="49">
                  <c:v>115.906208861753</c:v>
                </c:pt>
                <c:pt idx="50">
                  <c:v>117.047839675316</c:v>
                </c:pt>
                <c:pt idx="51">
                  <c:v>114.95761641639299</c:v>
                </c:pt>
                <c:pt idx="52">
                  <c:v>115.318233340994</c:v>
                </c:pt>
                <c:pt idx="53">
                  <c:v>119.790954860997</c:v>
                </c:pt>
                <c:pt idx="54">
                  <c:v>115.890848764837</c:v>
                </c:pt>
                <c:pt idx="55">
                  <c:v>116.135369048925</c:v>
                </c:pt>
                <c:pt idx="56">
                  <c:v>118.227280575394</c:v>
                </c:pt>
                <c:pt idx="57">
                  <c:v>115.686530140014</c:v>
                </c:pt>
                <c:pt idx="58">
                  <c:v>117.19613506077199</c:v>
                </c:pt>
                <c:pt idx="59">
                  <c:v>121.221560450463</c:v>
                </c:pt>
                <c:pt idx="60">
                  <c:v>117.544966365119</c:v>
                </c:pt>
                <c:pt idx="61">
                  <c:v>116.480875772019</c:v>
                </c:pt>
                <c:pt idx="62">
                  <c:v>117.72213551468199</c:v>
                </c:pt>
                <c:pt idx="63">
                  <c:v>116.580862101828</c:v>
                </c:pt>
                <c:pt idx="64">
                  <c:v>116.779290148431</c:v>
                </c:pt>
                <c:pt idx="65">
                  <c:v>116.687599372419</c:v>
                </c:pt>
                <c:pt idx="66">
                  <c:v>118.182702610459</c:v>
                </c:pt>
                <c:pt idx="67">
                  <c:v>118.553816683794</c:v>
                </c:pt>
                <c:pt idx="68">
                  <c:v>117.441339097426</c:v>
                </c:pt>
                <c:pt idx="69">
                  <c:v>118.84071494850301</c:v>
                </c:pt>
                <c:pt idx="70">
                  <c:v>115.201252252789</c:v>
                </c:pt>
                <c:pt idx="71">
                  <c:v>115.79399284816699</c:v>
                </c:pt>
                <c:pt idx="72">
                  <c:v>116.341353251981</c:v>
                </c:pt>
                <c:pt idx="73">
                  <c:v>118.061355983813</c:v>
                </c:pt>
                <c:pt idx="74">
                  <c:v>118.67398915309001</c:v>
                </c:pt>
                <c:pt idx="75">
                  <c:v>120.630287548167</c:v>
                </c:pt>
                <c:pt idx="76">
                  <c:v>117.307449490002</c:v>
                </c:pt>
                <c:pt idx="77">
                  <c:v>118.614343546014</c:v>
                </c:pt>
                <c:pt idx="78">
                  <c:v>116.368777898576</c:v>
                </c:pt>
                <c:pt idx="79">
                  <c:v>119.07840248489001</c:v>
                </c:pt>
                <c:pt idx="80">
                  <c:v>116.70220608757499</c:v>
                </c:pt>
                <c:pt idx="81">
                  <c:v>115.42997982656399</c:v>
                </c:pt>
                <c:pt idx="82">
                  <c:v>115.04524225125699</c:v>
                </c:pt>
                <c:pt idx="83">
                  <c:v>114.077944330336</c:v>
                </c:pt>
                <c:pt idx="84">
                  <c:v>116.749046147309</c:v>
                </c:pt>
                <c:pt idx="85">
                  <c:v>114.69735084437001</c:v>
                </c:pt>
                <c:pt idx="86">
                  <c:v>111.689926726634</c:v>
                </c:pt>
                <c:pt idx="87">
                  <c:v>86.602462820057994</c:v>
                </c:pt>
                <c:pt idx="88">
                  <c:v>86.550816574419997</c:v>
                </c:pt>
                <c:pt idx="89">
                  <c:v>98.717916485003002</c:v>
                </c:pt>
                <c:pt idx="90">
                  <c:v>101.405683960804</c:v>
                </c:pt>
                <c:pt idx="91">
                  <c:v>107.038046168035</c:v>
                </c:pt>
                <c:pt idx="92">
                  <c:v>108.70868603909</c:v>
                </c:pt>
                <c:pt idx="93">
                  <c:v>109.724459005665</c:v>
                </c:pt>
                <c:pt idx="94">
                  <c:v>114.04171280227401</c:v>
                </c:pt>
                <c:pt idx="95">
                  <c:v>114.399966940109</c:v>
                </c:pt>
                <c:pt idx="96">
                  <c:v>110.953071484549</c:v>
                </c:pt>
                <c:pt idx="97">
                  <c:v>112.461018515658</c:v>
                </c:pt>
                <c:pt idx="98">
                  <c:v>112.04204097168601</c:v>
                </c:pt>
                <c:pt idx="99">
                  <c:v>108.773517167273</c:v>
                </c:pt>
                <c:pt idx="100">
                  <c:v>109.20163936255599</c:v>
                </c:pt>
                <c:pt idx="101">
                  <c:v>106.818743594401</c:v>
                </c:pt>
                <c:pt idx="102">
                  <c:v>111.770312678468</c:v>
                </c:pt>
                <c:pt idx="103">
                  <c:v>113.629973057027</c:v>
                </c:pt>
                <c:pt idx="104">
                  <c:v>109.691520563644</c:v>
                </c:pt>
                <c:pt idx="105">
                  <c:v>111.021520448202</c:v>
                </c:pt>
                <c:pt idx="106">
                  <c:v>112.791184009342</c:v>
                </c:pt>
                <c:pt idx="107">
                  <c:v>111.77212936029299</c:v>
                </c:pt>
                <c:pt idx="108">
                  <c:v>114.947508125837</c:v>
                </c:pt>
                <c:pt idx="109">
                  <c:v>116.907313128138</c:v>
                </c:pt>
                <c:pt idx="110">
                  <c:v>118.13478389791</c:v>
                </c:pt>
                <c:pt idx="111">
                  <c:v>121.074737658413</c:v>
                </c:pt>
                <c:pt idx="112">
                  <c:v>122.00218129205101</c:v>
                </c:pt>
                <c:pt idx="113">
                  <c:v>120.93201801035499</c:v>
                </c:pt>
                <c:pt idx="114">
                  <c:v>120.815370079071</c:v>
                </c:pt>
                <c:pt idx="115">
                  <c:v>120.01196040352001</c:v>
                </c:pt>
                <c:pt idx="116">
                  <c:v>122.517792304156</c:v>
                </c:pt>
                <c:pt idx="117">
                  <c:v>120.83757220279</c:v>
                </c:pt>
                <c:pt idx="118">
                  <c:v>115.95942142789499</c:v>
                </c:pt>
                <c:pt idx="119">
                  <c:v>122.98653825103</c:v>
                </c:pt>
                <c:pt idx="120">
                  <c:v>117.97986913947599</c:v>
                </c:pt>
                <c:pt idx="121">
                  <c:v>114.73720432102699</c:v>
                </c:pt>
              </c:numCache>
            </c:numRef>
          </c:val>
          <c:extLst>
            <c:ext xmlns:c16="http://schemas.microsoft.com/office/drawing/2014/chart" uri="{C3380CC4-5D6E-409C-BE32-E72D297353CC}">
              <c16:uniqueId val="{00000016-8ABF-409D-8F8E-10D8A4D6B24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'F87'!$D$5</c:f>
              <c:strCache>
                <c:ptCount val="1"/>
                <c:pt idx="0">
                  <c:v>Tendencia-ciclo</c:v>
                </c:pt>
              </c:strCache>
            </c:strRef>
          </c:tx>
          <c:spPr>
            <a:ln w="28575" cap="rnd">
              <a:solidFill>
                <a:srgbClr val="B69630"/>
              </a:solidFill>
              <a:round/>
            </a:ln>
            <a:effectLst/>
          </c:spPr>
          <c:marker>
            <c:symbol val="none"/>
          </c:marker>
          <c:cat>
            <c:multiLvlStrRef>
              <c:f>'F87'!$A$6:$B$127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'F87'!$D$6:$D$127</c:f>
              <c:numCache>
                <c:formatCode>0.0</c:formatCode>
                <c:ptCount val="122"/>
                <c:pt idx="0">
                  <c:v>98.014037374123006</c:v>
                </c:pt>
                <c:pt idx="1">
                  <c:v>97.928782482583003</c:v>
                </c:pt>
                <c:pt idx="2">
                  <c:v>97.815831910591996</c:v>
                </c:pt>
                <c:pt idx="3">
                  <c:v>97.856615910846003</c:v>
                </c:pt>
                <c:pt idx="4">
                  <c:v>98.221981980088998</c:v>
                </c:pt>
                <c:pt idx="5">
                  <c:v>98.974954593567006</c:v>
                </c:pt>
                <c:pt idx="6">
                  <c:v>99.974223534353001</c:v>
                </c:pt>
                <c:pt idx="7">
                  <c:v>101.02204018726999</c:v>
                </c:pt>
                <c:pt idx="8">
                  <c:v>101.836538812645</c:v>
                </c:pt>
                <c:pt idx="9">
                  <c:v>102.27003621972101</c:v>
                </c:pt>
                <c:pt idx="10">
                  <c:v>102.469342482771</c:v>
                </c:pt>
                <c:pt idx="11">
                  <c:v>102.75748830213</c:v>
                </c:pt>
                <c:pt idx="12">
                  <c:v>103.52344477749</c:v>
                </c:pt>
                <c:pt idx="13">
                  <c:v>104.824475745401</c:v>
                </c:pt>
                <c:pt idx="14">
                  <c:v>106.39492257465901</c:v>
                </c:pt>
                <c:pt idx="15">
                  <c:v>107.76084115757099</c:v>
                </c:pt>
                <c:pt idx="16">
                  <c:v>108.655561384517</c:v>
                </c:pt>
                <c:pt idx="17">
                  <c:v>109.02998570618701</c:v>
                </c:pt>
                <c:pt idx="18">
                  <c:v>109.120610177169</c:v>
                </c:pt>
                <c:pt idx="19">
                  <c:v>109.275929571384</c:v>
                </c:pt>
                <c:pt idx="20">
                  <c:v>109.711862015444</c:v>
                </c:pt>
                <c:pt idx="21">
                  <c:v>110.38676313515801</c:v>
                </c:pt>
                <c:pt idx="22">
                  <c:v>110.974138998437</c:v>
                </c:pt>
                <c:pt idx="23">
                  <c:v>111.219956981013</c:v>
                </c:pt>
                <c:pt idx="24">
                  <c:v>110.99389616826301</c:v>
                </c:pt>
                <c:pt idx="25">
                  <c:v>110.594179778906</c:v>
                </c:pt>
                <c:pt idx="26">
                  <c:v>110.54430740145</c:v>
                </c:pt>
                <c:pt idx="27">
                  <c:v>111.21771414538</c:v>
                </c:pt>
                <c:pt idx="28">
                  <c:v>112.57717029142199</c:v>
                </c:pt>
                <c:pt idx="29">
                  <c:v>114.18765015735001</c:v>
                </c:pt>
                <c:pt idx="30">
                  <c:v>115.613643465907</c:v>
                </c:pt>
                <c:pt idx="31">
                  <c:v>116.519463790625</c:v>
                </c:pt>
                <c:pt idx="32">
                  <c:v>116.843172188379</c:v>
                </c:pt>
                <c:pt idx="33">
                  <c:v>116.713305047738</c:v>
                </c:pt>
                <c:pt idx="34">
                  <c:v>116.31778731882601</c:v>
                </c:pt>
                <c:pt idx="35">
                  <c:v>115.879696439</c:v>
                </c:pt>
                <c:pt idx="36">
                  <c:v>115.607079143935</c:v>
                </c:pt>
                <c:pt idx="37">
                  <c:v>115.518200073944</c:v>
                </c:pt>
                <c:pt idx="38">
                  <c:v>115.353447442882</c:v>
                </c:pt>
                <c:pt idx="39">
                  <c:v>115.03637376655099</c:v>
                </c:pt>
                <c:pt idx="40">
                  <c:v>114.614633269289</c:v>
                </c:pt>
                <c:pt idx="41">
                  <c:v>114.2216100253</c:v>
                </c:pt>
                <c:pt idx="42">
                  <c:v>113.94746184371201</c:v>
                </c:pt>
                <c:pt idx="43">
                  <c:v>113.827742650926</c:v>
                </c:pt>
                <c:pt idx="44">
                  <c:v>113.883778991087</c:v>
                </c:pt>
                <c:pt idx="45">
                  <c:v>114.1740026021</c:v>
                </c:pt>
                <c:pt idx="46">
                  <c:v>114.672385550676</c:v>
                </c:pt>
                <c:pt idx="47">
                  <c:v>115.16450516830599</c:v>
                </c:pt>
                <c:pt idx="48">
                  <c:v>115.497783733297</c:v>
                </c:pt>
                <c:pt idx="49">
                  <c:v>115.658550554581</c:v>
                </c:pt>
                <c:pt idx="50">
                  <c:v>115.711144219872</c:v>
                </c:pt>
                <c:pt idx="51">
                  <c:v>115.759584489017</c:v>
                </c:pt>
                <c:pt idx="52">
                  <c:v>115.814030544913</c:v>
                </c:pt>
                <c:pt idx="53">
                  <c:v>115.93308204610599</c:v>
                </c:pt>
                <c:pt idx="54">
                  <c:v>116.127496737977</c:v>
                </c:pt>
                <c:pt idx="55">
                  <c:v>116.414280946207</c:v>
                </c:pt>
                <c:pt idx="56">
                  <c:v>116.717681017335</c:v>
                </c:pt>
                <c:pt idx="57">
                  <c:v>116.955061392177</c:v>
                </c:pt>
                <c:pt idx="58">
                  <c:v>117.089044034895</c:v>
                </c:pt>
                <c:pt idx="59">
                  <c:v>117.166327852476</c:v>
                </c:pt>
                <c:pt idx="60">
                  <c:v>117.15316102673199</c:v>
                </c:pt>
                <c:pt idx="61">
                  <c:v>117.05837641404</c:v>
                </c:pt>
                <c:pt idx="62">
                  <c:v>116.98515062223299</c:v>
                </c:pt>
                <c:pt idx="63">
                  <c:v>116.96950986410999</c:v>
                </c:pt>
                <c:pt idx="64">
                  <c:v>117.107945872264</c:v>
                </c:pt>
                <c:pt idx="65">
                  <c:v>117.425610396506</c:v>
                </c:pt>
                <c:pt idx="66">
                  <c:v>117.725878451821</c:v>
                </c:pt>
                <c:pt idx="67">
                  <c:v>117.80178468323599</c:v>
                </c:pt>
                <c:pt idx="68">
                  <c:v>117.57903871547801</c:v>
                </c:pt>
                <c:pt idx="69">
                  <c:v>117.13809158943999</c:v>
                </c:pt>
                <c:pt idx="70">
                  <c:v>116.755429154002</c:v>
                </c:pt>
                <c:pt idx="71">
                  <c:v>116.68324142549</c:v>
                </c:pt>
                <c:pt idx="72">
                  <c:v>117.037597122047</c:v>
                </c:pt>
                <c:pt idx="73">
                  <c:v>117.63490066582899</c:v>
                </c:pt>
                <c:pt idx="74">
                  <c:v>118.223789063243</c:v>
                </c:pt>
                <c:pt idx="75">
                  <c:v>118.606888946764</c:v>
                </c:pt>
                <c:pt idx="76">
                  <c:v>118.66052176562199</c:v>
                </c:pt>
                <c:pt idx="77">
                  <c:v>118.37009286607901</c:v>
                </c:pt>
                <c:pt idx="78">
                  <c:v>117.85378365132399</c:v>
                </c:pt>
                <c:pt idx="79">
                  <c:v>117.214912228747</c:v>
                </c:pt>
                <c:pt idx="80">
                  <c:v>116.61020357549801</c:v>
                </c:pt>
                <c:pt idx="81">
                  <c:v>116.053834321951</c:v>
                </c:pt>
                <c:pt idx="82">
                  <c:v>115.503813316181</c:v>
                </c:pt>
                <c:pt idx="83">
                  <c:v>114.926701519316</c:v>
                </c:pt>
                <c:pt idx="84">
                  <c:v>114.33933683764801</c:v>
                </c:pt>
                <c:pt idx="85">
                  <c:v>113.686759543561</c:v>
                </c:pt>
                <c:pt idx="86">
                  <c:v>112.902704642527</c:v>
                </c:pt>
                <c:pt idx="87">
                  <c:v>111.891440783585</c:v>
                </c:pt>
                <c:pt idx="88">
                  <c:v>110.752086296465</c:v>
                </c:pt>
                <c:pt idx="89">
                  <c:v>109.695456900167</c:v>
                </c:pt>
                <c:pt idx="90">
                  <c:v>109.070534062292</c:v>
                </c:pt>
                <c:pt idx="91">
                  <c:v>109.03438415637601</c:v>
                </c:pt>
                <c:pt idx="92">
                  <c:v>109.51895697391301</c:v>
                </c:pt>
                <c:pt idx="93">
                  <c:v>110.42646908268701</c:v>
                </c:pt>
                <c:pt idx="94">
                  <c:v>111.46664189516299</c:v>
                </c:pt>
                <c:pt idx="95">
                  <c:v>112.18881327644399</c:v>
                </c:pt>
                <c:pt idx="96">
                  <c:v>112.28568776618</c:v>
                </c:pt>
                <c:pt idx="97">
                  <c:v>111.789150981001</c:v>
                </c:pt>
                <c:pt idx="98">
                  <c:v>111.046045510265</c:v>
                </c:pt>
                <c:pt idx="99">
                  <c:v>110.43733929664</c:v>
                </c:pt>
                <c:pt idx="100">
                  <c:v>110.13100160800499</c:v>
                </c:pt>
                <c:pt idx="101">
                  <c:v>110.168562971664</c:v>
                </c:pt>
                <c:pt idx="102">
                  <c:v>110.371086790462</c:v>
                </c:pt>
                <c:pt idx="103">
                  <c:v>110.61283266196401</c:v>
                </c:pt>
                <c:pt idx="104">
                  <c:v>110.928123425235</c:v>
                </c:pt>
                <c:pt idx="105">
                  <c:v>111.322865042402</c:v>
                </c:pt>
                <c:pt idx="106">
                  <c:v>111.984957492828</c:v>
                </c:pt>
                <c:pt idx="107">
                  <c:v>113.16914417655499</c:v>
                </c:pt>
                <c:pt idx="108">
                  <c:v>114.85682094288001</c:v>
                </c:pt>
                <c:pt idx="109">
                  <c:v>116.806152325108</c:v>
                </c:pt>
                <c:pt idx="110">
                  <c:v>118.5930090024</c:v>
                </c:pt>
                <c:pt idx="111">
                  <c:v>119.979704780273</c:v>
                </c:pt>
                <c:pt idx="112">
                  <c:v>120.90979457408299</c:v>
                </c:pt>
                <c:pt idx="113">
                  <c:v>121.372543637126</c:v>
                </c:pt>
                <c:pt idx="114">
                  <c:v>121.452001982867</c:v>
                </c:pt>
                <c:pt idx="115">
                  <c:v>121.34497128761799</c:v>
                </c:pt>
                <c:pt idx="116">
                  <c:v>121.03155205762501</c:v>
                </c:pt>
                <c:pt idx="117">
                  <c:v>120.469638967392</c:v>
                </c:pt>
                <c:pt idx="118">
                  <c:v>119.620245904938</c:v>
                </c:pt>
                <c:pt idx="119">
                  <c:v>118.51270135588101</c:v>
                </c:pt>
                <c:pt idx="120">
                  <c:v>117.328532856873</c:v>
                </c:pt>
                <c:pt idx="121">
                  <c:v>116.329725111605</c:v>
                </c:pt>
              </c:numCache>
            </c:numRef>
          </c:val>
          <c:smooth val="0"/>
          <c:extLst>
            <c:ext xmlns:c16="http://schemas.microsoft.com/office/drawing/2014/chart" uri="{C3380CC4-5D6E-409C-BE32-E72D297353CC}">
              <c16:uniqueId val="{00000017-8ABF-409D-8F8E-10D8A4D6B24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30"/>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BF9-4266-8711-D4B6D9FA0627}"/>
              </c:ext>
            </c:extLst>
          </c:dPt>
          <c:dPt>
            <c:idx val="1"/>
            <c:invertIfNegative val="0"/>
            <c:bubble3D val="0"/>
            <c:spPr>
              <a:solidFill>
                <a:srgbClr val="7C878E"/>
              </a:solidFill>
              <a:ln>
                <a:noFill/>
              </a:ln>
              <a:effectLst/>
            </c:spPr>
            <c:extLst>
              <c:ext xmlns:c16="http://schemas.microsoft.com/office/drawing/2014/chart" uri="{C3380CC4-5D6E-409C-BE32-E72D297353CC}">
                <c16:uniqueId val="{00000003-8BF9-4266-8711-D4B6D9FA0627}"/>
              </c:ext>
            </c:extLst>
          </c:dPt>
          <c:dPt>
            <c:idx val="2"/>
            <c:invertIfNegative val="0"/>
            <c:bubble3D val="0"/>
            <c:spPr>
              <a:solidFill>
                <a:srgbClr val="7C878E"/>
              </a:solidFill>
              <a:ln>
                <a:noFill/>
              </a:ln>
              <a:effectLst/>
            </c:spPr>
            <c:extLst>
              <c:ext xmlns:c16="http://schemas.microsoft.com/office/drawing/2014/chart" uri="{C3380CC4-5D6E-409C-BE32-E72D297353CC}">
                <c16:uniqueId val="{00000005-8BF9-4266-8711-D4B6D9FA0627}"/>
              </c:ext>
            </c:extLst>
          </c:dPt>
          <c:dPt>
            <c:idx val="3"/>
            <c:invertIfNegative val="0"/>
            <c:bubble3D val="0"/>
            <c:spPr>
              <a:solidFill>
                <a:srgbClr val="7C878E"/>
              </a:solidFill>
              <a:ln>
                <a:noFill/>
              </a:ln>
              <a:effectLst/>
            </c:spPr>
            <c:extLst>
              <c:ext xmlns:c16="http://schemas.microsoft.com/office/drawing/2014/chart" uri="{C3380CC4-5D6E-409C-BE32-E72D297353CC}">
                <c16:uniqueId val="{00000007-8BF9-4266-8711-D4B6D9FA0627}"/>
              </c:ext>
            </c:extLst>
          </c:dPt>
          <c:dPt>
            <c:idx val="4"/>
            <c:invertIfNegative val="0"/>
            <c:bubble3D val="0"/>
            <c:spPr>
              <a:solidFill>
                <a:srgbClr val="7C878E"/>
              </a:solidFill>
              <a:ln>
                <a:noFill/>
              </a:ln>
              <a:effectLst/>
            </c:spPr>
            <c:extLst>
              <c:ext xmlns:c16="http://schemas.microsoft.com/office/drawing/2014/chart" uri="{C3380CC4-5D6E-409C-BE32-E72D297353CC}">
                <c16:uniqueId val="{00000009-8BF9-4266-8711-D4B6D9FA0627}"/>
              </c:ext>
            </c:extLst>
          </c:dPt>
          <c:dPt>
            <c:idx val="5"/>
            <c:invertIfNegative val="0"/>
            <c:bubble3D val="0"/>
            <c:spPr>
              <a:solidFill>
                <a:srgbClr val="7C878E"/>
              </a:solidFill>
              <a:ln>
                <a:noFill/>
              </a:ln>
              <a:effectLst/>
            </c:spPr>
            <c:extLst>
              <c:ext xmlns:c16="http://schemas.microsoft.com/office/drawing/2014/chart" uri="{C3380CC4-5D6E-409C-BE32-E72D297353CC}">
                <c16:uniqueId val="{0000000B-8BF9-4266-8711-D4B6D9FA0627}"/>
              </c:ext>
            </c:extLst>
          </c:dPt>
          <c:dPt>
            <c:idx val="6"/>
            <c:invertIfNegative val="0"/>
            <c:bubble3D val="0"/>
            <c:spPr>
              <a:solidFill>
                <a:srgbClr val="7C878E"/>
              </a:solidFill>
              <a:ln>
                <a:noFill/>
              </a:ln>
              <a:effectLst/>
            </c:spPr>
            <c:extLst>
              <c:ext xmlns:c16="http://schemas.microsoft.com/office/drawing/2014/chart" uri="{C3380CC4-5D6E-409C-BE32-E72D297353CC}">
                <c16:uniqueId val="{0000000D-8BF9-4266-8711-D4B6D9FA0627}"/>
              </c:ext>
            </c:extLst>
          </c:dPt>
          <c:dPt>
            <c:idx val="7"/>
            <c:invertIfNegative val="0"/>
            <c:bubble3D val="0"/>
            <c:spPr>
              <a:solidFill>
                <a:srgbClr val="7C878E"/>
              </a:solidFill>
              <a:ln>
                <a:noFill/>
              </a:ln>
              <a:effectLst/>
            </c:spPr>
            <c:extLst>
              <c:ext xmlns:c16="http://schemas.microsoft.com/office/drawing/2014/chart" uri="{C3380CC4-5D6E-409C-BE32-E72D297353CC}">
                <c16:uniqueId val="{0000000F-8BF9-4266-8711-D4B6D9FA0627}"/>
              </c:ext>
            </c:extLst>
          </c:dPt>
          <c:dPt>
            <c:idx val="8"/>
            <c:invertIfNegative val="0"/>
            <c:bubble3D val="0"/>
            <c:spPr>
              <a:solidFill>
                <a:srgbClr val="FBBB27"/>
              </a:solidFill>
              <a:ln>
                <a:noFill/>
              </a:ln>
              <a:effectLst/>
            </c:spPr>
            <c:extLst>
              <c:ext xmlns:c16="http://schemas.microsoft.com/office/drawing/2014/chart" uri="{C3380CC4-5D6E-409C-BE32-E72D297353CC}">
                <c16:uniqueId val="{00000011-8BF9-4266-8711-D4B6D9FA0627}"/>
              </c:ext>
            </c:extLst>
          </c:dPt>
          <c:dPt>
            <c:idx val="9"/>
            <c:invertIfNegative val="0"/>
            <c:bubble3D val="0"/>
            <c:spPr>
              <a:solidFill>
                <a:srgbClr val="7C878E"/>
              </a:solidFill>
              <a:ln>
                <a:noFill/>
              </a:ln>
              <a:effectLst/>
            </c:spPr>
            <c:extLst>
              <c:ext xmlns:c16="http://schemas.microsoft.com/office/drawing/2014/chart" uri="{C3380CC4-5D6E-409C-BE32-E72D297353CC}">
                <c16:uniqueId val="{00000013-8BF9-4266-8711-D4B6D9FA062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BF9-4266-8711-D4B6D9FA062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BF9-4266-8711-D4B6D9FA062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BF9-4266-8711-D4B6D9FA062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BF9-4266-8711-D4B6D9FA062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BF9-4266-8711-D4B6D9FA062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BF9-4266-8711-D4B6D9FA0627}"/>
              </c:ext>
            </c:extLst>
          </c:dPt>
          <c:dPt>
            <c:idx val="16"/>
            <c:invertIfNegative val="0"/>
            <c:bubble3D val="0"/>
            <c:spPr>
              <a:solidFill>
                <a:srgbClr val="95682B"/>
              </a:solidFill>
              <a:ln>
                <a:noFill/>
              </a:ln>
              <a:effectLst/>
            </c:spPr>
            <c:extLst>
              <c:ext xmlns:c16="http://schemas.microsoft.com/office/drawing/2014/chart" uri="{C3380CC4-5D6E-409C-BE32-E72D297353CC}">
                <c16:uniqueId val="{00000021-8BF9-4266-8711-D4B6D9FA062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BF9-4266-8711-D4B6D9FA062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'F88'!$A$6:$A$38</c:f>
              <c:strCache>
                <c:ptCount val="33"/>
                <c:pt idx="0">
                  <c:v>Colima</c:v>
                </c:pt>
                <c:pt idx="1">
                  <c:v>Tamaulipas</c:v>
                </c:pt>
                <c:pt idx="2">
                  <c:v>Aguascalientes</c:v>
                </c:pt>
                <c:pt idx="3">
                  <c:v>Morelos</c:v>
                </c:pt>
                <c:pt idx="4">
                  <c:v>Durango</c:v>
                </c:pt>
                <c:pt idx="5">
                  <c:v>Campeche</c:v>
                </c:pt>
                <c:pt idx="6">
                  <c:v>Baja California</c:v>
                </c:pt>
                <c:pt idx="7">
                  <c:v>Estado de México</c:v>
                </c:pt>
                <c:pt idx="8">
                  <c:v>Jalisco</c:v>
                </c:pt>
                <c:pt idx="9">
                  <c:v>Sinaloa</c:v>
                </c:pt>
                <c:pt idx="10">
                  <c:v>Veracruz</c:v>
                </c:pt>
                <c:pt idx="11">
                  <c:v>Zacatecas</c:v>
                </c:pt>
                <c:pt idx="12">
                  <c:v>Nuevo León</c:v>
                </c:pt>
                <c:pt idx="13">
                  <c:v>Guerrero</c:v>
                </c:pt>
                <c:pt idx="14">
                  <c:v>Coahuila</c:v>
                </c:pt>
                <c:pt idx="15">
                  <c:v>Michoacán</c:v>
                </c:pt>
                <c:pt idx="16">
                  <c:v>Nacional</c:v>
                </c:pt>
                <c:pt idx="17">
                  <c:v>Tlaxcala</c:v>
                </c:pt>
                <c:pt idx="18">
                  <c:v>Chihuahua</c:v>
                </c:pt>
                <c:pt idx="19">
                  <c:v>Querétaro</c:v>
                </c:pt>
                <c:pt idx="20">
                  <c:v>Yucatán</c:v>
                </c:pt>
                <c:pt idx="21">
                  <c:v>Sonora</c:v>
                </c:pt>
                <c:pt idx="22">
                  <c:v>Guanajuato</c:v>
                </c:pt>
                <c:pt idx="23">
                  <c:v>Hidalgo</c:v>
                </c:pt>
                <c:pt idx="24">
                  <c:v>Ciudad de México</c:v>
                </c:pt>
                <c:pt idx="25">
                  <c:v>Puebla</c:v>
                </c:pt>
                <c:pt idx="26">
                  <c:v>Chiapas</c:v>
                </c:pt>
                <c:pt idx="27">
                  <c:v>San Luis Potosí</c:v>
                </c:pt>
                <c:pt idx="28">
                  <c:v>Nayarit</c:v>
                </c:pt>
                <c:pt idx="29">
                  <c:v>Oaxaca</c:v>
                </c:pt>
                <c:pt idx="30">
                  <c:v>Tabasco</c:v>
                </c:pt>
                <c:pt idx="31">
                  <c:v>Quintana Roo</c:v>
                </c:pt>
                <c:pt idx="32">
                  <c:v>Baja California Sur</c:v>
                </c:pt>
              </c:strCache>
            </c:strRef>
          </c:cat>
          <c:val>
            <c:numRef>
              <c:f>'F88'!$B$6:$B$38</c:f>
              <c:numCache>
                <c:formatCode>0.0</c:formatCode>
                <c:ptCount val="33"/>
                <c:pt idx="0">
                  <c:v>-10.141692086802999</c:v>
                </c:pt>
                <c:pt idx="1">
                  <c:v>-7.4945251707059999</c:v>
                </c:pt>
                <c:pt idx="2">
                  <c:v>-6.9433528925820003</c:v>
                </c:pt>
                <c:pt idx="3">
                  <c:v>-6.0448603775120002</c:v>
                </c:pt>
                <c:pt idx="4">
                  <c:v>-5.4332951531770002</c:v>
                </c:pt>
                <c:pt idx="5">
                  <c:v>-4.3796704689970003</c:v>
                </c:pt>
                <c:pt idx="6">
                  <c:v>-2.9281138680610002</c:v>
                </c:pt>
                <c:pt idx="7">
                  <c:v>-2.4611185208070001</c:v>
                </c:pt>
                <c:pt idx="8">
                  <c:v>-1.8562643764919999</c:v>
                </c:pt>
                <c:pt idx="9">
                  <c:v>-1.5783397270949999</c:v>
                </c:pt>
                <c:pt idx="10">
                  <c:v>-0.334671808987</c:v>
                </c:pt>
                <c:pt idx="11">
                  <c:v>0.105901916473</c:v>
                </c:pt>
                <c:pt idx="12">
                  <c:v>0.27625731622600003</c:v>
                </c:pt>
                <c:pt idx="13">
                  <c:v>0.50446604954999996</c:v>
                </c:pt>
                <c:pt idx="14">
                  <c:v>0.98290939128900001</c:v>
                </c:pt>
                <c:pt idx="15">
                  <c:v>2.4228083217290002</c:v>
                </c:pt>
                <c:pt idx="16">
                  <c:v>3.2014953677269999</c:v>
                </c:pt>
                <c:pt idx="17">
                  <c:v>3.2730628196680001</c:v>
                </c:pt>
                <c:pt idx="18">
                  <c:v>3.5112594828599999</c:v>
                </c:pt>
                <c:pt idx="19">
                  <c:v>5.0251979106629996</c:v>
                </c:pt>
                <c:pt idx="20">
                  <c:v>5.4354418053489999</c:v>
                </c:pt>
                <c:pt idx="21">
                  <c:v>5.7565762138679997</c:v>
                </c:pt>
                <c:pt idx="22">
                  <c:v>7.5181888649350004</c:v>
                </c:pt>
                <c:pt idx="23">
                  <c:v>7.8463651865120001</c:v>
                </c:pt>
                <c:pt idx="24">
                  <c:v>8.9200864515920006</c:v>
                </c:pt>
                <c:pt idx="25">
                  <c:v>9.7108075010759993</c:v>
                </c:pt>
                <c:pt idx="26">
                  <c:v>11.868053321488</c:v>
                </c:pt>
                <c:pt idx="27">
                  <c:v>14.269321576944</c:v>
                </c:pt>
                <c:pt idx="28">
                  <c:v>16.473645919959999</c:v>
                </c:pt>
                <c:pt idx="29">
                  <c:v>16.696234816653998</c:v>
                </c:pt>
                <c:pt idx="30">
                  <c:v>23.962846089847002</c:v>
                </c:pt>
                <c:pt idx="31">
                  <c:v>27.861667088928002</c:v>
                </c:pt>
                <c:pt idx="32">
                  <c:v>30.109264940959999</c:v>
                </c:pt>
              </c:numCache>
            </c:numRef>
          </c:val>
          <c:extLst>
            <c:ext xmlns:c16="http://schemas.microsoft.com/office/drawing/2014/chart" uri="{C3380CC4-5D6E-409C-BE32-E72D297353CC}">
              <c16:uniqueId val="{00000024-8BF9-4266-8711-D4B6D9FA062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E1C-4612-BF55-63416F997341}"/>
              </c:ext>
            </c:extLst>
          </c:dPt>
          <c:dPt>
            <c:idx val="1"/>
            <c:invertIfNegative val="0"/>
            <c:bubble3D val="0"/>
            <c:spPr>
              <a:solidFill>
                <a:srgbClr val="7C878E"/>
              </a:solidFill>
              <a:ln>
                <a:noFill/>
              </a:ln>
              <a:effectLst/>
            </c:spPr>
            <c:extLst>
              <c:ext xmlns:c16="http://schemas.microsoft.com/office/drawing/2014/chart" uri="{C3380CC4-5D6E-409C-BE32-E72D297353CC}">
                <c16:uniqueId val="{00000003-0E1C-4612-BF55-63416F997341}"/>
              </c:ext>
            </c:extLst>
          </c:dPt>
          <c:dPt>
            <c:idx val="2"/>
            <c:invertIfNegative val="0"/>
            <c:bubble3D val="0"/>
            <c:spPr>
              <a:solidFill>
                <a:srgbClr val="7C878E"/>
              </a:solidFill>
              <a:ln>
                <a:noFill/>
              </a:ln>
              <a:effectLst/>
            </c:spPr>
            <c:extLst>
              <c:ext xmlns:c16="http://schemas.microsoft.com/office/drawing/2014/chart" uri="{C3380CC4-5D6E-409C-BE32-E72D297353CC}">
                <c16:uniqueId val="{00000005-0E1C-4612-BF55-63416F997341}"/>
              </c:ext>
            </c:extLst>
          </c:dPt>
          <c:dPt>
            <c:idx val="3"/>
            <c:invertIfNegative val="0"/>
            <c:bubble3D val="0"/>
            <c:spPr>
              <a:solidFill>
                <a:srgbClr val="7C878E"/>
              </a:solidFill>
              <a:ln>
                <a:noFill/>
              </a:ln>
              <a:effectLst/>
            </c:spPr>
            <c:extLst>
              <c:ext xmlns:c16="http://schemas.microsoft.com/office/drawing/2014/chart" uri="{C3380CC4-5D6E-409C-BE32-E72D297353CC}">
                <c16:uniqueId val="{00000007-0E1C-4612-BF55-63416F997341}"/>
              </c:ext>
            </c:extLst>
          </c:dPt>
          <c:dPt>
            <c:idx val="4"/>
            <c:invertIfNegative val="0"/>
            <c:bubble3D val="0"/>
            <c:spPr>
              <a:solidFill>
                <a:srgbClr val="7C878E"/>
              </a:solidFill>
              <a:ln>
                <a:noFill/>
              </a:ln>
              <a:effectLst/>
            </c:spPr>
            <c:extLst>
              <c:ext xmlns:c16="http://schemas.microsoft.com/office/drawing/2014/chart" uri="{C3380CC4-5D6E-409C-BE32-E72D297353CC}">
                <c16:uniqueId val="{00000009-0E1C-4612-BF55-63416F997341}"/>
              </c:ext>
            </c:extLst>
          </c:dPt>
          <c:dPt>
            <c:idx val="5"/>
            <c:invertIfNegative val="0"/>
            <c:bubble3D val="0"/>
            <c:spPr>
              <a:solidFill>
                <a:srgbClr val="FBBB27"/>
              </a:solidFill>
              <a:ln>
                <a:noFill/>
              </a:ln>
              <a:effectLst/>
            </c:spPr>
            <c:extLst>
              <c:ext xmlns:c16="http://schemas.microsoft.com/office/drawing/2014/chart" uri="{C3380CC4-5D6E-409C-BE32-E72D297353CC}">
                <c16:uniqueId val="{0000000B-0E1C-4612-BF55-63416F997341}"/>
              </c:ext>
            </c:extLst>
          </c:dPt>
          <c:dPt>
            <c:idx val="6"/>
            <c:invertIfNegative val="0"/>
            <c:bubble3D val="0"/>
            <c:spPr>
              <a:solidFill>
                <a:srgbClr val="7C878E"/>
              </a:solidFill>
              <a:ln>
                <a:noFill/>
              </a:ln>
              <a:effectLst/>
            </c:spPr>
            <c:extLst>
              <c:ext xmlns:c16="http://schemas.microsoft.com/office/drawing/2014/chart" uri="{C3380CC4-5D6E-409C-BE32-E72D297353CC}">
                <c16:uniqueId val="{0000000D-0E1C-4612-BF55-63416F997341}"/>
              </c:ext>
            </c:extLst>
          </c:dPt>
          <c:dPt>
            <c:idx val="7"/>
            <c:invertIfNegative val="0"/>
            <c:bubble3D val="0"/>
            <c:spPr>
              <a:solidFill>
                <a:srgbClr val="7C878E"/>
              </a:solidFill>
              <a:ln>
                <a:noFill/>
              </a:ln>
              <a:effectLst/>
            </c:spPr>
            <c:extLst>
              <c:ext xmlns:c16="http://schemas.microsoft.com/office/drawing/2014/chart" uri="{C3380CC4-5D6E-409C-BE32-E72D297353CC}">
                <c16:uniqueId val="{0000000F-0E1C-4612-BF55-63416F997341}"/>
              </c:ext>
            </c:extLst>
          </c:dPt>
          <c:dPt>
            <c:idx val="8"/>
            <c:invertIfNegative val="0"/>
            <c:bubble3D val="0"/>
            <c:spPr>
              <a:solidFill>
                <a:srgbClr val="7C878E"/>
              </a:solidFill>
              <a:ln>
                <a:noFill/>
              </a:ln>
              <a:effectLst/>
            </c:spPr>
            <c:extLst>
              <c:ext xmlns:c16="http://schemas.microsoft.com/office/drawing/2014/chart" uri="{C3380CC4-5D6E-409C-BE32-E72D297353CC}">
                <c16:uniqueId val="{00000011-0E1C-4612-BF55-63416F997341}"/>
              </c:ext>
            </c:extLst>
          </c:dPt>
          <c:dPt>
            <c:idx val="9"/>
            <c:invertIfNegative val="0"/>
            <c:bubble3D val="0"/>
            <c:spPr>
              <a:solidFill>
                <a:srgbClr val="7C878E"/>
              </a:solidFill>
              <a:ln>
                <a:noFill/>
              </a:ln>
              <a:effectLst/>
            </c:spPr>
            <c:extLst>
              <c:ext xmlns:c16="http://schemas.microsoft.com/office/drawing/2014/chart" uri="{C3380CC4-5D6E-409C-BE32-E72D297353CC}">
                <c16:uniqueId val="{00000013-0E1C-4612-BF55-63416F99734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E1C-4612-BF55-63416F99734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E1C-4612-BF55-63416F99734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E1C-4612-BF55-63416F99734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E1C-4612-BF55-63416F99734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E1C-4612-BF55-63416F99734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E1C-4612-BF55-63416F99734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E1C-4612-BF55-63416F99734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E1C-4612-BF55-63416F997341}"/>
              </c:ext>
            </c:extLst>
          </c:dPt>
          <c:dPt>
            <c:idx val="20"/>
            <c:invertIfNegative val="0"/>
            <c:bubble3D val="0"/>
            <c:spPr>
              <a:solidFill>
                <a:srgbClr val="95682B"/>
              </a:solidFill>
              <a:ln>
                <a:noFill/>
              </a:ln>
              <a:effectLst/>
            </c:spPr>
            <c:extLst>
              <c:ext xmlns:c16="http://schemas.microsoft.com/office/drawing/2014/chart" uri="{C3380CC4-5D6E-409C-BE32-E72D297353CC}">
                <c16:uniqueId val="{00000025-0E1C-4612-BF55-63416F99734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'F89'!$A$6:$A$38</c:f>
              <c:strCache>
                <c:ptCount val="33"/>
                <c:pt idx="0">
                  <c:v>Colima</c:v>
                </c:pt>
                <c:pt idx="1">
                  <c:v>Aguascalientes</c:v>
                </c:pt>
                <c:pt idx="2">
                  <c:v>Tlaxcala</c:v>
                </c:pt>
                <c:pt idx="3">
                  <c:v>Chihuahua</c:v>
                </c:pt>
                <c:pt idx="4">
                  <c:v>Durango</c:v>
                </c:pt>
                <c:pt idx="5">
                  <c:v>Jalisco</c:v>
                </c:pt>
                <c:pt idx="6">
                  <c:v>Morelos</c:v>
                </c:pt>
                <c:pt idx="7">
                  <c:v>Estado de México</c:v>
                </c:pt>
                <c:pt idx="8">
                  <c:v>Querétaro</c:v>
                </c:pt>
                <c:pt idx="9">
                  <c:v>Veracruz</c:v>
                </c:pt>
                <c:pt idx="10">
                  <c:v>Tamaulipas</c:v>
                </c:pt>
                <c:pt idx="11">
                  <c:v>Guanajuato</c:v>
                </c:pt>
                <c:pt idx="12">
                  <c:v>Baja California</c:v>
                </c:pt>
                <c:pt idx="13">
                  <c:v>Hidalgo</c:v>
                </c:pt>
                <c:pt idx="14">
                  <c:v>Sonora</c:v>
                </c:pt>
                <c:pt idx="15">
                  <c:v>Sinaloa</c:v>
                </c:pt>
                <c:pt idx="16">
                  <c:v>Campeche</c:v>
                </c:pt>
                <c:pt idx="17">
                  <c:v>Nuevo León</c:v>
                </c:pt>
                <c:pt idx="18">
                  <c:v>Oaxaca</c:v>
                </c:pt>
                <c:pt idx="19">
                  <c:v>Coahuila</c:v>
                </c:pt>
                <c:pt idx="20">
                  <c:v>Nacional</c:v>
                </c:pt>
                <c:pt idx="21">
                  <c:v>Puebla</c:v>
                </c:pt>
                <c:pt idx="22">
                  <c:v>Zacatecas</c:v>
                </c:pt>
                <c:pt idx="23">
                  <c:v>Nayarit</c:v>
                </c:pt>
                <c:pt idx="24">
                  <c:v>Michoacán</c:v>
                </c:pt>
                <c:pt idx="25">
                  <c:v>Chiapas</c:v>
                </c:pt>
                <c:pt idx="26">
                  <c:v>Tabasco</c:v>
                </c:pt>
                <c:pt idx="27">
                  <c:v>San Luis Potosí</c:v>
                </c:pt>
                <c:pt idx="28">
                  <c:v>Yucatán</c:v>
                </c:pt>
                <c:pt idx="29">
                  <c:v>Ciudad de México</c:v>
                </c:pt>
                <c:pt idx="30">
                  <c:v>Baja California Sur</c:v>
                </c:pt>
                <c:pt idx="31">
                  <c:v>Guerrero</c:v>
                </c:pt>
                <c:pt idx="32">
                  <c:v>Quintana Roo</c:v>
                </c:pt>
              </c:strCache>
            </c:strRef>
          </c:cat>
          <c:val>
            <c:numRef>
              <c:f>'F89'!$B$6:$B$38</c:f>
              <c:numCache>
                <c:formatCode>0.0</c:formatCode>
                <c:ptCount val="33"/>
                <c:pt idx="0">
                  <c:v>-5.7878558440459997</c:v>
                </c:pt>
                <c:pt idx="1">
                  <c:v>-4.2484600510980002</c:v>
                </c:pt>
                <c:pt idx="2">
                  <c:v>-3.568940130783</c:v>
                </c:pt>
                <c:pt idx="3">
                  <c:v>-3.355263513942</c:v>
                </c:pt>
                <c:pt idx="4">
                  <c:v>-2.8863241862310001</c:v>
                </c:pt>
                <c:pt idx="5">
                  <c:v>-2.748489926375</c:v>
                </c:pt>
                <c:pt idx="6">
                  <c:v>-2.7391529082589998</c:v>
                </c:pt>
                <c:pt idx="7">
                  <c:v>-2.0245618212180001</c:v>
                </c:pt>
                <c:pt idx="8">
                  <c:v>-1.9719509491339999</c:v>
                </c:pt>
                <c:pt idx="9">
                  <c:v>-1.9095226537259999</c:v>
                </c:pt>
                <c:pt idx="10">
                  <c:v>-1.362808593849</c:v>
                </c:pt>
                <c:pt idx="11">
                  <c:v>-1.303809045623</c:v>
                </c:pt>
                <c:pt idx="12">
                  <c:v>-1.1981816203819999</c:v>
                </c:pt>
                <c:pt idx="13">
                  <c:v>-1.0105223922490001</c:v>
                </c:pt>
                <c:pt idx="14">
                  <c:v>-0.55351104372100002</c:v>
                </c:pt>
                <c:pt idx="15">
                  <c:v>-0.51440629061900001</c:v>
                </c:pt>
                <c:pt idx="16">
                  <c:v>-0.27543664609099999</c:v>
                </c:pt>
                <c:pt idx="17">
                  <c:v>-0.20707925530099999</c:v>
                </c:pt>
                <c:pt idx="18">
                  <c:v>5.7077902765999999E-2</c:v>
                </c:pt>
                <c:pt idx="19">
                  <c:v>0.270262652464</c:v>
                </c:pt>
                <c:pt idx="20">
                  <c:v>0.53502617262600005</c:v>
                </c:pt>
                <c:pt idx="21">
                  <c:v>0.64352627719800004</c:v>
                </c:pt>
                <c:pt idx="22">
                  <c:v>0.93982811519099996</c:v>
                </c:pt>
                <c:pt idx="23">
                  <c:v>1.1951865279780001</c:v>
                </c:pt>
                <c:pt idx="24">
                  <c:v>1.2922599016309999</c:v>
                </c:pt>
                <c:pt idx="25">
                  <c:v>1.397996554603</c:v>
                </c:pt>
                <c:pt idx="26">
                  <c:v>2.878476920053</c:v>
                </c:pt>
                <c:pt idx="27">
                  <c:v>3.1436104375979999</c:v>
                </c:pt>
                <c:pt idx="28">
                  <c:v>3.1718431756499998</c:v>
                </c:pt>
                <c:pt idx="29">
                  <c:v>3.7716963084200001</c:v>
                </c:pt>
                <c:pt idx="30">
                  <c:v>8.0063382532790008</c:v>
                </c:pt>
                <c:pt idx="31">
                  <c:v>9.3272641791169999</c:v>
                </c:pt>
                <c:pt idx="32">
                  <c:v>20.965963566635001</c:v>
                </c:pt>
              </c:numCache>
            </c:numRef>
          </c:val>
          <c:extLst>
            <c:ext xmlns:c16="http://schemas.microsoft.com/office/drawing/2014/chart" uri="{C3380CC4-5D6E-409C-BE32-E72D297353CC}">
              <c16:uniqueId val="{00000026-0E1C-4612-BF55-63416F99734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78AB-412C-9E57-D86051E4C660}"/>
              </c:ext>
            </c:extLst>
          </c:dPt>
          <c:dPt>
            <c:idx val="2"/>
            <c:invertIfNegative val="0"/>
            <c:bubble3D val="0"/>
            <c:spPr>
              <a:solidFill>
                <a:srgbClr val="95682B"/>
              </a:solidFill>
              <a:ln>
                <a:noFill/>
              </a:ln>
              <a:effectLst/>
            </c:spPr>
            <c:extLst>
              <c:ext xmlns:c16="http://schemas.microsoft.com/office/drawing/2014/chart" uri="{C3380CC4-5D6E-409C-BE32-E72D297353CC}">
                <c16:uniqueId val="{00000003-78AB-412C-9E57-D86051E4C660}"/>
              </c:ext>
            </c:extLst>
          </c:dPt>
          <c:dPt>
            <c:idx val="3"/>
            <c:invertIfNegative val="0"/>
            <c:bubble3D val="0"/>
            <c:spPr>
              <a:solidFill>
                <a:srgbClr val="BDCFD6"/>
              </a:solidFill>
              <a:ln>
                <a:noFill/>
              </a:ln>
              <a:effectLst/>
            </c:spPr>
            <c:extLst>
              <c:ext xmlns:c16="http://schemas.microsoft.com/office/drawing/2014/chart" uri="{C3380CC4-5D6E-409C-BE32-E72D297353CC}">
                <c16:uniqueId val="{00000005-78AB-412C-9E57-D86051E4C660}"/>
              </c:ext>
            </c:extLst>
          </c:dPt>
          <c:dPt>
            <c:idx val="4"/>
            <c:invertIfNegative val="0"/>
            <c:bubble3D val="0"/>
            <c:spPr>
              <a:solidFill>
                <a:srgbClr val="004A98"/>
              </a:solidFill>
              <a:ln>
                <a:noFill/>
              </a:ln>
              <a:effectLst/>
            </c:spPr>
            <c:extLst>
              <c:ext xmlns:c16="http://schemas.microsoft.com/office/drawing/2014/chart" uri="{C3380CC4-5D6E-409C-BE32-E72D297353CC}">
                <c16:uniqueId val="{00000007-78AB-412C-9E57-D86051E4C660}"/>
              </c:ext>
            </c:extLst>
          </c:dPt>
          <c:dPt>
            <c:idx val="6"/>
            <c:invertIfNegative val="0"/>
            <c:bubble3D val="0"/>
            <c:spPr>
              <a:solidFill>
                <a:srgbClr val="FBBB27"/>
              </a:solidFill>
              <a:ln>
                <a:noFill/>
              </a:ln>
              <a:effectLst/>
            </c:spPr>
            <c:extLst>
              <c:ext xmlns:c16="http://schemas.microsoft.com/office/drawing/2014/chart" uri="{C3380CC4-5D6E-409C-BE32-E72D297353CC}">
                <c16:uniqueId val="{00000009-78AB-412C-9E57-D86051E4C660}"/>
              </c:ext>
            </c:extLst>
          </c:dPt>
          <c:dPt>
            <c:idx val="10"/>
            <c:invertIfNegative val="0"/>
            <c:bubble3D val="0"/>
            <c:spPr>
              <a:solidFill>
                <a:srgbClr val="FBBB27"/>
              </a:solidFill>
              <a:ln>
                <a:noFill/>
              </a:ln>
              <a:effectLst/>
            </c:spPr>
            <c:extLst>
              <c:ext xmlns:c16="http://schemas.microsoft.com/office/drawing/2014/chart" uri="{C3380CC4-5D6E-409C-BE32-E72D297353CC}">
                <c16:uniqueId val="{0000000B-78AB-412C-9E57-D86051E4C660}"/>
              </c:ext>
            </c:extLst>
          </c:dPt>
          <c:dPt>
            <c:idx val="14"/>
            <c:invertIfNegative val="0"/>
            <c:bubble3D val="0"/>
            <c:spPr>
              <a:solidFill>
                <a:srgbClr val="FBBB27"/>
              </a:solidFill>
              <a:ln>
                <a:noFill/>
              </a:ln>
              <a:effectLst/>
            </c:spPr>
            <c:extLst>
              <c:ext xmlns:c16="http://schemas.microsoft.com/office/drawing/2014/chart" uri="{C3380CC4-5D6E-409C-BE32-E72D297353CC}">
                <c16:uniqueId val="{0000000D-78AB-412C-9E57-D86051E4C660}"/>
              </c:ext>
            </c:extLst>
          </c:dPt>
          <c:dPt>
            <c:idx val="18"/>
            <c:invertIfNegative val="0"/>
            <c:bubble3D val="0"/>
            <c:spPr>
              <a:solidFill>
                <a:srgbClr val="FBBB27"/>
              </a:solidFill>
              <a:ln>
                <a:noFill/>
              </a:ln>
              <a:effectLst/>
            </c:spPr>
            <c:extLst>
              <c:ext xmlns:c16="http://schemas.microsoft.com/office/drawing/2014/chart" uri="{C3380CC4-5D6E-409C-BE32-E72D297353CC}">
                <c16:uniqueId val="{0000000F-78AB-412C-9E57-D86051E4C660}"/>
              </c:ext>
            </c:extLst>
          </c:dPt>
          <c:dPt>
            <c:idx val="22"/>
            <c:invertIfNegative val="0"/>
            <c:bubble3D val="0"/>
            <c:spPr>
              <a:solidFill>
                <a:srgbClr val="FBBB27"/>
              </a:solidFill>
              <a:ln>
                <a:noFill/>
              </a:ln>
              <a:effectLst/>
            </c:spPr>
            <c:extLst>
              <c:ext xmlns:c16="http://schemas.microsoft.com/office/drawing/2014/chart" uri="{C3380CC4-5D6E-409C-BE32-E72D297353CC}">
                <c16:uniqueId val="{00000011-78AB-412C-9E57-D86051E4C66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'F90'!$A$6:$A$10</c:f>
              <c:strCache>
                <c:ptCount val="5"/>
                <c:pt idx="0">
                  <c:v>Actividades secundarias</c:v>
                </c:pt>
                <c:pt idx="1">
                  <c:v>Industria de la construcción</c:v>
                </c:pt>
                <c:pt idx="2">
                  <c:v>Industrias manufactureras</c:v>
                </c:pt>
                <c:pt idx="3">
                  <c:v>Minería</c:v>
                </c:pt>
                <c:pt idx="4">
                  <c:v>Servicios Públicos</c:v>
                </c:pt>
              </c:strCache>
            </c:strRef>
          </c:cat>
          <c:val>
            <c:numRef>
              <c:f>'F90'!$B$6:$B$10</c:f>
              <c:numCache>
                <c:formatCode>0.0</c:formatCode>
                <c:ptCount val="5"/>
                <c:pt idx="0">
                  <c:v>-2.0453866203179998</c:v>
                </c:pt>
                <c:pt idx="1">
                  <c:v>-11.711287524177999</c:v>
                </c:pt>
                <c:pt idx="2">
                  <c:v>0.446401522326</c:v>
                </c:pt>
                <c:pt idx="3">
                  <c:v>6.3807054898029998</c:v>
                </c:pt>
                <c:pt idx="4">
                  <c:v>4.010336557035</c:v>
                </c:pt>
              </c:numCache>
            </c:numRef>
          </c:val>
          <c:extLst>
            <c:ext xmlns:c16="http://schemas.microsoft.com/office/drawing/2014/chart" uri="{C3380CC4-5D6E-409C-BE32-E72D297353CC}">
              <c16:uniqueId val="{00000012-78AB-412C-9E57-D86051E4C660}"/>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70005235007924E-2"/>
          <c:y val="2.2749384430324582E-2"/>
          <c:w val="0.92118431017645508"/>
          <c:h val="0.55968051231968097"/>
        </c:manualLayout>
      </c:layout>
      <c:lineChart>
        <c:grouping val="standard"/>
        <c:varyColors val="0"/>
        <c:ser>
          <c:idx val="0"/>
          <c:order val="0"/>
          <c:tx>
            <c:strRef>
              <c:f>[6]Jalisco!$AI$2</c:f>
              <c:strCache>
                <c:ptCount val="1"/>
                <c:pt idx="0">
                  <c:v>Jalisco: Cartera en prórroga</c:v>
                </c:pt>
              </c:strCache>
            </c:strRef>
          </c:tx>
          <c:spPr>
            <a:ln w="28575" cap="rnd">
              <a:solidFill>
                <a:srgbClr val="FBBB27"/>
              </a:solidFill>
              <a:prstDash val="sysDash"/>
              <a:round/>
            </a:ln>
            <a:effectLst/>
          </c:spPr>
          <c:marker>
            <c:symbol val="none"/>
          </c:marker>
          <c:dPt>
            <c:idx val="4"/>
            <c:marker>
              <c:symbol val="none"/>
            </c:marker>
            <c:bubble3D val="0"/>
            <c:extLst>
              <c:ext xmlns:c16="http://schemas.microsoft.com/office/drawing/2014/chart" uri="{C3380CC4-5D6E-409C-BE32-E72D297353CC}">
                <c16:uniqueId val="{00000000-0B3F-4100-9B2D-75F109961315}"/>
              </c:ext>
            </c:extLst>
          </c:dPt>
          <c:dPt>
            <c:idx val="16"/>
            <c:marker>
              <c:symbol val="none"/>
            </c:marker>
            <c:bubble3D val="0"/>
            <c:extLst>
              <c:ext xmlns:c16="http://schemas.microsoft.com/office/drawing/2014/chart" uri="{C3380CC4-5D6E-409C-BE32-E72D297353CC}">
                <c16:uniqueId val="{00000001-0B3F-4100-9B2D-75F109961315}"/>
              </c:ext>
            </c:extLst>
          </c:dPt>
          <c:dPt>
            <c:idx val="28"/>
            <c:marker>
              <c:symbol val="none"/>
            </c:marker>
            <c:bubble3D val="0"/>
            <c:extLst>
              <c:ext xmlns:c16="http://schemas.microsoft.com/office/drawing/2014/chart" uri="{C3380CC4-5D6E-409C-BE32-E72D297353CC}">
                <c16:uniqueId val="{00000002-0B3F-4100-9B2D-75F109961315}"/>
              </c:ext>
            </c:extLst>
          </c:dPt>
          <c:dPt>
            <c:idx val="40"/>
            <c:marker>
              <c:symbol val="none"/>
            </c:marker>
            <c:bubble3D val="0"/>
            <c:extLst>
              <c:ext xmlns:c16="http://schemas.microsoft.com/office/drawing/2014/chart" uri="{C3380CC4-5D6E-409C-BE32-E72D297353CC}">
                <c16:uniqueId val="{00000003-0B3F-4100-9B2D-75F109961315}"/>
              </c:ext>
            </c:extLst>
          </c:dPt>
          <c:dPt>
            <c:idx val="52"/>
            <c:marker>
              <c:symbol val="none"/>
            </c:marker>
            <c:bubble3D val="0"/>
            <c:extLst>
              <c:ext xmlns:c16="http://schemas.microsoft.com/office/drawing/2014/chart" uri="{C3380CC4-5D6E-409C-BE32-E72D297353CC}">
                <c16:uniqueId val="{00000004-0B3F-4100-9B2D-75F109961315}"/>
              </c:ext>
            </c:extLst>
          </c:dPt>
          <c:dPt>
            <c:idx val="64"/>
            <c:marker>
              <c:symbol val="none"/>
            </c:marker>
            <c:bubble3D val="0"/>
            <c:extLst>
              <c:ext xmlns:c16="http://schemas.microsoft.com/office/drawing/2014/chart" uri="{C3380CC4-5D6E-409C-BE32-E72D297353CC}">
                <c16:uniqueId val="{00000005-0B3F-4100-9B2D-75F109961315}"/>
              </c:ext>
            </c:extLst>
          </c:dPt>
          <c:dPt>
            <c:idx val="76"/>
            <c:marker>
              <c:symbol val="none"/>
            </c:marker>
            <c:bubble3D val="0"/>
            <c:extLst>
              <c:ext xmlns:c16="http://schemas.microsoft.com/office/drawing/2014/chart" uri="{C3380CC4-5D6E-409C-BE32-E72D297353CC}">
                <c16:uniqueId val="{00000006-0B3F-4100-9B2D-75F109961315}"/>
              </c:ext>
            </c:extLst>
          </c:dPt>
          <c:dLbls>
            <c:dLbl>
              <c:idx val="6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3F-4100-9B2D-75F1099613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[6]Jalisco!$AG$3:$AH$66</c:f>
              <c:multiLvlStrCache>
                <c:ptCount val="6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lvl>
                <c:lvl>
                  <c:pt idx="0">
                    <c:v>2018</c:v>
                  </c:pt>
                  <c:pt idx="12">
                    <c:v>2019</c:v>
                  </c:pt>
                  <c:pt idx="24">
                    <c:v>2020</c:v>
                  </c:pt>
                  <c:pt idx="36">
                    <c:v>2021</c:v>
                  </c:pt>
                  <c:pt idx="48">
                    <c:v>2022</c:v>
                  </c:pt>
                  <c:pt idx="60">
                    <c:v>2023</c:v>
                  </c:pt>
                </c:lvl>
              </c:multiLvlStrCache>
            </c:multiLvlStrRef>
          </c:cat>
          <c:val>
            <c:numRef>
              <c:f>[6]Jalisco!$AI$3:$AI$66</c:f>
              <c:numCache>
                <c:formatCode>General</c:formatCode>
                <c:ptCount val="64"/>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pt idx="50">
                  <c:v>4.0063573140926269E-2</c:v>
                </c:pt>
                <c:pt idx="51">
                  <c:v>3.3287434992584269E-2</c:v>
                </c:pt>
                <c:pt idx="52">
                  <c:v>4.0562583911229327E-2</c:v>
                </c:pt>
                <c:pt idx="53">
                  <c:v>3.5509834092780267E-2</c:v>
                </c:pt>
                <c:pt idx="54">
                  <c:v>4.1393810250234704E-2</c:v>
                </c:pt>
                <c:pt idx="55">
                  <c:v>3.352005328016814E-2</c:v>
                </c:pt>
                <c:pt idx="56">
                  <c:v>3.8452830332331191E-2</c:v>
                </c:pt>
                <c:pt idx="57">
                  <c:v>3.2305054665018672E-2</c:v>
                </c:pt>
                <c:pt idx="58">
                  <c:v>4.2501065983467937E-2</c:v>
                </c:pt>
                <c:pt idx="59">
                  <c:v>3.1941752197392349E-2</c:v>
                </c:pt>
                <c:pt idx="60">
                  <c:v>3.4973685549285108E-2</c:v>
                </c:pt>
                <c:pt idx="61">
                  <c:v>3.0154791420382434E-2</c:v>
                </c:pt>
                <c:pt idx="62">
                  <c:v>3.1836159097244437E-2</c:v>
                </c:pt>
                <c:pt idx="63">
                  <c:v>2.6533061759329266E-2</c:v>
                </c:pt>
              </c:numCache>
            </c:numRef>
          </c:val>
          <c:smooth val="0"/>
          <c:extLst>
            <c:ext xmlns:c16="http://schemas.microsoft.com/office/drawing/2014/chart" uri="{C3380CC4-5D6E-409C-BE32-E72D297353CC}">
              <c16:uniqueId val="{00000008-0B3F-4100-9B2D-75F109961315}"/>
            </c:ext>
          </c:extLst>
        </c:ser>
        <c:ser>
          <c:idx val="1"/>
          <c:order val="1"/>
          <c:tx>
            <c:strRef>
              <c:f>[6]Jalisco!$AJ$2</c:f>
              <c:strCache>
                <c:ptCount val="1"/>
                <c:pt idx="0">
                  <c:v>Jalisco: Cartera vencida</c:v>
                </c:pt>
              </c:strCache>
            </c:strRef>
          </c:tx>
          <c:spPr>
            <a:ln w="28575" cap="rnd">
              <a:solidFill>
                <a:srgbClr val="FBBB27"/>
              </a:solidFill>
              <a:round/>
            </a:ln>
            <a:effectLst/>
          </c:spPr>
          <c:marker>
            <c:symbol val="none"/>
          </c:marker>
          <c:dLbls>
            <c:dLbl>
              <c:idx val="6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3F-4100-9B2D-75F1099613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[6]Jalisco!$AG$3:$AH$66</c:f>
              <c:multiLvlStrCache>
                <c:ptCount val="6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lvl>
                <c:lvl>
                  <c:pt idx="0">
                    <c:v>2018</c:v>
                  </c:pt>
                  <c:pt idx="12">
                    <c:v>2019</c:v>
                  </c:pt>
                  <c:pt idx="24">
                    <c:v>2020</c:v>
                  </c:pt>
                  <c:pt idx="36">
                    <c:v>2021</c:v>
                  </c:pt>
                  <c:pt idx="48">
                    <c:v>2022</c:v>
                  </c:pt>
                  <c:pt idx="60">
                    <c:v>2023</c:v>
                  </c:pt>
                </c:lvl>
              </c:multiLvlStrCache>
            </c:multiLvlStrRef>
          </c:cat>
          <c:val>
            <c:numRef>
              <c:f>[6]Jalisco!$AJ$3:$AJ$66</c:f>
              <c:numCache>
                <c:formatCode>General</c:formatCode>
                <c:ptCount val="64"/>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pt idx="50">
                  <c:v>0.15080873643625239</c:v>
                </c:pt>
                <c:pt idx="51">
                  <c:v>0.15368512589095776</c:v>
                </c:pt>
                <c:pt idx="52">
                  <c:v>0.1547296502290747</c:v>
                </c:pt>
                <c:pt idx="53">
                  <c:v>0.15586461430339718</c:v>
                </c:pt>
                <c:pt idx="54">
                  <c:v>0.15629647154114051</c:v>
                </c:pt>
                <c:pt idx="55">
                  <c:v>0.15809448820173946</c:v>
                </c:pt>
                <c:pt idx="56">
                  <c:v>0.15762791947786073</c:v>
                </c:pt>
                <c:pt idx="57">
                  <c:v>0.15904624492184552</c:v>
                </c:pt>
                <c:pt idx="58">
                  <c:v>0.15793826859421958</c:v>
                </c:pt>
                <c:pt idx="59">
                  <c:v>0.16021564869670682</c:v>
                </c:pt>
                <c:pt idx="60">
                  <c:v>0.16080211397124081</c:v>
                </c:pt>
                <c:pt idx="61">
                  <c:v>0.16497427222451652</c:v>
                </c:pt>
                <c:pt idx="62">
                  <c:v>0.16421394995889585</c:v>
                </c:pt>
                <c:pt idx="63">
                  <c:v>0.16778879578217826</c:v>
                </c:pt>
              </c:numCache>
            </c:numRef>
          </c:val>
          <c:smooth val="0"/>
          <c:extLst>
            <c:ext xmlns:c16="http://schemas.microsoft.com/office/drawing/2014/chart" uri="{C3380CC4-5D6E-409C-BE32-E72D297353CC}">
              <c16:uniqueId val="{0000000A-0B3F-4100-9B2D-75F109961315}"/>
            </c:ext>
          </c:extLst>
        </c:ser>
        <c:ser>
          <c:idx val="2"/>
          <c:order val="2"/>
          <c:tx>
            <c:strRef>
              <c:f>[6]Jalisco!$AM$2</c:f>
              <c:strCache>
                <c:ptCount val="1"/>
                <c:pt idx="0">
                  <c:v>Nacional: Cartera en prórroga</c:v>
                </c:pt>
              </c:strCache>
            </c:strRef>
          </c:tx>
          <c:spPr>
            <a:ln w="28575" cap="rnd">
              <a:solidFill>
                <a:srgbClr val="95682B"/>
              </a:solidFill>
              <a:prstDash val="sysDot"/>
              <a:round/>
            </a:ln>
            <a:effectLst/>
          </c:spPr>
          <c:marker>
            <c:symbol val="none"/>
          </c:marker>
          <c:dLbls>
            <c:dLbl>
              <c:idx val="63"/>
              <c:layout>
                <c:manualLayout>
                  <c:x val="-1.4508848626896354E-3"/>
                  <c:y val="-8.90509611797235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3F-4100-9B2D-75F1099613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[6]Jalisco!$AG$3:$AH$66</c:f>
              <c:multiLvlStrCache>
                <c:ptCount val="6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lvl>
                <c:lvl>
                  <c:pt idx="0">
                    <c:v>2018</c:v>
                  </c:pt>
                  <c:pt idx="12">
                    <c:v>2019</c:v>
                  </c:pt>
                  <c:pt idx="24">
                    <c:v>2020</c:v>
                  </c:pt>
                  <c:pt idx="36">
                    <c:v>2021</c:v>
                  </c:pt>
                  <c:pt idx="48">
                    <c:v>2022</c:v>
                  </c:pt>
                  <c:pt idx="60">
                    <c:v>2023</c:v>
                  </c:pt>
                </c:lvl>
              </c:multiLvlStrCache>
            </c:multiLvlStrRef>
          </c:cat>
          <c:val>
            <c:numRef>
              <c:f>[6]Jalisco!$AM$3:$AM$66</c:f>
              <c:numCache>
                <c:formatCode>General</c:formatCode>
                <c:ptCount val="64"/>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pt idx="50">
                  <c:v>3.9905989492006688E-2</c:v>
                </c:pt>
                <c:pt idx="51">
                  <c:v>3.2482893792538083E-2</c:v>
                </c:pt>
                <c:pt idx="52">
                  <c:v>3.9412352899691014E-2</c:v>
                </c:pt>
                <c:pt idx="53">
                  <c:v>3.4663325240432738E-2</c:v>
                </c:pt>
                <c:pt idx="54">
                  <c:v>4.1510399979741958E-2</c:v>
                </c:pt>
                <c:pt idx="55">
                  <c:v>3.3600873378454119E-2</c:v>
                </c:pt>
                <c:pt idx="56">
                  <c:v>3.7831611058409265E-2</c:v>
                </c:pt>
                <c:pt idx="57">
                  <c:v>3.1967861608754464E-2</c:v>
                </c:pt>
                <c:pt idx="58">
                  <c:v>4.0523942639033778E-2</c:v>
                </c:pt>
                <c:pt idx="59">
                  <c:v>3.2463665794267543E-2</c:v>
                </c:pt>
                <c:pt idx="60">
                  <c:v>3.5686285870838476E-2</c:v>
                </c:pt>
                <c:pt idx="61">
                  <c:v>3.0936174171431876E-2</c:v>
                </c:pt>
                <c:pt idx="62">
                  <c:v>3.3188572267150898E-2</c:v>
                </c:pt>
                <c:pt idx="63">
                  <c:v>2.7506487647845572E-2</c:v>
                </c:pt>
              </c:numCache>
            </c:numRef>
          </c:val>
          <c:smooth val="0"/>
          <c:extLst>
            <c:ext xmlns:c16="http://schemas.microsoft.com/office/drawing/2014/chart" uri="{C3380CC4-5D6E-409C-BE32-E72D297353CC}">
              <c16:uniqueId val="{0000000C-0B3F-4100-9B2D-75F109961315}"/>
            </c:ext>
          </c:extLst>
        </c:ser>
        <c:ser>
          <c:idx val="3"/>
          <c:order val="3"/>
          <c:tx>
            <c:strRef>
              <c:f>[6]Jalisco!$AN$2</c:f>
              <c:strCache>
                <c:ptCount val="1"/>
                <c:pt idx="0">
                  <c:v>Nacional: Cartera vencida</c:v>
                </c:pt>
              </c:strCache>
            </c:strRef>
          </c:tx>
          <c:spPr>
            <a:ln w="28575" cap="rnd">
              <a:solidFill>
                <a:srgbClr val="95682B"/>
              </a:solidFill>
              <a:round/>
            </a:ln>
            <a:effectLst/>
          </c:spPr>
          <c:marker>
            <c:symbol val="none"/>
          </c:marker>
          <c:dLbls>
            <c:dLbl>
              <c:idx val="6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B3F-4100-9B2D-75F1099613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[6]Jalisco!$AG$3:$AH$66</c:f>
              <c:multiLvlStrCache>
                <c:ptCount val="6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lvl>
                <c:lvl>
                  <c:pt idx="0">
                    <c:v>2018</c:v>
                  </c:pt>
                  <c:pt idx="12">
                    <c:v>2019</c:v>
                  </c:pt>
                  <c:pt idx="24">
                    <c:v>2020</c:v>
                  </c:pt>
                  <c:pt idx="36">
                    <c:v>2021</c:v>
                  </c:pt>
                  <c:pt idx="48">
                    <c:v>2022</c:v>
                  </c:pt>
                  <c:pt idx="60">
                    <c:v>2023</c:v>
                  </c:pt>
                </c:lvl>
              </c:multiLvlStrCache>
            </c:multiLvlStrRef>
          </c:cat>
          <c:val>
            <c:numRef>
              <c:f>[6]Jalisco!$AN$3:$AN$66</c:f>
              <c:numCache>
                <c:formatCode>General</c:formatCode>
                <c:ptCount val="64"/>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pt idx="50">
                  <c:v>0.17416098116396331</c:v>
                </c:pt>
                <c:pt idx="51">
                  <c:v>0.17672388849792839</c:v>
                </c:pt>
                <c:pt idx="52">
                  <c:v>0.17764171418304006</c:v>
                </c:pt>
                <c:pt idx="53">
                  <c:v>0.17848552855952096</c:v>
                </c:pt>
                <c:pt idx="54">
                  <c:v>0.17847215961489776</c:v>
                </c:pt>
                <c:pt idx="55">
                  <c:v>0.17993154045581167</c:v>
                </c:pt>
                <c:pt idx="56">
                  <c:v>0.17937748835586248</c:v>
                </c:pt>
                <c:pt idx="57">
                  <c:v>0.18027966482978378</c:v>
                </c:pt>
                <c:pt idx="58">
                  <c:v>0.17895034636644566</c:v>
                </c:pt>
                <c:pt idx="59">
                  <c:v>0.1809359231099989</c:v>
                </c:pt>
                <c:pt idx="60">
                  <c:v>0.18181556527516515</c:v>
                </c:pt>
                <c:pt idx="61">
                  <c:v>0.18587702877927223</c:v>
                </c:pt>
                <c:pt idx="62">
                  <c:v>0.18537544888208368</c:v>
                </c:pt>
                <c:pt idx="63">
                  <c:v>0.18918379416010059</c:v>
                </c:pt>
              </c:numCache>
            </c:numRef>
          </c:val>
          <c:smooth val="0"/>
          <c:extLst>
            <c:ext xmlns:c16="http://schemas.microsoft.com/office/drawing/2014/chart" uri="{C3380CC4-5D6E-409C-BE32-E72D297353CC}">
              <c16:uniqueId val="{0000000E-0B3F-4100-9B2D-75F109961315}"/>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'F91'!$C$5</c:f>
              <c:strCache>
                <c:ptCount val="1"/>
                <c:pt idx="0">
                  <c:v>Variación</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DC57-4536-99E1-A024BE1AA965}"/>
              </c:ext>
            </c:extLst>
          </c:dPt>
          <c:dPt>
            <c:idx val="13"/>
            <c:invertIfNegative val="0"/>
            <c:bubble3D val="0"/>
            <c:spPr>
              <a:solidFill>
                <a:srgbClr val="7C878E"/>
              </a:solidFill>
              <a:ln>
                <a:noFill/>
              </a:ln>
              <a:effectLst/>
            </c:spPr>
            <c:extLst>
              <c:ext xmlns:c16="http://schemas.microsoft.com/office/drawing/2014/chart" uri="{C3380CC4-5D6E-409C-BE32-E72D297353CC}">
                <c16:uniqueId val="{00000003-DC57-4536-99E1-A024BE1AA965}"/>
              </c:ext>
            </c:extLst>
          </c:dPt>
          <c:dPt>
            <c:idx val="25"/>
            <c:invertIfNegative val="0"/>
            <c:bubble3D val="0"/>
            <c:spPr>
              <a:solidFill>
                <a:srgbClr val="7C878E"/>
              </a:solidFill>
              <a:ln>
                <a:noFill/>
              </a:ln>
              <a:effectLst/>
            </c:spPr>
            <c:extLst>
              <c:ext xmlns:c16="http://schemas.microsoft.com/office/drawing/2014/chart" uri="{C3380CC4-5D6E-409C-BE32-E72D297353CC}">
                <c16:uniqueId val="{00000005-DC57-4536-99E1-A024BE1AA965}"/>
              </c:ext>
            </c:extLst>
          </c:dPt>
          <c:dPt>
            <c:idx val="37"/>
            <c:invertIfNegative val="0"/>
            <c:bubble3D val="0"/>
            <c:spPr>
              <a:solidFill>
                <a:srgbClr val="7C878E"/>
              </a:solidFill>
              <a:ln>
                <a:noFill/>
              </a:ln>
              <a:effectLst/>
            </c:spPr>
            <c:extLst>
              <c:ext xmlns:c16="http://schemas.microsoft.com/office/drawing/2014/chart" uri="{C3380CC4-5D6E-409C-BE32-E72D297353CC}">
                <c16:uniqueId val="{00000007-DC57-4536-99E1-A024BE1AA965}"/>
              </c:ext>
            </c:extLst>
          </c:dPt>
          <c:dPt>
            <c:idx val="49"/>
            <c:invertIfNegative val="0"/>
            <c:bubble3D val="0"/>
            <c:spPr>
              <a:solidFill>
                <a:srgbClr val="7C878E"/>
              </a:solidFill>
              <a:ln>
                <a:noFill/>
              </a:ln>
              <a:effectLst/>
            </c:spPr>
            <c:extLst>
              <c:ext xmlns:c16="http://schemas.microsoft.com/office/drawing/2014/chart" uri="{C3380CC4-5D6E-409C-BE32-E72D297353CC}">
                <c16:uniqueId val="{00000009-DC57-4536-99E1-A024BE1AA965}"/>
              </c:ext>
            </c:extLst>
          </c:dPt>
          <c:dPt>
            <c:idx val="61"/>
            <c:invertIfNegative val="0"/>
            <c:bubble3D val="0"/>
            <c:spPr>
              <a:solidFill>
                <a:srgbClr val="7C878E"/>
              </a:solidFill>
              <a:ln>
                <a:noFill/>
              </a:ln>
              <a:effectLst/>
            </c:spPr>
            <c:extLst>
              <c:ext xmlns:c16="http://schemas.microsoft.com/office/drawing/2014/chart" uri="{C3380CC4-5D6E-409C-BE32-E72D297353CC}">
                <c16:uniqueId val="{0000000B-DC57-4536-99E1-A024BE1AA965}"/>
              </c:ext>
            </c:extLst>
          </c:dPt>
          <c:dPt>
            <c:idx val="73"/>
            <c:invertIfNegative val="0"/>
            <c:bubble3D val="0"/>
            <c:spPr>
              <a:solidFill>
                <a:srgbClr val="7C878E"/>
              </a:solidFill>
              <a:ln>
                <a:noFill/>
              </a:ln>
              <a:effectLst/>
            </c:spPr>
            <c:extLst>
              <c:ext xmlns:c16="http://schemas.microsoft.com/office/drawing/2014/chart" uri="{C3380CC4-5D6E-409C-BE32-E72D297353CC}">
                <c16:uniqueId val="{0000000D-DC57-4536-99E1-A024BE1AA965}"/>
              </c:ext>
            </c:extLst>
          </c:dPt>
          <c:dPt>
            <c:idx val="85"/>
            <c:invertIfNegative val="0"/>
            <c:bubble3D val="0"/>
            <c:spPr>
              <a:solidFill>
                <a:srgbClr val="7C878E"/>
              </a:solidFill>
              <a:ln>
                <a:noFill/>
              </a:ln>
              <a:effectLst/>
            </c:spPr>
            <c:extLst>
              <c:ext xmlns:c16="http://schemas.microsoft.com/office/drawing/2014/chart" uri="{C3380CC4-5D6E-409C-BE32-E72D297353CC}">
                <c16:uniqueId val="{0000000F-DC57-4536-99E1-A024BE1AA965}"/>
              </c:ext>
            </c:extLst>
          </c:dPt>
          <c:dPt>
            <c:idx val="97"/>
            <c:invertIfNegative val="0"/>
            <c:bubble3D val="0"/>
            <c:spPr>
              <a:solidFill>
                <a:srgbClr val="7C878E"/>
              </a:solidFill>
              <a:ln>
                <a:noFill/>
              </a:ln>
              <a:effectLst/>
            </c:spPr>
            <c:extLst>
              <c:ext xmlns:c16="http://schemas.microsoft.com/office/drawing/2014/chart" uri="{C3380CC4-5D6E-409C-BE32-E72D297353CC}">
                <c16:uniqueId val="{00000011-DC57-4536-99E1-A024BE1AA965}"/>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DC57-4536-99E1-A024BE1AA965}"/>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DC57-4536-99E1-A024BE1AA965}"/>
              </c:ext>
            </c:extLst>
          </c:dPt>
          <c:cat>
            <c:multiLvlStrRef>
              <c:f>'F91'!$A$6:$B$127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'F91'!$C$6:$C$127</c:f>
              <c:numCache>
                <c:formatCode>0.0</c:formatCode>
                <c:ptCount val="122"/>
                <c:pt idx="0">
                  <c:v>-6.3031121819370002</c:v>
                </c:pt>
                <c:pt idx="1">
                  <c:v>10.537063384554999</c:v>
                </c:pt>
                <c:pt idx="2">
                  <c:v>0.33558726262999999</c:v>
                </c:pt>
                <c:pt idx="3">
                  <c:v>5.5320223962249999</c:v>
                </c:pt>
                <c:pt idx="4">
                  <c:v>4.2365641332859996</c:v>
                </c:pt>
                <c:pt idx="5">
                  <c:v>-0.23777849001699999</c:v>
                </c:pt>
                <c:pt idx="6">
                  <c:v>-11.130718381801</c:v>
                </c:pt>
                <c:pt idx="7">
                  <c:v>-4.200247916086</c:v>
                </c:pt>
                <c:pt idx="8">
                  <c:v>-7.4554532942740002</c:v>
                </c:pt>
                <c:pt idx="9">
                  <c:v>2.9720674853209998</c:v>
                </c:pt>
                <c:pt idx="10">
                  <c:v>-4.208562471334</c:v>
                </c:pt>
                <c:pt idx="11">
                  <c:v>0.23463856098999999</c:v>
                </c:pt>
                <c:pt idx="12">
                  <c:v>-10.169581540872001</c:v>
                </c:pt>
                <c:pt idx="13">
                  <c:v>-10.979081154366</c:v>
                </c:pt>
                <c:pt idx="14">
                  <c:v>1.180799972797</c:v>
                </c:pt>
                <c:pt idx="15">
                  <c:v>-0.93292964626599995</c:v>
                </c:pt>
                <c:pt idx="16">
                  <c:v>1.2777288596330001</c:v>
                </c:pt>
                <c:pt idx="17">
                  <c:v>7.2424655394549999</c:v>
                </c:pt>
                <c:pt idx="18">
                  <c:v>-4.3922652021499999</c:v>
                </c:pt>
                <c:pt idx="19">
                  <c:v>-3.5340099628339998</c:v>
                </c:pt>
                <c:pt idx="20">
                  <c:v>-7.5068163262779999</c:v>
                </c:pt>
                <c:pt idx="21">
                  <c:v>-2.2533279101080002</c:v>
                </c:pt>
                <c:pt idx="22">
                  <c:v>-5.0355712647409998</c:v>
                </c:pt>
                <c:pt idx="23">
                  <c:v>-1.9466759155769999</c:v>
                </c:pt>
                <c:pt idx="24">
                  <c:v>3.1092007183839998</c:v>
                </c:pt>
                <c:pt idx="25">
                  <c:v>-8.6228559795220008</c:v>
                </c:pt>
                <c:pt idx="26">
                  <c:v>-8.6196097339400009</c:v>
                </c:pt>
                <c:pt idx="27">
                  <c:v>-1.6163133548349999</c:v>
                </c:pt>
                <c:pt idx="28">
                  <c:v>2.0055016537650001</c:v>
                </c:pt>
                <c:pt idx="29">
                  <c:v>7.7214146908689996</c:v>
                </c:pt>
                <c:pt idx="30">
                  <c:v>25.744627830896</c:v>
                </c:pt>
                <c:pt idx="31">
                  <c:v>26.009629438015001</c:v>
                </c:pt>
                <c:pt idx="32">
                  <c:v>62.383407765153002</c:v>
                </c:pt>
                <c:pt idx="33">
                  <c:v>2.6560510338080001</c:v>
                </c:pt>
                <c:pt idx="34">
                  <c:v>7.7189733441659998</c:v>
                </c:pt>
                <c:pt idx="35">
                  <c:v>7.4143304488590003</c:v>
                </c:pt>
                <c:pt idx="36">
                  <c:v>20.923419881510998</c:v>
                </c:pt>
                <c:pt idx="37">
                  <c:v>22.639993796336999</c:v>
                </c:pt>
                <c:pt idx="38">
                  <c:v>14.635077138631001</c:v>
                </c:pt>
                <c:pt idx="39">
                  <c:v>10.674821125245</c:v>
                </c:pt>
                <c:pt idx="40">
                  <c:v>6.1260534155900004</c:v>
                </c:pt>
                <c:pt idx="41">
                  <c:v>1.5032942089779999</c:v>
                </c:pt>
                <c:pt idx="42">
                  <c:v>-16.520344429226999</c:v>
                </c:pt>
                <c:pt idx="43">
                  <c:v>-13.7997441053</c:v>
                </c:pt>
                <c:pt idx="44">
                  <c:v>-21.932332778820999</c:v>
                </c:pt>
                <c:pt idx="45">
                  <c:v>2.841142275498</c:v>
                </c:pt>
                <c:pt idx="46">
                  <c:v>14.424069223244</c:v>
                </c:pt>
                <c:pt idx="47">
                  <c:v>2.1323816775709998</c:v>
                </c:pt>
                <c:pt idx="48">
                  <c:v>4.2474345951789996</c:v>
                </c:pt>
                <c:pt idx="49">
                  <c:v>5.2051274957859999</c:v>
                </c:pt>
                <c:pt idx="50">
                  <c:v>9.2332822513139998</c:v>
                </c:pt>
                <c:pt idx="51">
                  <c:v>-7.6107185117469998</c:v>
                </c:pt>
                <c:pt idx="52">
                  <c:v>-5.9209406560030002</c:v>
                </c:pt>
                <c:pt idx="53">
                  <c:v>-1.092581937539</c:v>
                </c:pt>
                <c:pt idx="54">
                  <c:v>4.7364756774050001</c:v>
                </c:pt>
                <c:pt idx="55">
                  <c:v>4.3877293956700001</c:v>
                </c:pt>
                <c:pt idx="56">
                  <c:v>11.220516436255</c:v>
                </c:pt>
                <c:pt idx="57">
                  <c:v>1.479535783142</c:v>
                </c:pt>
                <c:pt idx="58">
                  <c:v>-1.4891094768499999</c:v>
                </c:pt>
                <c:pt idx="59">
                  <c:v>11.403707076531999</c:v>
                </c:pt>
                <c:pt idx="60">
                  <c:v>1.3992506311820001</c:v>
                </c:pt>
                <c:pt idx="61">
                  <c:v>-5.0519255332470001</c:v>
                </c:pt>
                <c:pt idx="62">
                  <c:v>-7.7839283008900004</c:v>
                </c:pt>
                <c:pt idx="63">
                  <c:v>-2.6408699081989999</c:v>
                </c:pt>
                <c:pt idx="64">
                  <c:v>-4.3710884248169997</c:v>
                </c:pt>
                <c:pt idx="65">
                  <c:v>-15.405659565016</c:v>
                </c:pt>
                <c:pt idx="66">
                  <c:v>1.2267881905360001</c:v>
                </c:pt>
                <c:pt idx="67">
                  <c:v>-2.6028031073109998</c:v>
                </c:pt>
                <c:pt idx="68">
                  <c:v>-14.502027929485999</c:v>
                </c:pt>
                <c:pt idx="69">
                  <c:v>1.511453646464</c:v>
                </c:pt>
                <c:pt idx="70">
                  <c:v>-11.454541130981999</c:v>
                </c:pt>
                <c:pt idx="71">
                  <c:v>0.22705588347799999</c:v>
                </c:pt>
                <c:pt idx="72">
                  <c:v>8.3856788785529996</c:v>
                </c:pt>
                <c:pt idx="73">
                  <c:v>9.0888056121440002</c:v>
                </c:pt>
                <c:pt idx="74">
                  <c:v>1.009661572288</c:v>
                </c:pt>
                <c:pt idx="75">
                  <c:v>2.584134756868</c:v>
                </c:pt>
                <c:pt idx="76">
                  <c:v>-12.141761574617</c:v>
                </c:pt>
                <c:pt idx="77">
                  <c:v>-4.0638626550739998</c:v>
                </c:pt>
                <c:pt idx="78">
                  <c:v>-6.7634929984400003</c:v>
                </c:pt>
                <c:pt idx="79">
                  <c:v>-5.6360227401399996</c:v>
                </c:pt>
                <c:pt idx="80">
                  <c:v>-13.717499996916001</c:v>
                </c:pt>
                <c:pt idx="81">
                  <c:v>-16.507161653600999</c:v>
                </c:pt>
                <c:pt idx="82">
                  <c:v>-7.7549171657139997</c:v>
                </c:pt>
                <c:pt idx="83">
                  <c:v>-16.506219686760002</c:v>
                </c:pt>
                <c:pt idx="84">
                  <c:v>-14.206976404538</c:v>
                </c:pt>
                <c:pt idx="85">
                  <c:v>-12.898074409465</c:v>
                </c:pt>
                <c:pt idx="86">
                  <c:v>-0.63833149316299997</c:v>
                </c:pt>
                <c:pt idx="87">
                  <c:v>-46.426724947963997</c:v>
                </c:pt>
                <c:pt idx="88">
                  <c:v>-28.726346353520999</c:v>
                </c:pt>
                <c:pt idx="89">
                  <c:v>-11.237880181315001</c:v>
                </c:pt>
                <c:pt idx="90">
                  <c:v>-22.199996509114001</c:v>
                </c:pt>
                <c:pt idx="91">
                  <c:v>-6.482390416955</c:v>
                </c:pt>
                <c:pt idx="92">
                  <c:v>-8.9429463936419999</c:v>
                </c:pt>
                <c:pt idx="93">
                  <c:v>1.7068838819579999</c:v>
                </c:pt>
                <c:pt idx="94">
                  <c:v>11.802209637468</c:v>
                </c:pt>
                <c:pt idx="95">
                  <c:v>3.0242682445139999</c:v>
                </c:pt>
                <c:pt idx="96">
                  <c:v>6.9733523117890002</c:v>
                </c:pt>
                <c:pt idx="97">
                  <c:v>9.4124644202760006</c:v>
                </c:pt>
                <c:pt idx="98">
                  <c:v>-0.96651356015800005</c:v>
                </c:pt>
                <c:pt idx="99">
                  <c:v>68.232334807493004</c:v>
                </c:pt>
                <c:pt idx="100">
                  <c:v>39.905669538712999</c:v>
                </c:pt>
                <c:pt idx="101">
                  <c:v>-5.6395804237540004</c:v>
                </c:pt>
                <c:pt idx="102">
                  <c:v>17.824400470970001</c:v>
                </c:pt>
                <c:pt idx="103">
                  <c:v>4.7834232433960002</c:v>
                </c:pt>
                <c:pt idx="104">
                  <c:v>14.697807383948</c:v>
                </c:pt>
                <c:pt idx="105">
                  <c:v>-4.1832860482439997</c:v>
                </c:pt>
                <c:pt idx="106">
                  <c:v>-12.247911890225</c:v>
                </c:pt>
                <c:pt idx="107">
                  <c:v>-13.5607089429</c:v>
                </c:pt>
                <c:pt idx="108">
                  <c:v>-17.141009468</c:v>
                </c:pt>
                <c:pt idx="109">
                  <c:v>-17.635329888756001</c:v>
                </c:pt>
                <c:pt idx="110">
                  <c:v>-8.8130049494529992</c:v>
                </c:pt>
                <c:pt idx="111">
                  <c:v>-2.0843418859440002</c:v>
                </c:pt>
                <c:pt idx="112">
                  <c:v>-1.7499673122470001</c:v>
                </c:pt>
                <c:pt idx="113">
                  <c:v>11.417108974194001</c:v>
                </c:pt>
                <c:pt idx="114">
                  <c:v>-0.41900185271000001</c:v>
                </c:pt>
                <c:pt idx="115">
                  <c:v>-3.7621199852639999</c:v>
                </c:pt>
                <c:pt idx="116">
                  <c:v>-1.3414693062430001</c:v>
                </c:pt>
                <c:pt idx="117">
                  <c:v>2.6873276507230002</c:v>
                </c:pt>
                <c:pt idx="118">
                  <c:v>-0.17099872963400001</c:v>
                </c:pt>
                <c:pt idx="119">
                  <c:v>7.2028076617909997</c:v>
                </c:pt>
                <c:pt idx="120">
                  <c:v>-4.8984316217329997</c:v>
                </c:pt>
                <c:pt idx="121">
                  <c:v>-11.711287524177999</c:v>
                </c:pt>
              </c:numCache>
            </c:numRef>
          </c:val>
          <c:extLst>
            <c:ext xmlns:c16="http://schemas.microsoft.com/office/drawing/2014/chart" uri="{C3380CC4-5D6E-409C-BE32-E72D297353CC}">
              <c16:uniqueId val="{00000016-DC57-4536-99E1-A024BE1AA96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'F91'!$D$5</c:f>
              <c:strCache>
                <c:ptCount val="1"/>
                <c:pt idx="0">
                  <c:v>Variación promedio</c:v>
                </c:pt>
              </c:strCache>
            </c:strRef>
          </c:tx>
          <c:spPr>
            <a:ln w="28575" cap="rnd">
              <a:solidFill>
                <a:srgbClr val="B69630"/>
              </a:solidFill>
              <a:round/>
            </a:ln>
            <a:effectLst/>
          </c:spPr>
          <c:marker>
            <c:symbol val="none"/>
          </c:marker>
          <c:cat>
            <c:multiLvlStrRef>
              <c:f>'F91'!$A$6:$B$127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'F91'!$D$6:$D$127</c:f>
              <c:numCache>
                <c:formatCode>0.0</c:formatCode>
                <c:ptCount val="122"/>
                <c:pt idx="0">
                  <c:v>1.27906107001775</c:v>
                </c:pt>
                <c:pt idx="1">
                  <c:v>1.88819716091983</c:v>
                </c:pt>
                <c:pt idx="2">
                  <c:v>0.97254136526258295</c:v>
                </c:pt>
                <c:pt idx="3">
                  <c:v>1.7779634995770801</c:v>
                </c:pt>
                <c:pt idx="4">
                  <c:v>1.78394424472508</c:v>
                </c:pt>
                <c:pt idx="5">
                  <c:v>1.92259836857425</c:v>
                </c:pt>
                <c:pt idx="6">
                  <c:v>0.253317815948917</c:v>
                </c:pt>
                <c:pt idx="7">
                  <c:v>-0.78099699699708303</c:v>
                </c:pt>
                <c:pt idx="8">
                  <c:v>-2.0503524426593298</c:v>
                </c:pt>
                <c:pt idx="9">
                  <c:v>-1.4453642326904199</c:v>
                </c:pt>
                <c:pt idx="10">
                  <c:v>-1.2131713666060799</c:v>
                </c:pt>
                <c:pt idx="11">
                  <c:v>-0.80732745937016703</c:v>
                </c:pt>
                <c:pt idx="12">
                  <c:v>-1.1295332392814199</c:v>
                </c:pt>
                <c:pt idx="13">
                  <c:v>-2.9225452841915001</c:v>
                </c:pt>
                <c:pt idx="14">
                  <c:v>-2.8521108916775799</c:v>
                </c:pt>
                <c:pt idx="15">
                  <c:v>-3.3908568952185001</c:v>
                </c:pt>
                <c:pt idx="16">
                  <c:v>-3.6374265013562499</c:v>
                </c:pt>
                <c:pt idx="17">
                  <c:v>-3.0140728322335799</c:v>
                </c:pt>
                <c:pt idx="18">
                  <c:v>-2.4525350672626698</c:v>
                </c:pt>
                <c:pt idx="19">
                  <c:v>-2.3970152378249998</c:v>
                </c:pt>
                <c:pt idx="20">
                  <c:v>-2.4012954904920001</c:v>
                </c:pt>
                <c:pt idx="21">
                  <c:v>-2.8367451067777498</c:v>
                </c:pt>
                <c:pt idx="22">
                  <c:v>-2.9056625062283299</c:v>
                </c:pt>
                <c:pt idx="23">
                  <c:v>-3.08743871260892</c:v>
                </c:pt>
                <c:pt idx="24">
                  <c:v>-1.9808735243375799</c:v>
                </c:pt>
                <c:pt idx="25">
                  <c:v>-1.78452142643392</c:v>
                </c:pt>
                <c:pt idx="26">
                  <c:v>-2.6012222353286698</c:v>
                </c:pt>
                <c:pt idx="27">
                  <c:v>-2.65817087770942</c:v>
                </c:pt>
                <c:pt idx="28">
                  <c:v>-2.5975231448650802</c:v>
                </c:pt>
                <c:pt idx="29">
                  <c:v>-2.5576107155805801</c:v>
                </c:pt>
                <c:pt idx="30">
                  <c:v>-4.6202962826750099E-2</c:v>
                </c:pt>
                <c:pt idx="31">
                  <c:v>2.415766987244</c:v>
                </c:pt>
                <c:pt idx="32">
                  <c:v>8.2399523281965799</c:v>
                </c:pt>
                <c:pt idx="33">
                  <c:v>8.6490672401895807</c:v>
                </c:pt>
                <c:pt idx="34">
                  <c:v>9.7119459575985001</c:v>
                </c:pt>
                <c:pt idx="35">
                  <c:v>10.4920298213015</c:v>
                </c:pt>
                <c:pt idx="36">
                  <c:v>11.9765480848954</c:v>
                </c:pt>
                <c:pt idx="37">
                  <c:v>14.581785566217</c:v>
                </c:pt>
                <c:pt idx="38">
                  <c:v>16.519676138931199</c:v>
                </c:pt>
                <c:pt idx="39">
                  <c:v>17.543937345604601</c:v>
                </c:pt>
                <c:pt idx="40">
                  <c:v>17.887316659090001</c:v>
                </c:pt>
                <c:pt idx="41">
                  <c:v>17.369139952265801</c:v>
                </c:pt>
                <c:pt idx="42">
                  <c:v>13.847058930588799</c:v>
                </c:pt>
                <c:pt idx="43">
                  <c:v>10.529611135312599</c:v>
                </c:pt>
                <c:pt idx="44">
                  <c:v>3.5032994233147501</c:v>
                </c:pt>
                <c:pt idx="45">
                  <c:v>3.5187236934555801</c:v>
                </c:pt>
                <c:pt idx="46">
                  <c:v>4.0774816833787497</c:v>
                </c:pt>
                <c:pt idx="47">
                  <c:v>3.6373192857714201</c:v>
                </c:pt>
                <c:pt idx="48">
                  <c:v>2.2476538452437498</c:v>
                </c:pt>
                <c:pt idx="49">
                  <c:v>0.79474832019783404</c:v>
                </c:pt>
                <c:pt idx="50">
                  <c:v>0.34459874625475001</c:v>
                </c:pt>
                <c:pt idx="51">
                  <c:v>-1.1791962234945801</c:v>
                </c:pt>
                <c:pt idx="52">
                  <c:v>-2.18311239612733</c:v>
                </c:pt>
                <c:pt idx="53">
                  <c:v>-2.3994354083370801</c:v>
                </c:pt>
                <c:pt idx="54">
                  <c:v>-0.62803373278441699</c:v>
                </c:pt>
                <c:pt idx="55">
                  <c:v>0.88758905896308304</c:v>
                </c:pt>
                <c:pt idx="56">
                  <c:v>3.65032649355275</c:v>
                </c:pt>
                <c:pt idx="57">
                  <c:v>3.5368592858564201</c:v>
                </c:pt>
                <c:pt idx="58">
                  <c:v>2.2107610608485802</c:v>
                </c:pt>
                <c:pt idx="59">
                  <c:v>2.9833715107619998</c:v>
                </c:pt>
                <c:pt idx="60">
                  <c:v>2.7460228470955799</c:v>
                </c:pt>
                <c:pt idx="61">
                  <c:v>1.8912684280095</c:v>
                </c:pt>
                <c:pt idx="62">
                  <c:v>0.47316754865916699</c:v>
                </c:pt>
                <c:pt idx="63">
                  <c:v>0.88732159895483298</c:v>
                </c:pt>
                <c:pt idx="64">
                  <c:v>1.0164759515536701</c:v>
                </c:pt>
                <c:pt idx="65">
                  <c:v>-0.17628051740275</c:v>
                </c:pt>
                <c:pt idx="66">
                  <c:v>-0.46875447464183301</c:v>
                </c:pt>
                <c:pt idx="67">
                  <c:v>-1.05129884989025</c:v>
                </c:pt>
                <c:pt idx="68">
                  <c:v>-3.1948442137019999</c:v>
                </c:pt>
                <c:pt idx="69">
                  <c:v>-3.1921843917585</c:v>
                </c:pt>
                <c:pt idx="70">
                  <c:v>-4.02263702960283</c:v>
                </c:pt>
                <c:pt idx="71">
                  <c:v>-4.9540246290240004</c:v>
                </c:pt>
                <c:pt idx="72">
                  <c:v>-4.3718222750764202</c:v>
                </c:pt>
                <c:pt idx="73">
                  <c:v>-3.1934280129605002</c:v>
                </c:pt>
                <c:pt idx="74">
                  <c:v>-2.4606288568623298</c:v>
                </c:pt>
                <c:pt idx="75">
                  <c:v>-2.0252118014400802</c:v>
                </c:pt>
                <c:pt idx="76">
                  <c:v>-2.6727678972567501</c:v>
                </c:pt>
                <c:pt idx="77">
                  <c:v>-1.7276181547615801</c:v>
                </c:pt>
                <c:pt idx="78">
                  <c:v>-2.39347492050958</c:v>
                </c:pt>
                <c:pt idx="79">
                  <c:v>-2.6462432232453299</c:v>
                </c:pt>
                <c:pt idx="80">
                  <c:v>-2.5808658955311699</c:v>
                </c:pt>
                <c:pt idx="81">
                  <c:v>-4.0824171705365799</c:v>
                </c:pt>
                <c:pt idx="82">
                  <c:v>-3.77411517343092</c:v>
                </c:pt>
                <c:pt idx="83">
                  <c:v>-5.1685548042840797</c:v>
                </c:pt>
                <c:pt idx="84">
                  <c:v>-7.0512760778750003</c:v>
                </c:pt>
                <c:pt idx="85">
                  <c:v>-8.8835160796757506</c:v>
                </c:pt>
                <c:pt idx="86">
                  <c:v>-9.0208488351299998</c:v>
                </c:pt>
                <c:pt idx="87">
                  <c:v>-13.105087143865999</c:v>
                </c:pt>
                <c:pt idx="88">
                  <c:v>-14.4871358754413</c:v>
                </c:pt>
                <c:pt idx="89">
                  <c:v>-15.0849706692947</c:v>
                </c:pt>
                <c:pt idx="90">
                  <c:v>-16.371345961850899</c:v>
                </c:pt>
                <c:pt idx="91">
                  <c:v>-16.441876601585498</c:v>
                </c:pt>
                <c:pt idx="92">
                  <c:v>-16.043997134645998</c:v>
                </c:pt>
                <c:pt idx="93">
                  <c:v>-14.5261600066827</c:v>
                </c:pt>
                <c:pt idx="94">
                  <c:v>-12.896399439750899</c:v>
                </c:pt>
                <c:pt idx="95">
                  <c:v>-11.268858778811399</c:v>
                </c:pt>
                <c:pt idx="96">
                  <c:v>-9.5038313857841707</c:v>
                </c:pt>
                <c:pt idx="97">
                  <c:v>-7.6446198166390804</c:v>
                </c:pt>
                <c:pt idx="98">
                  <c:v>-7.6719683222219999</c:v>
                </c:pt>
                <c:pt idx="99">
                  <c:v>1.8829533240660801</c:v>
                </c:pt>
                <c:pt idx="100">
                  <c:v>7.6022879817522497</c:v>
                </c:pt>
                <c:pt idx="101">
                  <c:v>8.0688129615489999</c:v>
                </c:pt>
                <c:pt idx="102">
                  <c:v>11.404179376556</c:v>
                </c:pt>
                <c:pt idx="103">
                  <c:v>12.3429971815853</c:v>
                </c:pt>
                <c:pt idx="104">
                  <c:v>14.3130599963844</c:v>
                </c:pt>
                <c:pt idx="105">
                  <c:v>13.8222125022009</c:v>
                </c:pt>
                <c:pt idx="106">
                  <c:v>11.8180357082265</c:v>
                </c:pt>
                <c:pt idx="107">
                  <c:v>10.435954275942001</c:v>
                </c:pt>
                <c:pt idx="108">
                  <c:v>8.4264241276262499</c:v>
                </c:pt>
                <c:pt idx="109">
                  <c:v>6.1724412685402497</c:v>
                </c:pt>
                <c:pt idx="110">
                  <c:v>5.5185669860989996</c:v>
                </c:pt>
                <c:pt idx="111">
                  <c:v>-0.34115607168741702</c:v>
                </c:pt>
                <c:pt idx="112">
                  <c:v>-3.8124591426007499</c:v>
                </c:pt>
                <c:pt idx="113">
                  <c:v>-2.3910683594384201</c:v>
                </c:pt>
                <c:pt idx="114">
                  <c:v>-3.91135188641175</c:v>
                </c:pt>
                <c:pt idx="115">
                  <c:v>-4.6234804888000802</c:v>
                </c:pt>
                <c:pt idx="116">
                  <c:v>-5.9600868796493298</c:v>
                </c:pt>
                <c:pt idx="117">
                  <c:v>-5.3875357380687499</c:v>
                </c:pt>
                <c:pt idx="118">
                  <c:v>-4.3811263080194998</c:v>
                </c:pt>
                <c:pt idx="119">
                  <c:v>-2.6508332576285798</c:v>
                </c:pt>
                <c:pt idx="120">
                  <c:v>-1.6306184371063299</c:v>
                </c:pt>
                <c:pt idx="121">
                  <c:v>-1.1369482400581701</c:v>
                </c:pt>
              </c:numCache>
            </c:numRef>
          </c:val>
          <c:smooth val="0"/>
          <c:extLst>
            <c:ext xmlns:c16="http://schemas.microsoft.com/office/drawing/2014/chart" uri="{C3380CC4-5D6E-409C-BE32-E72D297353CC}">
              <c16:uniqueId val="{00000017-DC57-4536-99E1-A024BE1AA96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CB3-4598-A448-D8A68E8A5345}"/>
              </c:ext>
            </c:extLst>
          </c:dPt>
          <c:dPt>
            <c:idx val="1"/>
            <c:invertIfNegative val="0"/>
            <c:bubble3D val="0"/>
            <c:spPr>
              <a:solidFill>
                <a:srgbClr val="7C878E"/>
              </a:solidFill>
              <a:ln>
                <a:noFill/>
              </a:ln>
              <a:effectLst/>
            </c:spPr>
            <c:extLst>
              <c:ext xmlns:c16="http://schemas.microsoft.com/office/drawing/2014/chart" uri="{C3380CC4-5D6E-409C-BE32-E72D297353CC}">
                <c16:uniqueId val="{00000003-4CB3-4598-A448-D8A68E8A5345}"/>
              </c:ext>
            </c:extLst>
          </c:dPt>
          <c:dPt>
            <c:idx val="2"/>
            <c:invertIfNegative val="0"/>
            <c:bubble3D val="0"/>
            <c:spPr>
              <a:solidFill>
                <a:srgbClr val="7C878E"/>
              </a:solidFill>
              <a:ln>
                <a:noFill/>
              </a:ln>
              <a:effectLst/>
            </c:spPr>
            <c:extLst>
              <c:ext xmlns:c16="http://schemas.microsoft.com/office/drawing/2014/chart" uri="{C3380CC4-5D6E-409C-BE32-E72D297353CC}">
                <c16:uniqueId val="{00000005-4CB3-4598-A448-D8A68E8A5345}"/>
              </c:ext>
            </c:extLst>
          </c:dPt>
          <c:dPt>
            <c:idx val="3"/>
            <c:invertIfNegative val="0"/>
            <c:bubble3D val="0"/>
            <c:spPr>
              <a:solidFill>
                <a:srgbClr val="7C878E"/>
              </a:solidFill>
              <a:ln>
                <a:noFill/>
              </a:ln>
              <a:effectLst/>
            </c:spPr>
            <c:extLst>
              <c:ext xmlns:c16="http://schemas.microsoft.com/office/drawing/2014/chart" uri="{C3380CC4-5D6E-409C-BE32-E72D297353CC}">
                <c16:uniqueId val="{00000007-4CB3-4598-A448-D8A68E8A5345}"/>
              </c:ext>
            </c:extLst>
          </c:dPt>
          <c:dPt>
            <c:idx val="4"/>
            <c:invertIfNegative val="0"/>
            <c:bubble3D val="0"/>
            <c:spPr>
              <a:solidFill>
                <a:srgbClr val="7C878E"/>
              </a:solidFill>
              <a:ln>
                <a:noFill/>
              </a:ln>
              <a:effectLst/>
            </c:spPr>
            <c:extLst>
              <c:ext xmlns:c16="http://schemas.microsoft.com/office/drawing/2014/chart" uri="{C3380CC4-5D6E-409C-BE32-E72D297353CC}">
                <c16:uniqueId val="{00000009-4CB3-4598-A448-D8A68E8A5345}"/>
              </c:ext>
            </c:extLst>
          </c:dPt>
          <c:dPt>
            <c:idx val="5"/>
            <c:invertIfNegative val="0"/>
            <c:bubble3D val="0"/>
            <c:spPr>
              <a:solidFill>
                <a:srgbClr val="FBBB27"/>
              </a:solidFill>
              <a:ln>
                <a:noFill/>
              </a:ln>
              <a:effectLst/>
            </c:spPr>
            <c:extLst>
              <c:ext xmlns:c16="http://schemas.microsoft.com/office/drawing/2014/chart" uri="{C3380CC4-5D6E-409C-BE32-E72D297353CC}">
                <c16:uniqueId val="{0000000B-4CB3-4598-A448-D8A68E8A5345}"/>
              </c:ext>
            </c:extLst>
          </c:dPt>
          <c:dPt>
            <c:idx val="6"/>
            <c:invertIfNegative val="0"/>
            <c:bubble3D val="0"/>
            <c:spPr>
              <a:solidFill>
                <a:srgbClr val="7C878E"/>
              </a:solidFill>
              <a:ln>
                <a:noFill/>
              </a:ln>
              <a:effectLst/>
            </c:spPr>
            <c:extLst>
              <c:ext xmlns:c16="http://schemas.microsoft.com/office/drawing/2014/chart" uri="{C3380CC4-5D6E-409C-BE32-E72D297353CC}">
                <c16:uniqueId val="{0000000D-4CB3-4598-A448-D8A68E8A5345}"/>
              </c:ext>
            </c:extLst>
          </c:dPt>
          <c:dPt>
            <c:idx val="7"/>
            <c:invertIfNegative val="0"/>
            <c:bubble3D val="0"/>
            <c:spPr>
              <a:solidFill>
                <a:srgbClr val="7C878E"/>
              </a:solidFill>
              <a:ln>
                <a:noFill/>
              </a:ln>
              <a:effectLst/>
            </c:spPr>
            <c:extLst>
              <c:ext xmlns:c16="http://schemas.microsoft.com/office/drawing/2014/chart" uri="{C3380CC4-5D6E-409C-BE32-E72D297353CC}">
                <c16:uniqueId val="{0000000F-4CB3-4598-A448-D8A68E8A5345}"/>
              </c:ext>
            </c:extLst>
          </c:dPt>
          <c:dPt>
            <c:idx val="8"/>
            <c:invertIfNegative val="0"/>
            <c:bubble3D val="0"/>
            <c:spPr>
              <a:solidFill>
                <a:srgbClr val="7C878E"/>
              </a:solidFill>
              <a:ln>
                <a:noFill/>
              </a:ln>
              <a:effectLst/>
            </c:spPr>
            <c:extLst>
              <c:ext xmlns:c16="http://schemas.microsoft.com/office/drawing/2014/chart" uri="{C3380CC4-5D6E-409C-BE32-E72D297353CC}">
                <c16:uniqueId val="{00000011-4CB3-4598-A448-D8A68E8A5345}"/>
              </c:ext>
            </c:extLst>
          </c:dPt>
          <c:dPt>
            <c:idx val="9"/>
            <c:invertIfNegative val="0"/>
            <c:bubble3D val="0"/>
            <c:spPr>
              <a:solidFill>
                <a:srgbClr val="7C878E"/>
              </a:solidFill>
              <a:ln>
                <a:noFill/>
              </a:ln>
              <a:effectLst/>
            </c:spPr>
            <c:extLst>
              <c:ext xmlns:c16="http://schemas.microsoft.com/office/drawing/2014/chart" uri="{C3380CC4-5D6E-409C-BE32-E72D297353CC}">
                <c16:uniqueId val="{00000013-4CB3-4598-A448-D8A68E8A534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CB3-4598-A448-D8A68E8A534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CB3-4598-A448-D8A68E8A534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CB3-4598-A448-D8A68E8A534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CB3-4598-A448-D8A68E8A534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CB3-4598-A448-D8A68E8A534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CB3-4598-A448-D8A68E8A534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CB3-4598-A448-D8A68E8A534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CB3-4598-A448-D8A68E8A5345}"/>
              </c:ext>
            </c:extLst>
          </c:dPt>
          <c:dPt>
            <c:idx val="18"/>
            <c:invertIfNegative val="0"/>
            <c:bubble3D val="0"/>
            <c:spPr>
              <a:solidFill>
                <a:srgbClr val="95682B"/>
              </a:solidFill>
              <a:ln>
                <a:noFill/>
              </a:ln>
              <a:effectLst/>
            </c:spPr>
            <c:extLst>
              <c:ext xmlns:c16="http://schemas.microsoft.com/office/drawing/2014/chart" uri="{C3380CC4-5D6E-409C-BE32-E72D297353CC}">
                <c16:uniqueId val="{00000025-4CB3-4598-A448-D8A68E8A534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'F92'!$A$6:$A$38</c:f>
              <c:strCache>
                <c:ptCount val="33"/>
                <c:pt idx="0">
                  <c:v>Tabasco</c:v>
                </c:pt>
                <c:pt idx="1">
                  <c:v>Tamaulipas</c:v>
                </c:pt>
                <c:pt idx="2">
                  <c:v>Colima</c:v>
                </c:pt>
                <c:pt idx="3">
                  <c:v>Durango</c:v>
                </c:pt>
                <c:pt idx="4">
                  <c:v>Estado de México</c:v>
                </c:pt>
                <c:pt idx="5">
                  <c:v>Jalisco</c:v>
                </c:pt>
                <c:pt idx="6">
                  <c:v>Nuevo León</c:v>
                </c:pt>
                <c:pt idx="7">
                  <c:v>Baja California</c:v>
                </c:pt>
                <c:pt idx="8">
                  <c:v>Morelos</c:v>
                </c:pt>
                <c:pt idx="9">
                  <c:v>Aguascalientes</c:v>
                </c:pt>
                <c:pt idx="10">
                  <c:v>Guanajuato</c:v>
                </c:pt>
                <c:pt idx="11">
                  <c:v>Sinaloa</c:v>
                </c:pt>
                <c:pt idx="12">
                  <c:v>Veracruz</c:v>
                </c:pt>
                <c:pt idx="13">
                  <c:v>Puebla</c:v>
                </c:pt>
                <c:pt idx="14">
                  <c:v>Michoacán</c:v>
                </c:pt>
                <c:pt idx="15">
                  <c:v>San Luis Potosí</c:v>
                </c:pt>
                <c:pt idx="16">
                  <c:v>Chihuahua</c:v>
                </c:pt>
                <c:pt idx="17">
                  <c:v>Coahuila</c:v>
                </c:pt>
                <c:pt idx="18">
                  <c:v>Nacional</c:v>
                </c:pt>
                <c:pt idx="19">
                  <c:v>Guerrero</c:v>
                </c:pt>
                <c:pt idx="20">
                  <c:v>Zacatecas</c:v>
                </c:pt>
                <c:pt idx="21">
                  <c:v>Tlaxcala</c:v>
                </c:pt>
                <c:pt idx="22">
                  <c:v>Querétaro</c:v>
                </c:pt>
                <c:pt idx="23">
                  <c:v>Sonora</c:v>
                </c:pt>
                <c:pt idx="24">
                  <c:v>Ciudad de México</c:v>
                </c:pt>
                <c:pt idx="25">
                  <c:v>Yucatán</c:v>
                </c:pt>
                <c:pt idx="26">
                  <c:v>Oaxaca</c:v>
                </c:pt>
                <c:pt idx="27">
                  <c:v>Chiapas</c:v>
                </c:pt>
                <c:pt idx="28">
                  <c:v>Hidalgo</c:v>
                </c:pt>
                <c:pt idx="29">
                  <c:v>Campeche</c:v>
                </c:pt>
                <c:pt idx="30">
                  <c:v>Quintana Roo</c:v>
                </c:pt>
                <c:pt idx="31">
                  <c:v>Nayarit</c:v>
                </c:pt>
                <c:pt idx="32">
                  <c:v>Baja California Sur</c:v>
                </c:pt>
              </c:strCache>
            </c:strRef>
          </c:cat>
          <c:val>
            <c:numRef>
              <c:f>'F92'!$B$6:$B$38</c:f>
              <c:numCache>
                <c:formatCode>0.0</c:formatCode>
                <c:ptCount val="33"/>
                <c:pt idx="0">
                  <c:v>-32.001584524293001</c:v>
                </c:pt>
                <c:pt idx="1">
                  <c:v>-24.213634270703</c:v>
                </c:pt>
                <c:pt idx="2">
                  <c:v>-23.868599418239999</c:v>
                </c:pt>
                <c:pt idx="3">
                  <c:v>-16.693803648182001</c:v>
                </c:pt>
                <c:pt idx="4">
                  <c:v>-12.130953454024</c:v>
                </c:pt>
                <c:pt idx="5">
                  <c:v>-11.711287524177999</c:v>
                </c:pt>
                <c:pt idx="6">
                  <c:v>-11.417694710881999</c:v>
                </c:pt>
                <c:pt idx="7">
                  <c:v>-9.1442806767710003</c:v>
                </c:pt>
                <c:pt idx="8">
                  <c:v>-6.9956944613649998</c:v>
                </c:pt>
                <c:pt idx="9">
                  <c:v>-6.4828338685429996</c:v>
                </c:pt>
                <c:pt idx="10">
                  <c:v>-5.5381619008429999</c:v>
                </c:pt>
                <c:pt idx="11">
                  <c:v>-5.2151933781049999</c:v>
                </c:pt>
                <c:pt idx="12">
                  <c:v>-4.9002471682330002</c:v>
                </c:pt>
                <c:pt idx="13">
                  <c:v>-4.2515743226199998</c:v>
                </c:pt>
                <c:pt idx="14">
                  <c:v>-2.8394251480910002</c:v>
                </c:pt>
                <c:pt idx="15">
                  <c:v>-2.1709567596600001</c:v>
                </c:pt>
                <c:pt idx="16">
                  <c:v>-2.08667660909</c:v>
                </c:pt>
                <c:pt idx="17">
                  <c:v>1.911460198805</c:v>
                </c:pt>
                <c:pt idx="18">
                  <c:v>1.9637011830160001</c:v>
                </c:pt>
                <c:pt idx="19">
                  <c:v>5.6709882026939997</c:v>
                </c:pt>
                <c:pt idx="20">
                  <c:v>6.6967969632509998</c:v>
                </c:pt>
                <c:pt idx="21">
                  <c:v>17.367362708222</c:v>
                </c:pt>
                <c:pt idx="22">
                  <c:v>17.408716213435</c:v>
                </c:pt>
                <c:pt idx="23">
                  <c:v>20.935534953912999</c:v>
                </c:pt>
                <c:pt idx="24">
                  <c:v>25.057721792075998</c:v>
                </c:pt>
                <c:pt idx="25">
                  <c:v>25.735778449889999</c:v>
                </c:pt>
                <c:pt idx="26">
                  <c:v>30.547522282012</c:v>
                </c:pt>
                <c:pt idx="27">
                  <c:v>30.976025171307999</c:v>
                </c:pt>
                <c:pt idx="28">
                  <c:v>35.551968561631</c:v>
                </c:pt>
                <c:pt idx="29">
                  <c:v>37.152587160895997</c:v>
                </c:pt>
                <c:pt idx="30">
                  <c:v>46.012342951641998</c:v>
                </c:pt>
                <c:pt idx="31">
                  <c:v>46.154244910869998</c:v>
                </c:pt>
                <c:pt idx="32">
                  <c:v>49.065114295543999</c:v>
                </c:pt>
              </c:numCache>
            </c:numRef>
          </c:val>
          <c:extLst>
            <c:ext xmlns:c16="http://schemas.microsoft.com/office/drawing/2014/chart" uri="{C3380CC4-5D6E-409C-BE32-E72D297353CC}">
              <c16:uniqueId val="{00000026-4CB3-4598-A448-D8A68E8A534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'F93'!$C$5</c:f>
              <c:strCache>
                <c:ptCount val="1"/>
                <c:pt idx="0">
                  <c:v>Variación</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BCA3-4B79-A17D-6BC3266DF216}"/>
              </c:ext>
            </c:extLst>
          </c:dPt>
          <c:dPt>
            <c:idx val="13"/>
            <c:invertIfNegative val="0"/>
            <c:bubble3D val="0"/>
            <c:spPr>
              <a:solidFill>
                <a:srgbClr val="7C878E"/>
              </a:solidFill>
              <a:ln>
                <a:noFill/>
              </a:ln>
              <a:effectLst/>
            </c:spPr>
            <c:extLst>
              <c:ext xmlns:c16="http://schemas.microsoft.com/office/drawing/2014/chart" uri="{C3380CC4-5D6E-409C-BE32-E72D297353CC}">
                <c16:uniqueId val="{00000003-BCA3-4B79-A17D-6BC3266DF216}"/>
              </c:ext>
            </c:extLst>
          </c:dPt>
          <c:dPt>
            <c:idx val="25"/>
            <c:invertIfNegative val="0"/>
            <c:bubble3D val="0"/>
            <c:spPr>
              <a:solidFill>
                <a:srgbClr val="7C878E"/>
              </a:solidFill>
              <a:ln>
                <a:noFill/>
              </a:ln>
              <a:effectLst/>
            </c:spPr>
            <c:extLst>
              <c:ext xmlns:c16="http://schemas.microsoft.com/office/drawing/2014/chart" uri="{C3380CC4-5D6E-409C-BE32-E72D297353CC}">
                <c16:uniqueId val="{00000005-BCA3-4B79-A17D-6BC3266DF216}"/>
              </c:ext>
            </c:extLst>
          </c:dPt>
          <c:dPt>
            <c:idx val="37"/>
            <c:invertIfNegative val="0"/>
            <c:bubble3D val="0"/>
            <c:spPr>
              <a:solidFill>
                <a:srgbClr val="7C878E"/>
              </a:solidFill>
              <a:ln>
                <a:noFill/>
              </a:ln>
              <a:effectLst/>
            </c:spPr>
            <c:extLst>
              <c:ext xmlns:c16="http://schemas.microsoft.com/office/drawing/2014/chart" uri="{C3380CC4-5D6E-409C-BE32-E72D297353CC}">
                <c16:uniqueId val="{00000007-BCA3-4B79-A17D-6BC3266DF216}"/>
              </c:ext>
            </c:extLst>
          </c:dPt>
          <c:dPt>
            <c:idx val="49"/>
            <c:invertIfNegative val="0"/>
            <c:bubble3D val="0"/>
            <c:spPr>
              <a:solidFill>
                <a:srgbClr val="7C878E"/>
              </a:solidFill>
              <a:ln>
                <a:noFill/>
              </a:ln>
              <a:effectLst/>
            </c:spPr>
            <c:extLst>
              <c:ext xmlns:c16="http://schemas.microsoft.com/office/drawing/2014/chart" uri="{C3380CC4-5D6E-409C-BE32-E72D297353CC}">
                <c16:uniqueId val="{00000009-BCA3-4B79-A17D-6BC3266DF216}"/>
              </c:ext>
            </c:extLst>
          </c:dPt>
          <c:dPt>
            <c:idx val="61"/>
            <c:invertIfNegative val="0"/>
            <c:bubble3D val="0"/>
            <c:spPr>
              <a:solidFill>
                <a:srgbClr val="7C878E"/>
              </a:solidFill>
              <a:ln>
                <a:noFill/>
              </a:ln>
              <a:effectLst/>
            </c:spPr>
            <c:extLst>
              <c:ext xmlns:c16="http://schemas.microsoft.com/office/drawing/2014/chart" uri="{C3380CC4-5D6E-409C-BE32-E72D297353CC}">
                <c16:uniqueId val="{0000000B-BCA3-4B79-A17D-6BC3266DF216}"/>
              </c:ext>
            </c:extLst>
          </c:dPt>
          <c:dPt>
            <c:idx val="73"/>
            <c:invertIfNegative val="0"/>
            <c:bubble3D val="0"/>
            <c:spPr>
              <a:solidFill>
                <a:srgbClr val="7C878E"/>
              </a:solidFill>
              <a:ln>
                <a:noFill/>
              </a:ln>
              <a:effectLst/>
            </c:spPr>
            <c:extLst>
              <c:ext xmlns:c16="http://schemas.microsoft.com/office/drawing/2014/chart" uri="{C3380CC4-5D6E-409C-BE32-E72D297353CC}">
                <c16:uniqueId val="{0000000D-BCA3-4B79-A17D-6BC3266DF216}"/>
              </c:ext>
            </c:extLst>
          </c:dPt>
          <c:dPt>
            <c:idx val="85"/>
            <c:invertIfNegative val="0"/>
            <c:bubble3D val="0"/>
            <c:spPr>
              <a:solidFill>
                <a:srgbClr val="7C878E"/>
              </a:solidFill>
              <a:ln>
                <a:noFill/>
              </a:ln>
              <a:effectLst/>
            </c:spPr>
            <c:extLst>
              <c:ext xmlns:c16="http://schemas.microsoft.com/office/drawing/2014/chart" uri="{C3380CC4-5D6E-409C-BE32-E72D297353CC}">
                <c16:uniqueId val="{0000000F-BCA3-4B79-A17D-6BC3266DF216}"/>
              </c:ext>
            </c:extLst>
          </c:dPt>
          <c:dPt>
            <c:idx val="97"/>
            <c:invertIfNegative val="0"/>
            <c:bubble3D val="0"/>
            <c:spPr>
              <a:solidFill>
                <a:srgbClr val="7C878E"/>
              </a:solidFill>
              <a:ln>
                <a:noFill/>
              </a:ln>
              <a:effectLst/>
            </c:spPr>
            <c:extLst>
              <c:ext xmlns:c16="http://schemas.microsoft.com/office/drawing/2014/chart" uri="{C3380CC4-5D6E-409C-BE32-E72D297353CC}">
                <c16:uniqueId val="{00000011-BCA3-4B79-A17D-6BC3266DF216}"/>
              </c:ext>
            </c:extLst>
          </c:dPt>
          <c:dPt>
            <c:idx val="109"/>
            <c:invertIfNegative val="0"/>
            <c:bubble3D val="0"/>
            <c:spPr>
              <a:solidFill>
                <a:srgbClr val="7C878E"/>
              </a:solidFill>
              <a:ln>
                <a:noFill/>
              </a:ln>
              <a:effectLst/>
            </c:spPr>
            <c:extLst>
              <c:ext xmlns:c16="http://schemas.microsoft.com/office/drawing/2014/chart" uri="{C3380CC4-5D6E-409C-BE32-E72D297353CC}">
                <c16:uniqueId val="{00000013-BCA3-4B79-A17D-6BC3266DF216}"/>
              </c:ext>
            </c:extLst>
          </c:dPt>
          <c:dPt>
            <c:idx val="121"/>
            <c:invertIfNegative val="0"/>
            <c:bubble3D val="0"/>
            <c:spPr>
              <a:solidFill>
                <a:srgbClr val="FBBB27"/>
              </a:solidFill>
              <a:ln>
                <a:noFill/>
              </a:ln>
              <a:effectLst/>
            </c:spPr>
            <c:extLst>
              <c:ext xmlns:c16="http://schemas.microsoft.com/office/drawing/2014/chart" uri="{C3380CC4-5D6E-409C-BE32-E72D297353CC}">
                <c16:uniqueId val="{00000015-BCA3-4B79-A17D-6BC3266DF216}"/>
              </c:ext>
            </c:extLst>
          </c:dPt>
          <c:cat>
            <c:multiLvlStrRef>
              <c:f>'F93'!$A$6:$B$127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'F93'!$C$6:$C$127</c:f>
              <c:numCache>
                <c:formatCode>0.0</c:formatCode>
                <c:ptCount val="122"/>
                <c:pt idx="0">
                  <c:v>4.3489832961100001</c:v>
                </c:pt>
                <c:pt idx="1">
                  <c:v>7.6690257082999994E-2</c:v>
                </c:pt>
                <c:pt idx="2">
                  <c:v>-5.3107607744359999</c:v>
                </c:pt>
                <c:pt idx="3">
                  <c:v>9.7672998303109999</c:v>
                </c:pt>
                <c:pt idx="4">
                  <c:v>-0.25038551672199999</c:v>
                </c:pt>
                <c:pt idx="5">
                  <c:v>0.41425957605699998</c:v>
                </c:pt>
                <c:pt idx="6">
                  <c:v>8.528031502608</c:v>
                </c:pt>
                <c:pt idx="7">
                  <c:v>9.367752017211</c:v>
                </c:pt>
                <c:pt idx="8">
                  <c:v>8.7003784790890002</c:v>
                </c:pt>
                <c:pt idx="9">
                  <c:v>10.349139572921001</c:v>
                </c:pt>
                <c:pt idx="10">
                  <c:v>8.4341733145770004</c:v>
                </c:pt>
                <c:pt idx="11">
                  <c:v>7.344993908497</c:v>
                </c:pt>
                <c:pt idx="12">
                  <c:v>12.679692233589</c:v>
                </c:pt>
                <c:pt idx="13">
                  <c:v>10.472685219388</c:v>
                </c:pt>
                <c:pt idx="14">
                  <c:v>17.076953678538001</c:v>
                </c:pt>
                <c:pt idx="15">
                  <c:v>10.079021747443001</c:v>
                </c:pt>
                <c:pt idx="16">
                  <c:v>19.196481837267999</c:v>
                </c:pt>
                <c:pt idx="17">
                  <c:v>14.833544462314</c:v>
                </c:pt>
                <c:pt idx="18">
                  <c:v>12.098833143706999</c:v>
                </c:pt>
                <c:pt idx="19">
                  <c:v>7.1974993614059999</c:v>
                </c:pt>
                <c:pt idx="20">
                  <c:v>15.484736391961</c:v>
                </c:pt>
                <c:pt idx="21">
                  <c:v>9.2245615531710001</c:v>
                </c:pt>
                <c:pt idx="22">
                  <c:v>10.836723716656</c:v>
                </c:pt>
                <c:pt idx="23">
                  <c:v>15.347848621709</c:v>
                </c:pt>
                <c:pt idx="24">
                  <c:v>12.581739789979</c:v>
                </c:pt>
                <c:pt idx="25">
                  <c:v>12.340397107284</c:v>
                </c:pt>
                <c:pt idx="26">
                  <c:v>6.092609710903</c:v>
                </c:pt>
                <c:pt idx="27">
                  <c:v>3.992021817381</c:v>
                </c:pt>
                <c:pt idx="28">
                  <c:v>0.96125066376199997</c:v>
                </c:pt>
                <c:pt idx="29">
                  <c:v>3.5036919525610002</c:v>
                </c:pt>
                <c:pt idx="30">
                  <c:v>4.347723335165</c:v>
                </c:pt>
                <c:pt idx="31">
                  <c:v>3.3938538445869999</c:v>
                </c:pt>
                <c:pt idx="32">
                  <c:v>2.56933793955</c:v>
                </c:pt>
                <c:pt idx="33">
                  <c:v>1.247092393285</c:v>
                </c:pt>
                <c:pt idx="34">
                  <c:v>1.0836756157730001</c:v>
                </c:pt>
                <c:pt idx="35">
                  <c:v>3.7286300923379998</c:v>
                </c:pt>
                <c:pt idx="36">
                  <c:v>-1.5802661763520001</c:v>
                </c:pt>
                <c:pt idx="37">
                  <c:v>1.6607842851779999</c:v>
                </c:pt>
                <c:pt idx="38">
                  <c:v>0.22140073713799999</c:v>
                </c:pt>
                <c:pt idx="39">
                  <c:v>5.4557741452800004</c:v>
                </c:pt>
                <c:pt idx="40">
                  <c:v>1.1026393438890001</c:v>
                </c:pt>
                <c:pt idx="41">
                  <c:v>2.446109357079</c:v>
                </c:pt>
                <c:pt idx="42">
                  <c:v>-1.7398799404550001</c:v>
                </c:pt>
                <c:pt idx="43">
                  <c:v>2.2406498357319999</c:v>
                </c:pt>
                <c:pt idx="44">
                  <c:v>-1.2971900599420001</c:v>
                </c:pt>
                <c:pt idx="45">
                  <c:v>-4.9589271985490004</c:v>
                </c:pt>
                <c:pt idx="46">
                  <c:v>-2.9733569066499999</c:v>
                </c:pt>
                <c:pt idx="47">
                  <c:v>-3.4625565292829998</c:v>
                </c:pt>
                <c:pt idx="48">
                  <c:v>-2.5053738286480001</c:v>
                </c:pt>
                <c:pt idx="49">
                  <c:v>-1.1244717681609999</c:v>
                </c:pt>
                <c:pt idx="50">
                  <c:v>7.0056551522230004</c:v>
                </c:pt>
                <c:pt idx="51">
                  <c:v>-4.2842886024339997</c:v>
                </c:pt>
                <c:pt idx="52">
                  <c:v>4.2749857175060004</c:v>
                </c:pt>
                <c:pt idx="53">
                  <c:v>5.4943275980269997</c:v>
                </c:pt>
                <c:pt idx="54">
                  <c:v>1.5465263237389999</c:v>
                </c:pt>
                <c:pt idx="55">
                  <c:v>2.6981436140169999</c:v>
                </c:pt>
                <c:pt idx="56">
                  <c:v>0.16769026556300001</c:v>
                </c:pt>
                <c:pt idx="57">
                  <c:v>1.229017646882</c:v>
                </c:pt>
                <c:pt idx="58">
                  <c:v>0.91436471238299999</c:v>
                </c:pt>
                <c:pt idx="59">
                  <c:v>2.0535841960969998</c:v>
                </c:pt>
                <c:pt idx="60">
                  <c:v>5.4766731526659997</c:v>
                </c:pt>
                <c:pt idx="61">
                  <c:v>3.4034328258879998</c:v>
                </c:pt>
                <c:pt idx="62">
                  <c:v>-1.389317842411</c:v>
                </c:pt>
                <c:pt idx="63">
                  <c:v>7.965573988059</c:v>
                </c:pt>
                <c:pt idx="64">
                  <c:v>2.4538633270760002</c:v>
                </c:pt>
                <c:pt idx="65">
                  <c:v>1.799884536263</c:v>
                </c:pt>
                <c:pt idx="66">
                  <c:v>2.9211265885439999</c:v>
                </c:pt>
                <c:pt idx="67">
                  <c:v>3.8358431191309998</c:v>
                </c:pt>
                <c:pt idx="68">
                  <c:v>1.682337389008</c:v>
                </c:pt>
                <c:pt idx="69">
                  <c:v>4.7399789123609999</c:v>
                </c:pt>
                <c:pt idx="70">
                  <c:v>1.0131474841679999</c:v>
                </c:pt>
                <c:pt idx="71">
                  <c:v>-7.209751422599</c:v>
                </c:pt>
                <c:pt idx="72">
                  <c:v>-4.7449532233890004</c:v>
                </c:pt>
                <c:pt idx="73">
                  <c:v>-0.20105310524299999</c:v>
                </c:pt>
                <c:pt idx="74">
                  <c:v>5.4935963484009998</c:v>
                </c:pt>
                <c:pt idx="75">
                  <c:v>2.1732663509900001</c:v>
                </c:pt>
                <c:pt idx="76">
                  <c:v>4.9079510935400004</c:v>
                </c:pt>
                <c:pt idx="77">
                  <c:v>0.84400626968699999</c:v>
                </c:pt>
                <c:pt idx="78">
                  <c:v>3.0797358950309999</c:v>
                </c:pt>
                <c:pt idx="79">
                  <c:v>0.998825819502</c:v>
                </c:pt>
                <c:pt idx="80">
                  <c:v>2.9279322244269999</c:v>
                </c:pt>
                <c:pt idx="81">
                  <c:v>0.64874653083199996</c:v>
                </c:pt>
                <c:pt idx="82">
                  <c:v>2.2951510942970001</c:v>
                </c:pt>
                <c:pt idx="83">
                  <c:v>5.235003609024</c:v>
                </c:pt>
                <c:pt idx="84">
                  <c:v>6.5312741831099999</c:v>
                </c:pt>
                <c:pt idx="85">
                  <c:v>0.89021183067499998</c:v>
                </c:pt>
                <c:pt idx="86">
                  <c:v>-8.000584584397</c:v>
                </c:pt>
                <c:pt idx="87">
                  <c:v>-24.637708204069</c:v>
                </c:pt>
                <c:pt idx="88">
                  <c:v>-28.551202427345999</c:v>
                </c:pt>
                <c:pt idx="89">
                  <c:v>-18.104951513679001</c:v>
                </c:pt>
                <c:pt idx="90">
                  <c:v>-10.890339530885001</c:v>
                </c:pt>
                <c:pt idx="91">
                  <c:v>-14.38328317685</c:v>
                </c:pt>
                <c:pt idx="92">
                  <c:v>-4.5633350808030002</c:v>
                </c:pt>
                <c:pt idx="93">
                  <c:v>-8.6211695198469993</c:v>
                </c:pt>
                <c:pt idx="94">
                  <c:v>-7.1678821316660004</c:v>
                </c:pt>
                <c:pt idx="95">
                  <c:v>1.6541418730690001</c:v>
                </c:pt>
                <c:pt idx="96">
                  <c:v>-9.8765648328310007</c:v>
                </c:pt>
                <c:pt idx="97">
                  <c:v>-4.7357943746669999</c:v>
                </c:pt>
                <c:pt idx="98">
                  <c:v>1.365633447157</c:v>
                </c:pt>
                <c:pt idx="99">
                  <c:v>22.897204458234</c:v>
                </c:pt>
                <c:pt idx="100">
                  <c:v>24.081933390323002</c:v>
                </c:pt>
                <c:pt idx="101">
                  <c:v>14.665717435846</c:v>
                </c:pt>
                <c:pt idx="102">
                  <c:v>8.8264684235490005</c:v>
                </c:pt>
                <c:pt idx="103">
                  <c:v>8.5802717514310007</c:v>
                </c:pt>
                <c:pt idx="104">
                  <c:v>-3.175384691608</c:v>
                </c:pt>
                <c:pt idx="105">
                  <c:v>3.081232873392</c:v>
                </c:pt>
                <c:pt idx="106">
                  <c:v>5.918808646744</c:v>
                </c:pt>
                <c:pt idx="107">
                  <c:v>2.8523960424779999</c:v>
                </c:pt>
                <c:pt idx="108">
                  <c:v>11.054966460244</c:v>
                </c:pt>
                <c:pt idx="109">
                  <c:v>12.300407190621</c:v>
                </c:pt>
                <c:pt idx="110">
                  <c:v>13.057929094807999</c:v>
                </c:pt>
                <c:pt idx="111">
                  <c:v>13.724832062559001</c:v>
                </c:pt>
                <c:pt idx="112">
                  <c:v>17.850966719919001</c:v>
                </c:pt>
                <c:pt idx="113">
                  <c:v>12.680153020582001</c:v>
                </c:pt>
                <c:pt idx="114">
                  <c:v>10.336632849075</c:v>
                </c:pt>
                <c:pt idx="115">
                  <c:v>11.102036995607</c:v>
                </c:pt>
                <c:pt idx="116">
                  <c:v>16.313558912803</c:v>
                </c:pt>
                <c:pt idx="117">
                  <c:v>10.070296250410999</c:v>
                </c:pt>
                <c:pt idx="118">
                  <c:v>4.7570180084949998</c:v>
                </c:pt>
                <c:pt idx="119">
                  <c:v>10.695825521188</c:v>
                </c:pt>
                <c:pt idx="120">
                  <c:v>6.0170287051170002</c:v>
                </c:pt>
                <c:pt idx="121">
                  <c:v>0.446401522326</c:v>
                </c:pt>
              </c:numCache>
            </c:numRef>
          </c:val>
          <c:extLst>
            <c:ext xmlns:c16="http://schemas.microsoft.com/office/drawing/2014/chart" uri="{C3380CC4-5D6E-409C-BE32-E72D297353CC}">
              <c16:uniqueId val="{00000016-BCA3-4B79-A17D-6BC3266DF21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'F93'!$D$5</c:f>
              <c:strCache>
                <c:ptCount val="1"/>
                <c:pt idx="0">
                  <c:v>Variación promedio</c:v>
                </c:pt>
              </c:strCache>
            </c:strRef>
          </c:tx>
          <c:spPr>
            <a:ln w="28575" cap="rnd">
              <a:solidFill>
                <a:srgbClr val="B69630"/>
              </a:solidFill>
              <a:round/>
            </a:ln>
            <a:effectLst/>
          </c:spPr>
          <c:marker>
            <c:symbol val="none"/>
          </c:marker>
          <c:cat>
            <c:multiLvlStrRef>
              <c:f>'F93'!$A$6:$B$127</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'F93'!$D$6:$D$127</c:f>
              <c:numCache>
                <c:formatCode>0.0</c:formatCode>
                <c:ptCount val="122"/>
                <c:pt idx="0">
                  <c:v>5.2030055645442497</c:v>
                </c:pt>
                <c:pt idx="1">
                  <c:v>4.7129199592831696</c:v>
                </c:pt>
                <c:pt idx="2">
                  <c:v>3.6913957760550802</c:v>
                </c:pt>
                <c:pt idx="3">
                  <c:v>4.2852159964186702</c:v>
                </c:pt>
                <c:pt idx="4">
                  <c:v>3.5709781728153298</c:v>
                </c:pt>
                <c:pt idx="5">
                  <c:v>2.9637607904149998</c:v>
                </c:pt>
                <c:pt idx="6">
                  <c:v>2.9196103058377498</c:v>
                </c:pt>
                <c:pt idx="7">
                  <c:v>3.4002357637088299</c:v>
                </c:pt>
                <c:pt idx="8">
                  <c:v>4.0924207687865799</c:v>
                </c:pt>
                <c:pt idx="9">
                  <c:v>4.4626177374588298</c:v>
                </c:pt>
                <c:pt idx="10">
                  <c:v>4.8845335735389197</c:v>
                </c:pt>
                <c:pt idx="11">
                  <c:v>5.1475462886088303</c:v>
                </c:pt>
                <c:pt idx="12">
                  <c:v>5.8417720333987502</c:v>
                </c:pt>
                <c:pt idx="13">
                  <c:v>6.7081049469241698</c:v>
                </c:pt>
                <c:pt idx="14">
                  <c:v>8.5737478180053301</c:v>
                </c:pt>
                <c:pt idx="15">
                  <c:v>8.5997246444329996</c:v>
                </c:pt>
                <c:pt idx="16">
                  <c:v>10.220296923932199</c:v>
                </c:pt>
                <c:pt idx="17">
                  <c:v>11.421903997786901</c:v>
                </c:pt>
                <c:pt idx="18">
                  <c:v>11.7194708012118</c:v>
                </c:pt>
                <c:pt idx="19">
                  <c:v>11.5386164132281</c:v>
                </c:pt>
                <c:pt idx="20">
                  <c:v>12.103979572634101</c:v>
                </c:pt>
                <c:pt idx="21">
                  <c:v>12.0102647376549</c:v>
                </c:pt>
                <c:pt idx="22">
                  <c:v>12.2104772711615</c:v>
                </c:pt>
                <c:pt idx="23">
                  <c:v>12.8773818305958</c:v>
                </c:pt>
                <c:pt idx="24">
                  <c:v>12.869219126961699</c:v>
                </c:pt>
                <c:pt idx="25">
                  <c:v>13.024861784286299</c:v>
                </c:pt>
                <c:pt idx="26">
                  <c:v>12.109499786983401</c:v>
                </c:pt>
                <c:pt idx="27">
                  <c:v>11.6022497928116</c:v>
                </c:pt>
                <c:pt idx="28">
                  <c:v>10.082647195019399</c:v>
                </c:pt>
                <c:pt idx="29">
                  <c:v>9.1384928192066699</c:v>
                </c:pt>
                <c:pt idx="30">
                  <c:v>8.4925670018281707</c:v>
                </c:pt>
                <c:pt idx="31">
                  <c:v>8.1755965420932508</c:v>
                </c:pt>
                <c:pt idx="32">
                  <c:v>7.0993133377256701</c:v>
                </c:pt>
                <c:pt idx="33">
                  <c:v>6.4345242410685</c:v>
                </c:pt>
                <c:pt idx="34">
                  <c:v>5.6217702326615804</c:v>
                </c:pt>
                <c:pt idx="35">
                  <c:v>4.6535020218806702</c:v>
                </c:pt>
                <c:pt idx="36">
                  <c:v>3.4733348580197498</c:v>
                </c:pt>
                <c:pt idx="37">
                  <c:v>2.5833671228442499</c:v>
                </c:pt>
                <c:pt idx="38">
                  <c:v>2.0940997083638302</c:v>
                </c:pt>
                <c:pt idx="39">
                  <c:v>2.2160790690220802</c:v>
                </c:pt>
                <c:pt idx="40">
                  <c:v>2.22786145903267</c:v>
                </c:pt>
                <c:pt idx="41">
                  <c:v>2.1397295760758301</c:v>
                </c:pt>
                <c:pt idx="42">
                  <c:v>1.6324293031074999</c:v>
                </c:pt>
                <c:pt idx="43">
                  <c:v>1.53632896903625</c:v>
                </c:pt>
                <c:pt idx="44">
                  <c:v>1.21411830241192</c:v>
                </c:pt>
                <c:pt idx="45">
                  <c:v>0.69695000309241695</c:v>
                </c:pt>
                <c:pt idx="46">
                  <c:v>0.35886395955716699</c:v>
                </c:pt>
                <c:pt idx="47">
                  <c:v>-0.24040159224458299</c:v>
                </c:pt>
                <c:pt idx="48">
                  <c:v>-0.31749389660258298</c:v>
                </c:pt>
                <c:pt idx="49">
                  <c:v>-0.54959856771416704</c:v>
                </c:pt>
                <c:pt idx="50">
                  <c:v>1.5755966876249999E-2</c:v>
                </c:pt>
                <c:pt idx="51">
                  <c:v>-0.79591592876658301</c:v>
                </c:pt>
                <c:pt idx="52">
                  <c:v>-0.531553730965167</c:v>
                </c:pt>
                <c:pt idx="53">
                  <c:v>-0.2775355442195</c:v>
                </c:pt>
                <c:pt idx="54">
                  <c:v>-3.6683555366666299E-3</c:v>
                </c:pt>
                <c:pt idx="55">
                  <c:v>3.4456125987083398E-2</c:v>
                </c:pt>
                <c:pt idx="56">
                  <c:v>0.156529486445833</c:v>
                </c:pt>
                <c:pt idx="57">
                  <c:v>0.67219155689841703</c:v>
                </c:pt>
                <c:pt idx="58">
                  <c:v>0.99616835848450003</c:v>
                </c:pt>
                <c:pt idx="59">
                  <c:v>1.45584675226617</c:v>
                </c:pt>
                <c:pt idx="60">
                  <c:v>2.1210173340423299</c:v>
                </c:pt>
                <c:pt idx="61">
                  <c:v>2.4983427168797498</c:v>
                </c:pt>
                <c:pt idx="62">
                  <c:v>1.7987616339935799</c:v>
                </c:pt>
                <c:pt idx="63">
                  <c:v>2.8195835165346699</c:v>
                </c:pt>
                <c:pt idx="64">
                  <c:v>2.6678233173321702</c:v>
                </c:pt>
                <c:pt idx="65">
                  <c:v>2.3599530621851699</c:v>
                </c:pt>
                <c:pt idx="66">
                  <c:v>2.47450308425225</c:v>
                </c:pt>
                <c:pt idx="67">
                  <c:v>2.5693113763450799</c:v>
                </c:pt>
                <c:pt idx="68">
                  <c:v>2.6955319699654998</c:v>
                </c:pt>
                <c:pt idx="69">
                  <c:v>2.9881120754220798</c:v>
                </c:pt>
                <c:pt idx="70">
                  <c:v>2.9963439730708301</c:v>
                </c:pt>
                <c:pt idx="71">
                  <c:v>2.2243993381795</c:v>
                </c:pt>
                <c:pt idx="72">
                  <c:v>1.37259714017492</c:v>
                </c:pt>
                <c:pt idx="73">
                  <c:v>1.0722233125806699</c:v>
                </c:pt>
                <c:pt idx="74">
                  <c:v>1.6457994951483299</c:v>
                </c:pt>
                <c:pt idx="75">
                  <c:v>1.16310719205925</c:v>
                </c:pt>
                <c:pt idx="76">
                  <c:v>1.3676145059312499</c:v>
                </c:pt>
                <c:pt idx="77">
                  <c:v>1.28795798371658</c:v>
                </c:pt>
                <c:pt idx="78">
                  <c:v>1.30117542592383</c:v>
                </c:pt>
                <c:pt idx="79">
                  <c:v>1.06475731762142</c:v>
                </c:pt>
                <c:pt idx="80">
                  <c:v>1.1685568872396701</c:v>
                </c:pt>
                <c:pt idx="81">
                  <c:v>0.82762085544558295</c:v>
                </c:pt>
                <c:pt idx="82">
                  <c:v>0.93445448962300004</c:v>
                </c:pt>
                <c:pt idx="83">
                  <c:v>1.9715174089249199</c:v>
                </c:pt>
                <c:pt idx="84">
                  <c:v>2.9112030261331698</c:v>
                </c:pt>
                <c:pt idx="85">
                  <c:v>3.002141770793</c:v>
                </c:pt>
                <c:pt idx="86">
                  <c:v>1.87762669305983</c:v>
                </c:pt>
                <c:pt idx="87">
                  <c:v>-0.35662118652841701</c:v>
                </c:pt>
                <c:pt idx="88">
                  <c:v>-3.1448839799355799</c:v>
                </c:pt>
                <c:pt idx="89">
                  <c:v>-4.72396379521608</c:v>
                </c:pt>
                <c:pt idx="90">
                  <c:v>-5.88813674737575</c:v>
                </c:pt>
                <c:pt idx="91">
                  <c:v>-7.1699791637384198</c:v>
                </c:pt>
                <c:pt idx="92">
                  <c:v>-7.7942514391742499</c:v>
                </c:pt>
                <c:pt idx="93">
                  <c:v>-8.5667444433975</c:v>
                </c:pt>
                <c:pt idx="94">
                  <c:v>-9.3553305455610793</c:v>
                </c:pt>
                <c:pt idx="95">
                  <c:v>-9.6537356902239999</c:v>
                </c:pt>
                <c:pt idx="96">
                  <c:v>-11.0210556082191</c:v>
                </c:pt>
                <c:pt idx="97">
                  <c:v>-11.4898894586642</c:v>
                </c:pt>
                <c:pt idx="98">
                  <c:v>-10.7093712893681</c:v>
                </c:pt>
                <c:pt idx="99">
                  <c:v>-6.7481285675095002</c:v>
                </c:pt>
                <c:pt idx="100">
                  <c:v>-2.3620339160370798</c:v>
                </c:pt>
                <c:pt idx="101">
                  <c:v>0.36885516308999999</c:v>
                </c:pt>
                <c:pt idx="102">
                  <c:v>2.0119224926261698</c:v>
                </c:pt>
                <c:pt idx="103">
                  <c:v>3.9255520699829201</c:v>
                </c:pt>
                <c:pt idx="104">
                  <c:v>4.0412146024158302</c:v>
                </c:pt>
                <c:pt idx="105">
                  <c:v>5.0164148018524202</c:v>
                </c:pt>
                <c:pt idx="106">
                  <c:v>6.1069723667199201</c:v>
                </c:pt>
                <c:pt idx="107">
                  <c:v>6.2068268808373297</c:v>
                </c:pt>
                <c:pt idx="108">
                  <c:v>7.9511211552602497</c:v>
                </c:pt>
                <c:pt idx="109">
                  <c:v>9.3708046190342493</c:v>
                </c:pt>
                <c:pt idx="110">
                  <c:v>10.3451625896718</c:v>
                </c:pt>
                <c:pt idx="111">
                  <c:v>9.58079822336558</c:v>
                </c:pt>
                <c:pt idx="112">
                  <c:v>9.0615510008319209</c:v>
                </c:pt>
                <c:pt idx="113">
                  <c:v>8.8960872995599196</c:v>
                </c:pt>
                <c:pt idx="114">
                  <c:v>9.0219343350204202</c:v>
                </c:pt>
                <c:pt idx="115">
                  <c:v>9.2320814387017496</c:v>
                </c:pt>
                <c:pt idx="116">
                  <c:v>10.8561600724027</c:v>
                </c:pt>
                <c:pt idx="117">
                  <c:v>11.438582020487599</c:v>
                </c:pt>
                <c:pt idx="118">
                  <c:v>11.3417661339668</c:v>
                </c:pt>
                <c:pt idx="119">
                  <c:v>11.9953852571927</c:v>
                </c:pt>
                <c:pt idx="120">
                  <c:v>11.575557110932101</c:v>
                </c:pt>
                <c:pt idx="121">
                  <c:v>10.5877233052408</c:v>
                </c:pt>
              </c:numCache>
            </c:numRef>
          </c:val>
          <c:smooth val="0"/>
          <c:extLst>
            <c:ext xmlns:c16="http://schemas.microsoft.com/office/drawing/2014/chart" uri="{C3380CC4-5D6E-409C-BE32-E72D297353CC}">
              <c16:uniqueId val="{00000017-BCA3-4B79-A17D-6BC3266DF21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3F0-4F22-8BAD-AE39150894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A3F0-4F22-8BAD-AE391508942B}"/>
              </c:ext>
            </c:extLst>
          </c:dPt>
          <c:dPt>
            <c:idx val="2"/>
            <c:invertIfNegative val="0"/>
            <c:bubble3D val="0"/>
            <c:spPr>
              <a:solidFill>
                <a:srgbClr val="7C878E"/>
              </a:solidFill>
              <a:ln>
                <a:noFill/>
              </a:ln>
              <a:effectLst/>
            </c:spPr>
            <c:extLst>
              <c:ext xmlns:c16="http://schemas.microsoft.com/office/drawing/2014/chart" uri="{C3380CC4-5D6E-409C-BE32-E72D297353CC}">
                <c16:uniqueId val="{00000005-A3F0-4F22-8BAD-AE391508942B}"/>
              </c:ext>
            </c:extLst>
          </c:dPt>
          <c:dPt>
            <c:idx val="3"/>
            <c:invertIfNegative val="0"/>
            <c:bubble3D val="0"/>
            <c:spPr>
              <a:solidFill>
                <a:srgbClr val="7C878E"/>
              </a:solidFill>
              <a:ln>
                <a:noFill/>
              </a:ln>
              <a:effectLst/>
            </c:spPr>
            <c:extLst>
              <c:ext xmlns:c16="http://schemas.microsoft.com/office/drawing/2014/chart" uri="{C3380CC4-5D6E-409C-BE32-E72D297353CC}">
                <c16:uniqueId val="{00000007-A3F0-4F22-8BAD-AE391508942B}"/>
              </c:ext>
            </c:extLst>
          </c:dPt>
          <c:dPt>
            <c:idx val="4"/>
            <c:invertIfNegative val="0"/>
            <c:bubble3D val="0"/>
            <c:spPr>
              <a:solidFill>
                <a:srgbClr val="7C878E"/>
              </a:solidFill>
              <a:ln>
                <a:noFill/>
              </a:ln>
              <a:effectLst/>
            </c:spPr>
            <c:extLst>
              <c:ext xmlns:c16="http://schemas.microsoft.com/office/drawing/2014/chart" uri="{C3380CC4-5D6E-409C-BE32-E72D297353CC}">
                <c16:uniqueId val="{00000009-A3F0-4F22-8BAD-AE391508942B}"/>
              </c:ext>
            </c:extLst>
          </c:dPt>
          <c:dPt>
            <c:idx val="5"/>
            <c:invertIfNegative val="0"/>
            <c:bubble3D val="0"/>
            <c:spPr>
              <a:solidFill>
                <a:srgbClr val="7C878E"/>
              </a:solidFill>
              <a:ln>
                <a:noFill/>
              </a:ln>
              <a:effectLst/>
            </c:spPr>
            <c:extLst>
              <c:ext xmlns:c16="http://schemas.microsoft.com/office/drawing/2014/chart" uri="{C3380CC4-5D6E-409C-BE32-E72D297353CC}">
                <c16:uniqueId val="{0000000B-A3F0-4F22-8BAD-AE391508942B}"/>
              </c:ext>
            </c:extLst>
          </c:dPt>
          <c:dPt>
            <c:idx val="6"/>
            <c:invertIfNegative val="0"/>
            <c:bubble3D val="0"/>
            <c:spPr>
              <a:solidFill>
                <a:srgbClr val="7C878E"/>
              </a:solidFill>
              <a:ln>
                <a:noFill/>
              </a:ln>
              <a:effectLst/>
            </c:spPr>
            <c:extLst>
              <c:ext xmlns:c16="http://schemas.microsoft.com/office/drawing/2014/chart" uri="{C3380CC4-5D6E-409C-BE32-E72D297353CC}">
                <c16:uniqueId val="{0000000D-A3F0-4F22-8BAD-AE391508942B}"/>
              </c:ext>
            </c:extLst>
          </c:dPt>
          <c:dPt>
            <c:idx val="7"/>
            <c:invertIfNegative val="0"/>
            <c:bubble3D val="0"/>
            <c:spPr>
              <a:solidFill>
                <a:srgbClr val="7C878E"/>
              </a:solidFill>
              <a:ln>
                <a:noFill/>
              </a:ln>
              <a:effectLst/>
            </c:spPr>
            <c:extLst>
              <c:ext xmlns:c16="http://schemas.microsoft.com/office/drawing/2014/chart" uri="{C3380CC4-5D6E-409C-BE32-E72D297353CC}">
                <c16:uniqueId val="{0000000F-A3F0-4F22-8BAD-AE391508942B}"/>
              </c:ext>
            </c:extLst>
          </c:dPt>
          <c:dPt>
            <c:idx val="8"/>
            <c:invertIfNegative val="0"/>
            <c:bubble3D val="0"/>
            <c:spPr>
              <a:solidFill>
                <a:srgbClr val="7C878E"/>
              </a:solidFill>
              <a:ln>
                <a:noFill/>
              </a:ln>
              <a:effectLst/>
            </c:spPr>
            <c:extLst>
              <c:ext xmlns:c16="http://schemas.microsoft.com/office/drawing/2014/chart" uri="{C3380CC4-5D6E-409C-BE32-E72D297353CC}">
                <c16:uniqueId val="{00000011-A3F0-4F22-8BAD-AE391508942B}"/>
              </c:ext>
            </c:extLst>
          </c:dPt>
          <c:dPt>
            <c:idx val="9"/>
            <c:invertIfNegative val="0"/>
            <c:bubble3D val="0"/>
            <c:spPr>
              <a:solidFill>
                <a:srgbClr val="7C878E"/>
              </a:solidFill>
              <a:ln>
                <a:noFill/>
              </a:ln>
              <a:effectLst/>
            </c:spPr>
            <c:extLst>
              <c:ext xmlns:c16="http://schemas.microsoft.com/office/drawing/2014/chart" uri="{C3380CC4-5D6E-409C-BE32-E72D297353CC}">
                <c16:uniqueId val="{00000013-A3F0-4F22-8BAD-AE391508942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3F0-4F22-8BAD-AE391508942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3F0-4F22-8BAD-AE391508942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3F0-4F22-8BAD-AE391508942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3F0-4F22-8BAD-AE391508942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3F0-4F22-8BAD-AE391508942B}"/>
              </c:ext>
            </c:extLst>
          </c:dPt>
          <c:dPt>
            <c:idx val="15"/>
            <c:invertIfNegative val="0"/>
            <c:bubble3D val="0"/>
            <c:spPr>
              <a:solidFill>
                <a:srgbClr val="FBBB27"/>
              </a:solidFill>
              <a:ln>
                <a:noFill/>
              </a:ln>
              <a:effectLst/>
            </c:spPr>
            <c:extLst>
              <c:ext xmlns:c16="http://schemas.microsoft.com/office/drawing/2014/chart" uri="{C3380CC4-5D6E-409C-BE32-E72D297353CC}">
                <c16:uniqueId val="{0000001F-A3F0-4F22-8BAD-AE391508942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3F0-4F22-8BAD-AE391508942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3F0-4F22-8BAD-AE391508942B}"/>
              </c:ext>
            </c:extLst>
          </c:dPt>
          <c:dPt>
            <c:idx val="23"/>
            <c:invertIfNegative val="0"/>
            <c:bubble3D val="0"/>
            <c:spPr>
              <a:solidFill>
                <a:srgbClr val="95682B"/>
              </a:solidFill>
              <a:ln>
                <a:noFill/>
              </a:ln>
              <a:effectLst/>
            </c:spPr>
            <c:extLst>
              <c:ext xmlns:c16="http://schemas.microsoft.com/office/drawing/2014/chart" uri="{C3380CC4-5D6E-409C-BE32-E72D297353CC}">
                <c16:uniqueId val="{00000025-A3F0-4F22-8BAD-AE391508942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'F94'!$A$6:$A$38</c:f>
              <c:strCache>
                <c:ptCount val="33"/>
                <c:pt idx="0">
                  <c:v>Nayarit</c:v>
                </c:pt>
                <c:pt idx="1">
                  <c:v>Colima</c:v>
                </c:pt>
                <c:pt idx="2">
                  <c:v>Yucatán</c:v>
                </c:pt>
                <c:pt idx="3">
                  <c:v>Aguascalientes</c:v>
                </c:pt>
                <c:pt idx="4">
                  <c:v>Durango</c:v>
                </c:pt>
                <c:pt idx="5">
                  <c:v>Morelos</c:v>
                </c:pt>
                <c:pt idx="6">
                  <c:v>Tamaulipas</c:v>
                </c:pt>
                <c:pt idx="7">
                  <c:v>Tabasco</c:v>
                </c:pt>
                <c:pt idx="8">
                  <c:v>Baja California</c:v>
                </c:pt>
                <c:pt idx="9">
                  <c:v>Zacatecas</c:v>
                </c:pt>
                <c:pt idx="10">
                  <c:v>Guerrero</c:v>
                </c:pt>
                <c:pt idx="11">
                  <c:v>Ciudad de México</c:v>
                </c:pt>
                <c:pt idx="12">
                  <c:v>Estado de México</c:v>
                </c:pt>
                <c:pt idx="13">
                  <c:v>Oaxaca</c:v>
                </c:pt>
                <c:pt idx="14">
                  <c:v>Baja California Sur</c:v>
                </c:pt>
                <c:pt idx="15">
                  <c:v>Jalisco</c:v>
                </c:pt>
                <c:pt idx="16">
                  <c:v>Campeche</c:v>
                </c:pt>
                <c:pt idx="17">
                  <c:v>Tlaxcala</c:v>
                </c:pt>
                <c:pt idx="18">
                  <c:v>Querétaro</c:v>
                </c:pt>
                <c:pt idx="19">
                  <c:v>Coahuila</c:v>
                </c:pt>
                <c:pt idx="20">
                  <c:v>Veracruz</c:v>
                </c:pt>
                <c:pt idx="21">
                  <c:v>Hidalgo</c:v>
                </c:pt>
                <c:pt idx="22">
                  <c:v>Sinaloa</c:v>
                </c:pt>
                <c:pt idx="23">
                  <c:v>Nacional</c:v>
                </c:pt>
                <c:pt idx="24">
                  <c:v>Sonora</c:v>
                </c:pt>
                <c:pt idx="25">
                  <c:v>Nuevo León</c:v>
                </c:pt>
                <c:pt idx="26">
                  <c:v>Chihuahua</c:v>
                </c:pt>
                <c:pt idx="27">
                  <c:v>Quintana Roo</c:v>
                </c:pt>
                <c:pt idx="28">
                  <c:v>Michoacán</c:v>
                </c:pt>
                <c:pt idx="29">
                  <c:v>Guanajuato</c:v>
                </c:pt>
                <c:pt idx="30">
                  <c:v>Puebla</c:v>
                </c:pt>
                <c:pt idx="31">
                  <c:v>Chiapas</c:v>
                </c:pt>
                <c:pt idx="32">
                  <c:v>San Luis Potosí</c:v>
                </c:pt>
              </c:strCache>
            </c:strRef>
          </c:cat>
          <c:val>
            <c:numRef>
              <c:f>'F94'!$B$6:$B$38</c:f>
              <c:numCache>
                <c:formatCode>0.0</c:formatCode>
                <c:ptCount val="33"/>
                <c:pt idx="0">
                  <c:v>-9.8994545921860002</c:v>
                </c:pt>
                <c:pt idx="1">
                  <c:v>-8.8484732940090005</c:v>
                </c:pt>
                <c:pt idx="2">
                  <c:v>-7.9660384441309997</c:v>
                </c:pt>
                <c:pt idx="3">
                  <c:v>-7.0292694282959998</c:v>
                </c:pt>
                <c:pt idx="4">
                  <c:v>-5.5630942127539997</c:v>
                </c:pt>
                <c:pt idx="5">
                  <c:v>-4.9784107253850003</c:v>
                </c:pt>
                <c:pt idx="6">
                  <c:v>-4.4574182038229999</c:v>
                </c:pt>
                <c:pt idx="7">
                  <c:v>-4.1325311007999996</c:v>
                </c:pt>
                <c:pt idx="8">
                  <c:v>-2.3722616289439999</c:v>
                </c:pt>
                <c:pt idx="9">
                  <c:v>-1.9886914723739999</c:v>
                </c:pt>
                <c:pt idx="10">
                  <c:v>-1.937482243334</c:v>
                </c:pt>
                <c:pt idx="11">
                  <c:v>-1.0433383570420001</c:v>
                </c:pt>
                <c:pt idx="12">
                  <c:v>-1.1365946549E-2</c:v>
                </c:pt>
                <c:pt idx="13">
                  <c:v>3.3942374297999997E-2</c:v>
                </c:pt>
                <c:pt idx="14">
                  <c:v>7.5018280096999998E-2</c:v>
                </c:pt>
                <c:pt idx="15">
                  <c:v>0.446401522326</c:v>
                </c:pt>
                <c:pt idx="16">
                  <c:v>0.63053519517699996</c:v>
                </c:pt>
                <c:pt idx="17">
                  <c:v>0.98723318574899999</c:v>
                </c:pt>
                <c:pt idx="18">
                  <c:v>1.2165409161959999</c:v>
                </c:pt>
                <c:pt idx="19">
                  <c:v>1.2170375595409999</c:v>
                </c:pt>
                <c:pt idx="20">
                  <c:v>1.35302628865</c:v>
                </c:pt>
                <c:pt idx="21">
                  <c:v>1.69684880325</c:v>
                </c:pt>
                <c:pt idx="22">
                  <c:v>2.1082371068970001</c:v>
                </c:pt>
                <c:pt idx="23">
                  <c:v>2.404270167036</c:v>
                </c:pt>
                <c:pt idx="24">
                  <c:v>3.540732575656</c:v>
                </c:pt>
                <c:pt idx="25">
                  <c:v>4.2377240905029998</c:v>
                </c:pt>
                <c:pt idx="26">
                  <c:v>4.2425154934120002</c:v>
                </c:pt>
                <c:pt idx="27">
                  <c:v>5.7028500197129999</c:v>
                </c:pt>
                <c:pt idx="28">
                  <c:v>6.4635756866990004</c:v>
                </c:pt>
                <c:pt idx="29">
                  <c:v>10.473211178805</c:v>
                </c:pt>
                <c:pt idx="30">
                  <c:v>12.976141550802</c:v>
                </c:pt>
                <c:pt idx="31">
                  <c:v>13.992649793527001</c:v>
                </c:pt>
                <c:pt idx="32">
                  <c:v>18.951308578877001</c:v>
                </c:pt>
              </c:numCache>
            </c:numRef>
          </c:val>
          <c:extLst>
            <c:ext xmlns:c16="http://schemas.microsoft.com/office/drawing/2014/chart" uri="{C3380CC4-5D6E-409C-BE32-E72D297353CC}">
              <c16:uniqueId val="{00000026-A3F0-4F22-8BAD-AE391508942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5"/>
            <c:invertIfNegative val="0"/>
            <c:bubble3D val="0"/>
            <c:spPr>
              <a:solidFill>
                <a:srgbClr val="FBBB27"/>
              </a:solidFill>
              <a:ln>
                <a:noFill/>
              </a:ln>
              <a:effectLst/>
            </c:spPr>
            <c:extLst>
              <c:ext xmlns:c16="http://schemas.microsoft.com/office/drawing/2014/chart" uri="{C3380CC4-5D6E-409C-BE32-E72D297353CC}">
                <c16:uniqueId val="{00000001-4EF0-46E2-B675-15DAC180ABED}"/>
              </c:ext>
            </c:extLst>
          </c:dPt>
          <c:dPt>
            <c:idx val="6"/>
            <c:invertIfNegative val="0"/>
            <c:bubble3D val="0"/>
            <c:spPr>
              <a:solidFill>
                <a:srgbClr val="7C878E"/>
              </a:solidFill>
              <a:ln>
                <a:noFill/>
              </a:ln>
              <a:effectLst/>
            </c:spPr>
            <c:extLst>
              <c:ext xmlns:c16="http://schemas.microsoft.com/office/drawing/2014/chart" uri="{C3380CC4-5D6E-409C-BE32-E72D297353CC}">
                <c16:uniqueId val="{00000003-4EF0-46E2-B675-15DAC180ABED}"/>
              </c:ext>
            </c:extLst>
          </c:dPt>
          <c:dLbls>
            <c:dLbl>
              <c:idx val="0"/>
              <c:delete val="1"/>
              <c:extLst>
                <c:ext xmlns:c15="http://schemas.microsoft.com/office/drawing/2012/chart" uri="{CE6537A1-D6FC-4f65-9D91-7224C49458BB}"/>
                <c:ext xmlns:c16="http://schemas.microsoft.com/office/drawing/2014/chart" uri="{C3380CC4-5D6E-409C-BE32-E72D297353CC}">
                  <c16:uniqueId val="{00000004-4EF0-46E2-B675-15DAC180ABED}"/>
                </c:ext>
              </c:extLst>
            </c:dLbl>
            <c:dLbl>
              <c:idx val="1"/>
              <c:delete val="1"/>
              <c:extLst>
                <c:ext xmlns:c15="http://schemas.microsoft.com/office/drawing/2012/chart" uri="{CE6537A1-D6FC-4f65-9D91-7224C49458BB}"/>
                <c:ext xmlns:c16="http://schemas.microsoft.com/office/drawing/2014/chart" uri="{C3380CC4-5D6E-409C-BE32-E72D297353CC}">
                  <c16:uniqueId val="{00000005-4EF0-46E2-B675-15DAC180ABED}"/>
                </c:ext>
              </c:extLst>
            </c:dLbl>
            <c:dLbl>
              <c:idx val="2"/>
              <c:delete val="1"/>
              <c:extLst>
                <c:ext xmlns:c15="http://schemas.microsoft.com/office/drawing/2012/chart" uri="{CE6537A1-D6FC-4f65-9D91-7224C49458BB}"/>
                <c:ext xmlns:c16="http://schemas.microsoft.com/office/drawing/2014/chart" uri="{C3380CC4-5D6E-409C-BE32-E72D297353CC}">
                  <c16:uniqueId val="{00000006-4EF0-46E2-B675-15DAC180ABED}"/>
                </c:ext>
              </c:extLst>
            </c:dLbl>
            <c:dLbl>
              <c:idx val="3"/>
              <c:delete val="1"/>
              <c:extLst>
                <c:ext xmlns:c15="http://schemas.microsoft.com/office/drawing/2012/chart" uri="{CE6537A1-D6FC-4f65-9D91-7224C49458BB}"/>
                <c:ext xmlns:c16="http://schemas.microsoft.com/office/drawing/2014/chart" uri="{C3380CC4-5D6E-409C-BE32-E72D297353CC}">
                  <c16:uniqueId val="{00000007-4EF0-46E2-B675-15DAC180ABED}"/>
                </c:ext>
              </c:extLst>
            </c:dLbl>
            <c:dLbl>
              <c:idx val="4"/>
              <c:delete val="1"/>
              <c:extLst>
                <c:ext xmlns:c15="http://schemas.microsoft.com/office/drawing/2012/chart" uri="{CE6537A1-D6FC-4f65-9D91-7224C49458BB}"/>
                <c:ext xmlns:c16="http://schemas.microsoft.com/office/drawing/2014/chart" uri="{C3380CC4-5D6E-409C-BE32-E72D297353CC}">
                  <c16:uniqueId val="{00000008-4EF0-46E2-B675-15DAC180AB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'F95'!$A$6:$A$11</c:f>
              <c:strCache>
                <c:ptCount val="6"/>
                <c:pt idx="0">
                  <c:v>2018/04</c:v>
                </c:pt>
                <c:pt idx="1">
                  <c:v>2019/04</c:v>
                </c:pt>
                <c:pt idx="2">
                  <c:v>2020/04</c:v>
                </c:pt>
                <c:pt idx="3">
                  <c:v>2021/04</c:v>
                </c:pt>
                <c:pt idx="4">
                  <c:v>2022/04</c:v>
                </c:pt>
                <c:pt idx="5">
                  <c:v>2023/04</c:v>
                </c:pt>
              </c:strCache>
            </c:strRef>
          </c:cat>
          <c:val>
            <c:numRef>
              <c:f>'F95'!$B$6:$B$11</c:f>
              <c:numCache>
                <c:formatCode>#,##0</c:formatCode>
                <c:ptCount val="6"/>
                <c:pt idx="0">
                  <c:v>2257.2190000000001</c:v>
                </c:pt>
                <c:pt idx="1">
                  <c:v>2168.81</c:v>
                </c:pt>
                <c:pt idx="2">
                  <c:v>1713.433</c:v>
                </c:pt>
                <c:pt idx="3">
                  <c:v>1994.154</c:v>
                </c:pt>
                <c:pt idx="4">
                  <c:v>3921.83</c:v>
                </c:pt>
                <c:pt idx="5">
                  <c:v>3860.462</c:v>
                </c:pt>
              </c:numCache>
            </c:numRef>
          </c:val>
          <c:extLst>
            <c:ext xmlns:c16="http://schemas.microsoft.com/office/drawing/2014/chart" uri="{C3380CC4-5D6E-409C-BE32-E72D297353CC}">
              <c16:uniqueId val="{00000009-4EF0-46E2-B675-15DAC180ABED}"/>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'F96'!$C$5</c:f>
              <c:strCache>
                <c:ptCount val="1"/>
                <c:pt idx="0">
                  <c:v>Valor de la producción</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1D5A-4309-9910-1757FD32B9E7}"/>
              </c:ext>
            </c:extLst>
          </c:dPt>
          <c:dPt>
            <c:idx val="15"/>
            <c:invertIfNegative val="0"/>
            <c:bubble3D val="0"/>
            <c:spPr>
              <a:solidFill>
                <a:srgbClr val="7C878E"/>
              </a:solidFill>
              <a:ln>
                <a:noFill/>
              </a:ln>
              <a:effectLst/>
            </c:spPr>
            <c:extLst>
              <c:ext xmlns:c16="http://schemas.microsoft.com/office/drawing/2014/chart" uri="{C3380CC4-5D6E-409C-BE32-E72D297353CC}">
                <c16:uniqueId val="{00000003-1D5A-4309-9910-1757FD32B9E7}"/>
              </c:ext>
            </c:extLst>
          </c:dPt>
          <c:dPt>
            <c:idx val="27"/>
            <c:invertIfNegative val="0"/>
            <c:bubble3D val="0"/>
            <c:spPr>
              <a:solidFill>
                <a:srgbClr val="7C878E"/>
              </a:solidFill>
              <a:ln>
                <a:noFill/>
              </a:ln>
              <a:effectLst/>
            </c:spPr>
            <c:extLst>
              <c:ext xmlns:c16="http://schemas.microsoft.com/office/drawing/2014/chart" uri="{C3380CC4-5D6E-409C-BE32-E72D297353CC}">
                <c16:uniqueId val="{00000005-1D5A-4309-9910-1757FD32B9E7}"/>
              </c:ext>
            </c:extLst>
          </c:dPt>
          <c:dPt>
            <c:idx val="39"/>
            <c:invertIfNegative val="0"/>
            <c:bubble3D val="0"/>
            <c:spPr>
              <a:solidFill>
                <a:srgbClr val="7C878E"/>
              </a:solidFill>
              <a:ln>
                <a:noFill/>
              </a:ln>
              <a:effectLst/>
            </c:spPr>
            <c:extLst>
              <c:ext xmlns:c16="http://schemas.microsoft.com/office/drawing/2014/chart" uri="{C3380CC4-5D6E-409C-BE32-E72D297353CC}">
                <c16:uniqueId val="{00000007-1D5A-4309-9910-1757FD32B9E7}"/>
              </c:ext>
            </c:extLst>
          </c:dPt>
          <c:dPt>
            <c:idx val="51"/>
            <c:invertIfNegative val="0"/>
            <c:bubble3D val="0"/>
            <c:spPr>
              <a:solidFill>
                <a:srgbClr val="FBBB27"/>
              </a:solidFill>
              <a:ln>
                <a:noFill/>
              </a:ln>
              <a:effectLst/>
            </c:spPr>
            <c:extLst>
              <c:ext xmlns:c16="http://schemas.microsoft.com/office/drawing/2014/chart" uri="{C3380CC4-5D6E-409C-BE32-E72D297353CC}">
                <c16:uniqueId val="{00000009-1D5A-4309-9910-1757FD32B9E7}"/>
              </c:ext>
            </c:extLst>
          </c:dPt>
          <c:cat>
            <c:multiLvlStrRef>
              <c:f>'F96'!$A$6:$B$57</c:f>
              <c:multiLvlStrCache>
                <c:ptCount val="5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lvl>
                <c:lvl>
                  <c:pt idx="0">
                    <c:v>2019</c:v>
                  </c:pt>
                  <c:pt idx="12">
                    <c:v>2020</c:v>
                  </c:pt>
                  <c:pt idx="24">
                    <c:v>2021</c:v>
                  </c:pt>
                  <c:pt idx="36">
                    <c:v>2022</c:v>
                  </c:pt>
                  <c:pt idx="48">
                    <c:v>2023</c:v>
                  </c:pt>
                </c:lvl>
              </c:multiLvlStrCache>
            </c:multiLvlStrRef>
          </c:cat>
          <c:val>
            <c:numRef>
              <c:f>'F96'!$C$6:$C$57</c:f>
              <c:numCache>
                <c:formatCode>#,##0</c:formatCode>
                <c:ptCount val="52"/>
                <c:pt idx="0">
                  <c:v>2673.652</c:v>
                </c:pt>
                <c:pt idx="1">
                  <c:v>2528.0189999999998</c:v>
                </c:pt>
                <c:pt idx="2">
                  <c:v>2985.5030000000002</c:v>
                </c:pt>
                <c:pt idx="3">
                  <c:v>2168.81</c:v>
                </c:pt>
                <c:pt idx="4">
                  <c:v>2432.1750000000002</c:v>
                </c:pt>
                <c:pt idx="5">
                  <c:v>2355.35</c:v>
                </c:pt>
                <c:pt idx="6">
                  <c:v>2170.6210000000001</c:v>
                </c:pt>
                <c:pt idx="7">
                  <c:v>2127.9630000000002</c:v>
                </c:pt>
                <c:pt idx="8">
                  <c:v>1972.433</c:v>
                </c:pt>
                <c:pt idx="9">
                  <c:v>2153.8380000000002</c:v>
                </c:pt>
                <c:pt idx="10">
                  <c:v>2303.473</c:v>
                </c:pt>
                <c:pt idx="11">
                  <c:v>2295.6770000000001</c:v>
                </c:pt>
                <c:pt idx="12">
                  <c:v>2004.155</c:v>
                </c:pt>
                <c:pt idx="13">
                  <c:v>2244.2750000000001</c:v>
                </c:pt>
                <c:pt idx="14">
                  <c:v>2193.8539999999998</c:v>
                </c:pt>
                <c:pt idx="15">
                  <c:v>1713.433</c:v>
                </c:pt>
                <c:pt idx="16">
                  <c:v>1639.184</c:v>
                </c:pt>
                <c:pt idx="17">
                  <c:v>1803.6469999999999</c:v>
                </c:pt>
                <c:pt idx="18">
                  <c:v>1932.2149999999999</c:v>
                </c:pt>
                <c:pt idx="19">
                  <c:v>1920.4829999999999</c:v>
                </c:pt>
                <c:pt idx="20">
                  <c:v>1992.7729999999999</c:v>
                </c:pt>
                <c:pt idx="21">
                  <c:v>2095.39</c:v>
                </c:pt>
                <c:pt idx="22">
                  <c:v>2154.1149999999998</c:v>
                </c:pt>
                <c:pt idx="23">
                  <c:v>2033.1410000000001</c:v>
                </c:pt>
                <c:pt idx="24">
                  <c:v>2086.8980000000001</c:v>
                </c:pt>
                <c:pt idx="25">
                  <c:v>2030.3040000000001</c:v>
                </c:pt>
                <c:pt idx="26">
                  <c:v>2123.4110000000001</c:v>
                </c:pt>
                <c:pt idx="27">
                  <c:v>1994.154</c:v>
                </c:pt>
                <c:pt idx="28">
                  <c:v>2055.3710000000001</c:v>
                </c:pt>
                <c:pt idx="29">
                  <c:v>1966.211</c:v>
                </c:pt>
                <c:pt idx="30">
                  <c:v>2076.6840000000002</c:v>
                </c:pt>
                <c:pt idx="31">
                  <c:v>2078.6170000000002</c:v>
                </c:pt>
                <c:pt idx="32">
                  <c:v>2371.817</c:v>
                </c:pt>
                <c:pt idx="33">
                  <c:v>2566.4180000000001</c:v>
                </c:pt>
                <c:pt idx="34">
                  <c:v>2633.3589999999999</c:v>
                </c:pt>
                <c:pt idx="35">
                  <c:v>2826.2080000000001</c:v>
                </c:pt>
                <c:pt idx="36">
                  <c:v>3886.8620000000001</c:v>
                </c:pt>
                <c:pt idx="37">
                  <c:v>3445.3670000000002</c:v>
                </c:pt>
                <c:pt idx="38">
                  <c:v>3699.828</c:v>
                </c:pt>
                <c:pt idx="39">
                  <c:v>3921.83</c:v>
                </c:pt>
                <c:pt idx="40">
                  <c:v>4265.6610000000001</c:v>
                </c:pt>
                <c:pt idx="41">
                  <c:v>4192.7089999999998</c:v>
                </c:pt>
                <c:pt idx="42">
                  <c:v>3903.5929999999998</c:v>
                </c:pt>
                <c:pt idx="43">
                  <c:v>3621.0030000000002</c:v>
                </c:pt>
                <c:pt idx="44">
                  <c:v>3429.3310000000001</c:v>
                </c:pt>
                <c:pt idx="45">
                  <c:v>3472.011</c:v>
                </c:pt>
                <c:pt idx="46">
                  <c:v>3877.3020000000001</c:v>
                </c:pt>
                <c:pt idx="47">
                  <c:v>4598.5240000000003</c:v>
                </c:pt>
                <c:pt idx="48">
                  <c:v>3909.41</c:v>
                </c:pt>
                <c:pt idx="49">
                  <c:v>3821.2869999999998</c:v>
                </c:pt>
                <c:pt idx="50">
                  <c:v>3934.6869999999999</c:v>
                </c:pt>
                <c:pt idx="51">
                  <c:v>3860.462</c:v>
                </c:pt>
              </c:numCache>
            </c:numRef>
          </c:val>
          <c:extLst>
            <c:ext xmlns:c16="http://schemas.microsoft.com/office/drawing/2014/chart" uri="{C3380CC4-5D6E-409C-BE32-E72D297353CC}">
              <c16:uniqueId val="{0000000A-1D5A-4309-9910-1757FD32B9E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'F96'!$D$5</c:f>
              <c:strCache>
                <c:ptCount val="1"/>
                <c:pt idx="0">
                  <c:v>Promedio</c:v>
                </c:pt>
              </c:strCache>
            </c:strRef>
          </c:tx>
          <c:spPr>
            <a:ln w="28575" cap="rnd">
              <a:solidFill>
                <a:srgbClr val="B69630"/>
              </a:solidFill>
              <a:round/>
            </a:ln>
            <a:effectLst/>
          </c:spPr>
          <c:marker>
            <c:symbol val="none"/>
          </c:marker>
          <c:cat>
            <c:multiLvlStrRef>
              <c:f>'F96'!$A$6:$B$57</c:f>
              <c:multiLvlStrCache>
                <c:ptCount val="5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lvl>
                <c:lvl>
                  <c:pt idx="0">
                    <c:v>2019</c:v>
                  </c:pt>
                  <c:pt idx="12">
                    <c:v>2020</c:v>
                  </c:pt>
                  <c:pt idx="24">
                    <c:v>2021</c:v>
                  </c:pt>
                  <c:pt idx="36">
                    <c:v>2022</c:v>
                  </c:pt>
                  <c:pt idx="48">
                    <c:v>2023</c:v>
                  </c:pt>
                </c:lvl>
              </c:multiLvlStrCache>
            </c:multiLvlStrRef>
          </c:cat>
          <c:val>
            <c:numRef>
              <c:f>'F96'!$D$6:$D$57</c:f>
              <c:numCache>
                <c:formatCode>#,##0</c:formatCode>
                <c:ptCount val="52"/>
                <c:pt idx="0">
                  <c:v>2668.58725</c:v>
                </c:pt>
                <c:pt idx="1">
                  <c:v>2703.8462500000001</c:v>
                </c:pt>
                <c:pt idx="2">
                  <c:v>2741.7469999999998</c:v>
                </c:pt>
                <c:pt idx="3">
                  <c:v>2734.3795833333302</c:v>
                </c:pt>
                <c:pt idx="4">
                  <c:v>2717.6367500000001</c:v>
                </c:pt>
                <c:pt idx="5">
                  <c:v>2714.5520000000001</c:v>
                </c:pt>
                <c:pt idx="6">
                  <c:v>2670.7273333333301</c:v>
                </c:pt>
                <c:pt idx="7">
                  <c:v>2592.01775</c:v>
                </c:pt>
                <c:pt idx="8">
                  <c:v>2554.9575833333301</c:v>
                </c:pt>
                <c:pt idx="9">
                  <c:v>2461.3767499999999</c:v>
                </c:pt>
                <c:pt idx="10">
                  <c:v>2453.1577499999999</c:v>
                </c:pt>
                <c:pt idx="11">
                  <c:v>2347.2928333333298</c:v>
                </c:pt>
                <c:pt idx="12">
                  <c:v>2291.5014166666701</c:v>
                </c:pt>
                <c:pt idx="13">
                  <c:v>2267.8560833333299</c:v>
                </c:pt>
                <c:pt idx="14">
                  <c:v>2201.88533333333</c:v>
                </c:pt>
                <c:pt idx="15">
                  <c:v>2163.9372499999999</c:v>
                </c:pt>
                <c:pt idx="16">
                  <c:v>2097.8546666666698</c:v>
                </c:pt>
                <c:pt idx="17">
                  <c:v>2051.8794166666698</c:v>
                </c:pt>
                <c:pt idx="18">
                  <c:v>2032.01225</c:v>
                </c:pt>
                <c:pt idx="19">
                  <c:v>2014.72225</c:v>
                </c:pt>
                <c:pt idx="20">
                  <c:v>2016.41725</c:v>
                </c:pt>
                <c:pt idx="21">
                  <c:v>2011.5465833333301</c:v>
                </c:pt>
                <c:pt idx="22">
                  <c:v>1999.1000833333301</c:v>
                </c:pt>
                <c:pt idx="23">
                  <c:v>1977.2220833333299</c:v>
                </c:pt>
                <c:pt idx="24">
                  <c:v>1984.11733333333</c:v>
                </c:pt>
                <c:pt idx="25">
                  <c:v>1966.28641666667</c:v>
                </c:pt>
                <c:pt idx="26">
                  <c:v>1960.4161666666701</c:v>
                </c:pt>
                <c:pt idx="27">
                  <c:v>1983.80958333333</c:v>
                </c:pt>
                <c:pt idx="28">
                  <c:v>2018.4918333333301</c:v>
                </c:pt>
                <c:pt idx="29">
                  <c:v>2032.0388333333301</c:v>
                </c:pt>
                <c:pt idx="30">
                  <c:v>2044.07791666667</c:v>
                </c:pt>
                <c:pt idx="31">
                  <c:v>2057.2557499999998</c:v>
                </c:pt>
                <c:pt idx="32">
                  <c:v>2088.8427499999998</c:v>
                </c:pt>
                <c:pt idx="33">
                  <c:v>2128.09508333333</c:v>
                </c:pt>
                <c:pt idx="34">
                  <c:v>2168.0320833333299</c:v>
                </c:pt>
                <c:pt idx="35">
                  <c:v>2234.1210000000001</c:v>
                </c:pt>
                <c:pt idx="36">
                  <c:v>2384.1179999999999</c:v>
                </c:pt>
                <c:pt idx="37">
                  <c:v>2502.0399166666698</c:v>
                </c:pt>
                <c:pt idx="38">
                  <c:v>2633.4079999999999</c:v>
                </c:pt>
                <c:pt idx="39">
                  <c:v>2794.04766666667</c:v>
                </c:pt>
                <c:pt idx="40">
                  <c:v>2978.2384999999999</c:v>
                </c:pt>
                <c:pt idx="41">
                  <c:v>3163.78</c:v>
                </c:pt>
                <c:pt idx="42">
                  <c:v>3316.0224166666699</c:v>
                </c:pt>
                <c:pt idx="43">
                  <c:v>3444.5545833333299</c:v>
                </c:pt>
                <c:pt idx="44">
                  <c:v>3532.68075</c:v>
                </c:pt>
                <c:pt idx="45">
                  <c:v>3608.1468333333301</c:v>
                </c:pt>
                <c:pt idx="46">
                  <c:v>3711.8087500000001</c:v>
                </c:pt>
                <c:pt idx="47">
                  <c:v>3859.5017499999999</c:v>
                </c:pt>
                <c:pt idx="48">
                  <c:v>3861.3807499999998</c:v>
                </c:pt>
                <c:pt idx="49">
                  <c:v>3892.7074166666698</c:v>
                </c:pt>
                <c:pt idx="50">
                  <c:v>3912.279</c:v>
                </c:pt>
                <c:pt idx="51">
                  <c:v>3907.165</c:v>
                </c:pt>
              </c:numCache>
            </c:numRef>
          </c:val>
          <c:smooth val="0"/>
          <c:extLst>
            <c:ext xmlns:c16="http://schemas.microsoft.com/office/drawing/2014/chart" uri="{C3380CC4-5D6E-409C-BE32-E72D297353CC}">
              <c16:uniqueId val="{0000000B-1D5A-4309-9910-1757FD32B9E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603-47C8-9FCB-112E4CC49873}"/>
              </c:ext>
            </c:extLst>
          </c:dPt>
          <c:dPt>
            <c:idx val="1"/>
            <c:invertIfNegative val="0"/>
            <c:bubble3D val="0"/>
            <c:spPr>
              <a:solidFill>
                <a:srgbClr val="7C878E"/>
              </a:solidFill>
              <a:ln>
                <a:noFill/>
              </a:ln>
              <a:effectLst/>
            </c:spPr>
            <c:extLst>
              <c:ext xmlns:c16="http://schemas.microsoft.com/office/drawing/2014/chart" uri="{C3380CC4-5D6E-409C-BE32-E72D297353CC}">
                <c16:uniqueId val="{00000003-E603-47C8-9FCB-112E4CC49873}"/>
              </c:ext>
            </c:extLst>
          </c:dPt>
          <c:dPt>
            <c:idx val="2"/>
            <c:invertIfNegative val="0"/>
            <c:bubble3D val="0"/>
            <c:spPr>
              <a:solidFill>
                <a:srgbClr val="7C878E"/>
              </a:solidFill>
              <a:ln>
                <a:noFill/>
              </a:ln>
              <a:effectLst/>
            </c:spPr>
            <c:extLst>
              <c:ext xmlns:c16="http://schemas.microsoft.com/office/drawing/2014/chart" uri="{C3380CC4-5D6E-409C-BE32-E72D297353CC}">
                <c16:uniqueId val="{00000005-E603-47C8-9FCB-112E4CC49873}"/>
              </c:ext>
            </c:extLst>
          </c:dPt>
          <c:dPt>
            <c:idx val="3"/>
            <c:invertIfNegative val="0"/>
            <c:bubble3D val="0"/>
            <c:spPr>
              <a:solidFill>
                <a:srgbClr val="7C878E"/>
              </a:solidFill>
              <a:ln>
                <a:noFill/>
              </a:ln>
              <a:effectLst/>
            </c:spPr>
            <c:extLst>
              <c:ext xmlns:c16="http://schemas.microsoft.com/office/drawing/2014/chart" uri="{C3380CC4-5D6E-409C-BE32-E72D297353CC}">
                <c16:uniqueId val="{00000007-E603-47C8-9FCB-112E4CC49873}"/>
              </c:ext>
            </c:extLst>
          </c:dPt>
          <c:dPt>
            <c:idx val="4"/>
            <c:invertIfNegative val="0"/>
            <c:bubble3D val="0"/>
            <c:spPr>
              <a:solidFill>
                <a:srgbClr val="7C878E"/>
              </a:solidFill>
              <a:ln>
                <a:noFill/>
              </a:ln>
              <a:effectLst/>
            </c:spPr>
            <c:extLst>
              <c:ext xmlns:c16="http://schemas.microsoft.com/office/drawing/2014/chart" uri="{C3380CC4-5D6E-409C-BE32-E72D297353CC}">
                <c16:uniqueId val="{00000009-E603-47C8-9FCB-112E4CC49873}"/>
              </c:ext>
            </c:extLst>
          </c:dPt>
          <c:dPt>
            <c:idx val="5"/>
            <c:invertIfNegative val="0"/>
            <c:bubble3D val="0"/>
            <c:spPr>
              <a:solidFill>
                <a:srgbClr val="7C878E"/>
              </a:solidFill>
              <a:ln>
                <a:noFill/>
              </a:ln>
              <a:effectLst/>
            </c:spPr>
            <c:extLst>
              <c:ext xmlns:c16="http://schemas.microsoft.com/office/drawing/2014/chart" uri="{C3380CC4-5D6E-409C-BE32-E72D297353CC}">
                <c16:uniqueId val="{0000000B-E603-47C8-9FCB-112E4CC49873}"/>
              </c:ext>
            </c:extLst>
          </c:dPt>
          <c:dPt>
            <c:idx val="6"/>
            <c:invertIfNegative val="0"/>
            <c:bubble3D val="0"/>
            <c:spPr>
              <a:solidFill>
                <a:srgbClr val="7C878E"/>
              </a:solidFill>
              <a:ln>
                <a:noFill/>
              </a:ln>
              <a:effectLst/>
            </c:spPr>
            <c:extLst>
              <c:ext xmlns:c16="http://schemas.microsoft.com/office/drawing/2014/chart" uri="{C3380CC4-5D6E-409C-BE32-E72D297353CC}">
                <c16:uniqueId val="{0000000D-E603-47C8-9FCB-112E4CC49873}"/>
              </c:ext>
            </c:extLst>
          </c:dPt>
          <c:dPt>
            <c:idx val="7"/>
            <c:invertIfNegative val="0"/>
            <c:bubble3D val="0"/>
            <c:spPr>
              <a:solidFill>
                <a:srgbClr val="7C878E"/>
              </a:solidFill>
              <a:ln>
                <a:noFill/>
              </a:ln>
              <a:effectLst/>
            </c:spPr>
            <c:extLst>
              <c:ext xmlns:c16="http://schemas.microsoft.com/office/drawing/2014/chart" uri="{C3380CC4-5D6E-409C-BE32-E72D297353CC}">
                <c16:uniqueId val="{0000000F-E603-47C8-9FCB-112E4CC49873}"/>
              </c:ext>
            </c:extLst>
          </c:dPt>
          <c:dPt>
            <c:idx val="8"/>
            <c:invertIfNegative val="0"/>
            <c:bubble3D val="0"/>
            <c:spPr>
              <a:solidFill>
                <a:srgbClr val="7C878E"/>
              </a:solidFill>
              <a:ln>
                <a:noFill/>
              </a:ln>
              <a:effectLst/>
            </c:spPr>
            <c:extLst>
              <c:ext xmlns:c16="http://schemas.microsoft.com/office/drawing/2014/chart" uri="{C3380CC4-5D6E-409C-BE32-E72D297353CC}">
                <c16:uniqueId val="{00000011-E603-47C8-9FCB-112E4CC49873}"/>
              </c:ext>
            </c:extLst>
          </c:dPt>
          <c:dPt>
            <c:idx val="9"/>
            <c:invertIfNegative val="0"/>
            <c:bubble3D val="0"/>
            <c:spPr>
              <a:solidFill>
                <a:srgbClr val="7C878E"/>
              </a:solidFill>
              <a:ln>
                <a:noFill/>
              </a:ln>
              <a:effectLst/>
            </c:spPr>
            <c:extLst>
              <c:ext xmlns:c16="http://schemas.microsoft.com/office/drawing/2014/chart" uri="{C3380CC4-5D6E-409C-BE32-E72D297353CC}">
                <c16:uniqueId val="{00000013-E603-47C8-9FCB-112E4CC4987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603-47C8-9FCB-112E4CC4987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603-47C8-9FCB-112E4CC4987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603-47C8-9FCB-112E4CC4987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603-47C8-9FCB-112E4CC4987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603-47C8-9FCB-112E4CC4987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603-47C8-9FCB-112E4CC4987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603-47C8-9FCB-112E4CC4987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603-47C8-9FCB-112E4CC49873}"/>
              </c:ext>
            </c:extLst>
          </c:dPt>
          <c:dPt>
            <c:idx val="30"/>
            <c:invertIfNegative val="0"/>
            <c:bubble3D val="0"/>
            <c:spPr>
              <a:solidFill>
                <a:srgbClr val="FBBB27"/>
              </a:solidFill>
              <a:ln>
                <a:noFill/>
              </a:ln>
              <a:effectLst/>
            </c:spPr>
            <c:extLst>
              <c:ext xmlns:c16="http://schemas.microsoft.com/office/drawing/2014/chart" uri="{C3380CC4-5D6E-409C-BE32-E72D297353CC}">
                <c16:uniqueId val="{00000025-E603-47C8-9FCB-112E4CC4987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'F97'!$A$6:$A$37</c:f>
              <c:strCache>
                <c:ptCount val="32"/>
                <c:pt idx="0">
                  <c:v>Tlaxcala</c:v>
                </c:pt>
                <c:pt idx="1">
                  <c:v>Guerrero</c:v>
                </c:pt>
                <c:pt idx="2">
                  <c:v>Colima</c:v>
                </c:pt>
                <c:pt idx="3">
                  <c:v>Morelos</c:v>
                </c:pt>
                <c:pt idx="4">
                  <c:v>Durango</c:v>
                </c:pt>
                <c:pt idx="5">
                  <c:v>Zacatecas</c:v>
                </c:pt>
                <c:pt idx="6">
                  <c:v>Puebla</c:v>
                </c:pt>
                <c:pt idx="7">
                  <c:v>Baja California Sur</c:v>
                </c:pt>
                <c:pt idx="8">
                  <c:v>Chiapas</c:v>
                </c:pt>
                <c:pt idx="9">
                  <c:v>Nayarit</c:v>
                </c:pt>
                <c:pt idx="10">
                  <c:v>Michoacán</c:v>
                </c:pt>
                <c:pt idx="11">
                  <c:v>San Luis Potosí</c:v>
                </c:pt>
                <c:pt idx="12">
                  <c:v>Aguascalientes</c:v>
                </c:pt>
                <c:pt idx="13">
                  <c:v>Oaxaca</c:v>
                </c:pt>
                <c:pt idx="14">
                  <c:v>Hidalgo</c:v>
                </c:pt>
                <c:pt idx="15">
                  <c:v>Veracruz</c:v>
                </c:pt>
                <c:pt idx="16">
                  <c:v>Tamaulipas</c:v>
                </c:pt>
                <c:pt idx="17">
                  <c:v>Sinaloa</c:v>
                </c:pt>
                <c:pt idx="18">
                  <c:v>Coahuila</c:v>
                </c:pt>
                <c:pt idx="19">
                  <c:v>Querétaro</c:v>
                </c:pt>
                <c:pt idx="20">
                  <c:v>Yucatán</c:v>
                </c:pt>
                <c:pt idx="21">
                  <c:v>Guanajuato</c:v>
                </c:pt>
                <c:pt idx="22">
                  <c:v>Baja California</c:v>
                </c:pt>
                <c:pt idx="23">
                  <c:v>Ciudad de México</c:v>
                </c:pt>
                <c:pt idx="24">
                  <c:v>Estado de México</c:v>
                </c:pt>
                <c:pt idx="25">
                  <c:v>Sonora</c:v>
                </c:pt>
                <c:pt idx="26">
                  <c:v>Chihuahua</c:v>
                </c:pt>
                <c:pt idx="27">
                  <c:v>Campeche</c:v>
                </c:pt>
                <c:pt idx="28">
                  <c:v>Quintana Roo</c:v>
                </c:pt>
                <c:pt idx="29">
                  <c:v>Tabasco</c:v>
                </c:pt>
                <c:pt idx="30">
                  <c:v>Jalisco</c:v>
                </c:pt>
                <c:pt idx="31">
                  <c:v>Nuevo León</c:v>
                </c:pt>
              </c:strCache>
            </c:strRef>
          </c:cat>
          <c:val>
            <c:numRef>
              <c:f>'F97'!$B$6:$B$37</c:f>
              <c:numCache>
                <c:formatCode>0.0</c:formatCode>
                <c:ptCount val="32"/>
                <c:pt idx="0">
                  <c:v>0.102734058911596</c:v>
                </c:pt>
                <c:pt idx="1">
                  <c:v>0.29662088949674598</c:v>
                </c:pt>
                <c:pt idx="2">
                  <c:v>0.38138045643889401</c:v>
                </c:pt>
                <c:pt idx="3">
                  <c:v>0.407423210374177</c:v>
                </c:pt>
                <c:pt idx="4">
                  <c:v>0.70693263373029303</c:v>
                </c:pt>
                <c:pt idx="5">
                  <c:v>0.73277488206145502</c:v>
                </c:pt>
                <c:pt idx="6">
                  <c:v>1.06266090444193</c:v>
                </c:pt>
                <c:pt idx="7">
                  <c:v>1.31515802943176</c:v>
                </c:pt>
                <c:pt idx="8">
                  <c:v>1.5881631182431</c:v>
                </c:pt>
                <c:pt idx="9">
                  <c:v>1.7511804401937601</c:v>
                </c:pt>
                <c:pt idx="10">
                  <c:v>1.8050537897010801</c:v>
                </c:pt>
                <c:pt idx="11">
                  <c:v>1.82899750059321</c:v>
                </c:pt>
                <c:pt idx="12">
                  <c:v>1.95460799577501</c:v>
                </c:pt>
                <c:pt idx="13">
                  <c:v>2.4529166370172502</c:v>
                </c:pt>
                <c:pt idx="14">
                  <c:v>2.5315670488338302</c:v>
                </c:pt>
                <c:pt idx="15">
                  <c:v>2.7033439593645299</c:v>
                </c:pt>
                <c:pt idx="16">
                  <c:v>2.73526403382062</c:v>
                </c:pt>
                <c:pt idx="17">
                  <c:v>2.85534600468878</c:v>
                </c:pt>
                <c:pt idx="18">
                  <c:v>2.9699391346441302</c:v>
                </c:pt>
                <c:pt idx="19">
                  <c:v>3.1050840890218998</c:v>
                </c:pt>
                <c:pt idx="20">
                  <c:v>3.4914876285640402</c:v>
                </c:pt>
                <c:pt idx="21">
                  <c:v>3.77598837201166</c:v>
                </c:pt>
                <c:pt idx="22">
                  <c:v>4.25777200971425</c:v>
                </c:pt>
                <c:pt idx="23">
                  <c:v>4.5966578096796997</c:v>
                </c:pt>
                <c:pt idx="24">
                  <c:v>4.7461410033521796</c:v>
                </c:pt>
                <c:pt idx="25">
                  <c:v>5.3261285264732496</c:v>
                </c:pt>
                <c:pt idx="26">
                  <c:v>5.52382287493666</c:v>
                </c:pt>
                <c:pt idx="27">
                  <c:v>5.5401578158723996</c:v>
                </c:pt>
                <c:pt idx="28">
                  <c:v>6.5793532988320296</c:v>
                </c:pt>
                <c:pt idx="29">
                  <c:v>6.7361988076558301</c:v>
                </c:pt>
                <c:pt idx="30">
                  <c:v>8.0629610989261007</c:v>
                </c:pt>
                <c:pt idx="31">
                  <c:v>8.0761819371978394</c:v>
                </c:pt>
              </c:numCache>
            </c:numRef>
          </c:val>
          <c:extLst>
            <c:ext xmlns:c16="http://schemas.microsoft.com/office/drawing/2014/chart" uri="{C3380CC4-5D6E-409C-BE32-E72D297353CC}">
              <c16:uniqueId val="{00000026-E603-47C8-9FCB-112E4CC4987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172-4966-84DD-E0829DB4F05A}"/>
              </c:ext>
            </c:extLst>
          </c:dPt>
          <c:dPt>
            <c:idx val="1"/>
            <c:invertIfNegative val="0"/>
            <c:bubble3D val="0"/>
            <c:spPr>
              <a:solidFill>
                <a:srgbClr val="7C878E"/>
              </a:solidFill>
              <a:ln>
                <a:noFill/>
              </a:ln>
              <a:effectLst/>
            </c:spPr>
            <c:extLst>
              <c:ext xmlns:c16="http://schemas.microsoft.com/office/drawing/2014/chart" uri="{C3380CC4-5D6E-409C-BE32-E72D297353CC}">
                <c16:uniqueId val="{00000003-8172-4966-84DD-E0829DB4F05A}"/>
              </c:ext>
            </c:extLst>
          </c:dPt>
          <c:dPt>
            <c:idx val="2"/>
            <c:invertIfNegative val="0"/>
            <c:bubble3D val="0"/>
            <c:spPr>
              <a:solidFill>
                <a:srgbClr val="7C878E"/>
              </a:solidFill>
              <a:ln>
                <a:noFill/>
              </a:ln>
              <a:effectLst/>
            </c:spPr>
            <c:extLst>
              <c:ext xmlns:c16="http://schemas.microsoft.com/office/drawing/2014/chart" uri="{C3380CC4-5D6E-409C-BE32-E72D297353CC}">
                <c16:uniqueId val="{00000005-8172-4966-84DD-E0829DB4F05A}"/>
              </c:ext>
            </c:extLst>
          </c:dPt>
          <c:dPt>
            <c:idx val="3"/>
            <c:invertIfNegative val="0"/>
            <c:bubble3D val="0"/>
            <c:spPr>
              <a:solidFill>
                <a:srgbClr val="7C878E"/>
              </a:solidFill>
              <a:ln>
                <a:noFill/>
              </a:ln>
              <a:effectLst/>
            </c:spPr>
            <c:extLst>
              <c:ext xmlns:c16="http://schemas.microsoft.com/office/drawing/2014/chart" uri="{C3380CC4-5D6E-409C-BE32-E72D297353CC}">
                <c16:uniqueId val="{00000007-8172-4966-84DD-E0829DB4F05A}"/>
              </c:ext>
            </c:extLst>
          </c:dPt>
          <c:dPt>
            <c:idx val="4"/>
            <c:invertIfNegative val="0"/>
            <c:bubble3D val="0"/>
            <c:spPr>
              <a:solidFill>
                <a:srgbClr val="7C878E"/>
              </a:solidFill>
              <a:ln>
                <a:noFill/>
              </a:ln>
              <a:effectLst/>
            </c:spPr>
            <c:extLst>
              <c:ext xmlns:c16="http://schemas.microsoft.com/office/drawing/2014/chart" uri="{C3380CC4-5D6E-409C-BE32-E72D297353CC}">
                <c16:uniqueId val="{00000009-8172-4966-84DD-E0829DB4F05A}"/>
              </c:ext>
            </c:extLst>
          </c:dPt>
          <c:dPt>
            <c:idx val="5"/>
            <c:invertIfNegative val="0"/>
            <c:bubble3D val="0"/>
            <c:spPr>
              <a:solidFill>
                <a:srgbClr val="7C878E"/>
              </a:solidFill>
              <a:ln>
                <a:noFill/>
              </a:ln>
              <a:effectLst/>
            </c:spPr>
            <c:extLst>
              <c:ext xmlns:c16="http://schemas.microsoft.com/office/drawing/2014/chart" uri="{C3380CC4-5D6E-409C-BE32-E72D297353CC}">
                <c16:uniqueId val="{0000000B-8172-4966-84DD-E0829DB4F05A}"/>
              </c:ext>
            </c:extLst>
          </c:dPt>
          <c:dPt>
            <c:idx val="6"/>
            <c:invertIfNegative val="0"/>
            <c:bubble3D val="0"/>
            <c:spPr>
              <a:solidFill>
                <a:srgbClr val="7C878E"/>
              </a:solidFill>
              <a:ln>
                <a:noFill/>
              </a:ln>
              <a:effectLst/>
            </c:spPr>
            <c:extLst>
              <c:ext xmlns:c16="http://schemas.microsoft.com/office/drawing/2014/chart" uri="{C3380CC4-5D6E-409C-BE32-E72D297353CC}">
                <c16:uniqueId val="{0000000D-8172-4966-84DD-E0829DB4F05A}"/>
              </c:ext>
            </c:extLst>
          </c:dPt>
          <c:dPt>
            <c:idx val="7"/>
            <c:invertIfNegative val="0"/>
            <c:bubble3D val="0"/>
            <c:spPr>
              <a:solidFill>
                <a:srgbClr val="7C878E"/>
              </a:solidFill>
              <a:ln>
                <a:noFill/>
              </a:ln>
              <a:effectLst/>
            </c:spPr>
            <c:extLst>
              <c:ext xmlns:c16="http://schemas.microsoft.com/office/drawing/2014/chart" uri="{C3380CC4-5D6E-409C-BE32-E72D297353CC}">
                <c16:uniqueId val="{0000000F-8172-4966-84DD-E0829DB4F05A}"/>
              </c:ext>
            </c:extLst>
          </c:dPt>
          <c:dPt>
            <c:idx val="8"/>
            <c:invertIfNegative val="0"/>
            <c:bubble3D val="0"/>
            <c:spPr>
              <a:solidFill>
                <a:srgbClr val="7C878E"/>
              </a:solidFill>
              <a:ln>
                <a:noFill/>
              </a:ln>
              <a:effectLst/>
            </c:spPr>
            <c:extLst>
              <c:ext xmlns:c16="http://schemas.microsoft.com/office/drawing/2014/chart" uri="{C3380CC4-5D6E-409C-BE32-E72D297353CC}">
                <c16:uniqueId val="{00000011-8172-4966-84DD-E0829DB4F05A}"/>
              </c:ext>
            </c:extLst>
          </c:dPt>
          <c:dPt>
            <c:idx val="9"/>
            <c:invertIfNegative val="0"/>
            <c:bubble3D val="0"/>
            <c:spPr>
              <a:solidFill>
                <a:srgbClr val="7C878E"/>
              </a:solidFill>
              <a:ln>
                <a:noFill/>
              </a:ln>
              <a:effectLst/>
            </c:spPr>
            <c:extLst>
              <c:ext xmlns:c16="http://schemas.microsoft.com/office/drawing/2014/chart" uri="{C3380CC4-5D6E-409C-BE32-E72D297353CC}">
                <c16:uniqueId val="{00000013-8172-4966-84DD-E0829DB4F05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172-4966-84DD-E0829DB4F05A}"/>
              </c:ext>
            </c:extLst>
          </c:dPt>
          <c:dPt>
            <c:idx val="11"/>
            <c:invertIfNegative val="0"/>
            <c:bubble3D val="0"/>
            <c:spPr>
              <a:solidFill>
                <a:srgbClr val="FBBB27"/>
              </a:solidFill>
              <a:ln>
                <a:noFill/>
              </a:ln>
              <a:effectLst/>
            </c:spPr>
            <c:extLst>
              <c:ext xmlns:c16="http://schemas.microsoft.com/office/drawing/2014/chart" uri="{C3380CC4-5D6E-409C-BE32-E72D297353CC}">
                <c16:uniqueId val="{00000017-8172-4966-84DD-E0829DB4F05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172-4966-84DD-E0829DB4F05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172-4966-84DD-E0829DB4F05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172-4966-84DD-E0829DB4F05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172-4966-84DD-E0829DB4F05A}"/>
              </c:ext>
            </c:extLst>
          </c:dPt>
          <c:dPt>
            <c:idx val="16"/>
            <c:invertIfNegative val="0"/>
            <c:bubble3D val="0"/>
            <c:spPr>
              <a:solidFill>
                <a:srgbClr val="95682B"/>
              </a:solidFill>
              <a:ln>
                <a:noFill/>
              </a:ln>
              <a:effectLst/>
            </c:spPr>
            <c:extLst>
              <c:ext xmlns:c16="http://schemas.microsoft.com/office/drawing/2014/chart" uri="{C3380CC4-5D6E-409C-BE32-E72D297353CC}">
                <c16:uniqueId val="{00000021-8172-4966-84DD-E0829DB4F05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172-4966-84DD-E0829DB4F05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'F98'!$A$6:$A$38</c:f>
              <c:strCache>
                <c:ptCount val="33"/>
                <c:pt idx="0">
                  <c:v>Guerrero</c:v>
                </c:pt>
                <c:pt idx="1">
                  <c:v>Ciudad de México</c:v>
                </c:pt>
                <c:pt idx="2">
                  <c:v>Tlaxcala</c:v>
                </c:pt>
                <c:pt idx="3">
                  <c:v>Estado de México</c:v>
                </c:pt>
                <c:pt idx="4">
                  <c:v>Tabasco</c:v>
                </c:pt>
                <c:pt idx="5">
                  <c:v>Chiapas</c:v>
                </c:pt>
                <c:pt idx="6">
                  <c:v>Hidalgo</c:v>
                </c:pt>
                <c:pt idx="7">
                  <c:v>Nayarit</c:v>
                </c:pt>
                <c:pt idx="8">
                  <c:v>Guanajuato</c:v>
                </c:pt>
                <c:pt idx="9">
                  <c:v>Tamaulipas</c:v>
                </c:pt>
                <c:pt idx="10">
                  <c:v>Colima</c:v>
                </c:pt>
                <c:pt idx="11">
                  <c:v>Jalisco</c:v>
                </c:pt>
                <c:pt idx="12">
                  <c:v>Coahuila</c:v>
                </c:pt>
                <c:pt idx="13">
                  <c:v>Yucatán</c:v>
                </c:pt>
                <c:pt idx="14">
                  <c:v>Zacatecas</c:v>
                </c:pt>
                <c:pt idx="15">
                  <c:v>Sinaloa</c:v>
                </c:pt>
                <c:pt idx="16">
                  <c:v>Nacional</c:v>
                </c:pt>
                <c:pt idx="17">
                  <c:v>Nuevo León</c:v>
                </c:pt>
                <c:pt idx="18">
                  <c:v>Morelos</c:v>
                </c:pt>
                <c:pt idx="19">
                  <c:v>San Luis Potosí</c:v>
                </c:pt>
                <c:pt idx="20">
                  <c:v>Durango</c:v>
                </c:pt>
                <c:pt idx="21">
                  <c:v>Puebla</c:v>
                </c:pt>
                <c:pt idx="22">
                  <c:v>Michoacán</c:v>
                </c:pt>
                <c:pt idx="23">
                  <c:v>Querétaro</c:v>
                </c:pt>
                <c:pt idx="24">
                  <c:v>Baja California Sur</c:v>
                </c:pt>
                <c:pt idx="25">
                  <c:v>Sonora</c:v>
                </c:pt>
                <c:pt idx="26">
                  <c:v>Baja California</c:v>
                </c:pt>
                <c:pt idx="27">
                  <c:v>Aguascalientes</c:v>
                </c:pt>
                <c:pt idx="28">
                  <c:v>Veracruz</c:v>
                </c:pt>
                <c:pt idx="29">
                  <c:v>Chihuahua</c:v>
                </c:pt>
                <c:pt idx="30">
                  <c:v>Oaxaca</c:v>
                </c:pt>
                <c:pt idx="31">
                  <c:v>Campeche</c:v>
                </c:pt>
                <c:pt idx="32">
                  <c:v>Quintana Roo</c:v>
                </c:pt>
              </c:strCache>
            </c:strRef>
          </c:cat>
          <c:val>
            <c:numRef>
              <c:f>'F98'!$B$6:$B$38</c:f>
              <c:numCache>
                <c:formatCode>0.0</c:formatCode>
                <c:ptCount val="33"/>
                <c:pt idx="0">
                  <c:v>-44.999283537234803</c:v>
                </c:pt>
                <c:pt idx="1">
                  <c:v>-38.827936059334498</c:v>
                </c:pt>
                <c:pt idx="2">
                  <c:v>-30.7776745756987</c:v>
                </c:pt>
                <c:pt idx="3">
                  <c:v>-28.9010209905035</c:v>
                </c:pt>
                <c:pt idx="4">
                  <c:v>-22.1356397945681</c:v>
                </c:pt>
                <c:pt idx="5">
                  <c:v>-22.127595077749898</c:v>
                </c:pt>
                <c:pt idx="6">
                  <c:v>-22.019622350178501</c:v>
                </c:pt>
                <c:pt idx="7">
                  <c:v>-14.4594587701176</c:v>
                </c:pt>
                <c:pt idx="8">
                  <c:v>-8.5483968057010493</c:v>
                </c:pt>
                <c:pt idx="9">
                  <c:v>-6.2362579731499297</c:v>
                </c:pt>
                <c:pt idx="10">
                  <c:v>-2.7657818365771201</c:v>
                </c:pt>
                <c:pt idx="11">
                  <c:v>-1.5647797074325001</c:v>
                </c:pt>
                <c:pt idx="12">
                  <c:v>0.33948058271267001</c:v>
                </c:pt>
                <c:pt idx="13">
                  <c:v>2.7858820115114602</c:v>
                </c:pt>
                <c:pt idx="14">
                  <c:v>3.7140720288753899</c:v>
                </c:pt>
                <c:pt idx="15">
                  <c:v>7.3931947886676701</c:v>
                </c:pt>
                <c:pt idx="16">
                  <c:v>12.8089389782757</c:v>
                </c:pt>
                <c:pt idx="17">
                  <c:v>13.102455803722901</c:v>
                </c:pt>
                <c:pt idx="18">
                  <c:v>15.5087370247337</c:v>
                </c:pt>
                <c:pt idx="19">
                  <c:v>18.158082927421599</c:v>
                </c:pt>
                <c:pt idx="20">
                  <c:v>20.5796853625171</c:v>
                </c:pt>
                <c:pt idx="21">
                  <c:v>21.660086990413799</c:v>
                </c:pt>
                <c:pt idx="22">
                  <c:v>22.129865284798399</c:v>
                </c:pt>
                <c:pt idx="23">
                  <c:v>29.035455452849</c:v>
                </c:pt>
                <c:pt idx="24">
                  <c:v>31.9937281996244</c:v>
                </c:pt>
                <c:pt idx="25">
                  <c:v>40.751119343671597</c:v>
                </c:pt>
                <c:pt idx="26">
                  <c:v>45.915626232469897</c:v>
                </c:pt>
                <c:pt idx="27">
                  <c:v>59.293207307586897</c:v>
                </c:pt>
                <c:pt idx="28">
                  <c:v>66.859997421683602</c:v>
                </c:pt>
                <c:pt idx="29">
                  <c:v>74.071426737934104</c:v>
                </c:pt>
                <c:pt idx="30">
                  <c:v>149.951794459236</c:v>
                </c:pt>
                <c:pt idx="31">
                  <c:v>214.70428069575999</c:v>
                </c:pt>
                <c:pt idx="32">
                  <c:v>314.788801940344</c:v>
                </c:pt>
              </c:numCache>
            </c:numRef>
          </c:val>
          <c:extLst>
            <c:ext xmlns:c16="http://schemas.microsoft.com/office/drawing/2014/chart" uri="{C3380CC4-5D6E-409C-BE32-E72D297353CC}">
              <c16:uniqueId val="{00000024-8172-4966-84DD-E0829DB4F05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EC2-4703-B4E0-FBA5C131039E}"/>
              </c:ext>
            </c:extLst>
          </c:dPt>
          <c:dPt>
            <c:idx val="1"/>
            <c:invertIfNegative val="0"/>
            <c:bubble3D val="0"/>
            <c:spPr>
              <a:solidFill>
                <a:srgbClr val="7C878E"/>
              </a:solidFill>
              <a:ln>
                <a:noFill/>
              </a:ln>
              <a:effectLst/>
            </c:spPr>
            <c:extLst>
              <c:ext xmlns:c16="http://schemas.microsoft.com/office/drawing/2014/chart" uri="{C3380CC4-5D6E-409C-BE32-E72D297353CC}">
                <c16:uniqueId val="{00000003-CEC2-4703-B4E0-FBA5C131039E}"/>
              </c:ext>
            </c:extLst>
          </c:dPt>
          <c:dPt>
            <c:idx val="2"/>
            <c:invertIfNegative val="0"/>
            <c:bubble3D val="0"/>
            <c:spPr>
              <a:solidFill>
                <a:srgbClr val="7C878E"/>
              </a:solidFill>
              <a:ln>
                <a:noFill/>
              </a:ln>
              <a:effectLst/>
            </c:spPr>
            <c:extLst>
              <c:ext xmlns:c16="http://schemas.microsoft.com/office/drawing/2014/chart" uri="{C3380CC4-5D6E-409C-BE32-E72D297353CC}">
                <c16:uniqueId val="{00000005-CEC2-4703-B4E0-FBA5C131039E}"/>
              </c:ext>
            </c:extLst>
          </c:dPt>
          <c:dPt>
            <c:idx val="3"/>
            <c:invertIfNegative val="0"/>
            <c:bubble3D val="0"/>
            <c:spPr>
              <a:solidFill>
                <a:srgbClr val="7C878E"/>
              </a:solidFill>
              <a:ln>
                <a:noFill/>
              </a:ln>
              <a:effectLst/>
            </c:spPr>
            <c:extLst>
              <c:ext xmlns:c16="http://schemas.microsoft.com/office/drawing/2014/chart" uri="{C3380CC4-5D6E-409C-BE32-E72D297353CC}">
                <c16:uniqueId val="{00000007-CEC2-4703-B4E0-FBA5C131039E}"/>
              </c:ext>
            </c:extLst>
          </c:dPt>
          <c:dPt>
            <c:idx val="4"/>
            <c:invertIfNegative val="0"/>
            <c:bubble3D val="0"/>
            <c:spPr>
              <a:solidFill>
                <a:srgbClr val="7C878E"/>
              </a:solidFill>
              <a:ln>
                <a:noFill/>
              </a:ln>
              <a:effectLst/>
            </c:spPr>
            <c:extLst>
              <c:ext xmlns:c16="http://schemas.microsoft.com/office/drawing/2014/chart" uri="{C3380CC4-5D6E-409C-BE32-E72D297353CC}">
                <c16:uniqueId val="{00000009-CEC2-4703-B4E0-FBA5C131039E}"/>
              </c:ext>
            </c:extLst>
          </c:dPt>
          <c:dPt>
            <c:idx val="5"/>
            <c:invertIfNegative val="0"/>
            <c:bubble3D val="0"/>
            <c:spPr>
              <a:solidFill>
                <a:srgbClr val="7C878E"/>
              </a:solidFill>
              <a:ln>
                <a:noFill/>
              </a:ln>
              <a:effectLst/>
            </c:spPr>
            <c:extLst>
              <c:ext xmlns:c16="http://schemas.microsoft.com/office/drawing/2014/chart" uri="{C3380CC4-5D6E-409C-BE32-E72D297353CC}">
                <c16:uniqueId val="{0000000B-CEC2-4703-B4E0-FBA5C131039E}"/>
              </c:ext>
            </c:extLst>
          </c:dPt>
          <c:dPt>
            <c:idx val="6"/>
            <c:invertIfNegative val="0"/>
            <c:bubble3D val="0"/>
            <c:spPr>
              <a:solidFill>
                <a:srgbClr val="7C878E"/>
              </a:solidFill>
              <a:ln>
                <a:noFill/>
              </a:ln>
              <a:effectLst/>
            </c:spPr>
            <c:extLst>
              <c:ext xmlns:c16="http://schemas.microsoft.com/office/drawing/2014/chart" uri="{C3380CC4-5D6E-409C-BE32-E72D297353CC}">
                <c16:uniqueId val="{0000000D-CEC2-4703-B4E0-FBA5C131039E}"/>
              </c:ext>
            </c:extLst>
          </c:dPt>
          <c:dPt>
            <c:idx val="7"/>
            <c:invertIfNegative val="0"/>
            <c:bubble3D val="0"/>
            <c:spPr>
              <a:solidFill>
                <a:srgbClr val="7C878E"/>
              </a:solidFill>
              <a:ln>
                <a:noFill/>
              </a:ln>
              <a:effectLst/>
            </c:spPr>
            <c:extLst>
              <c:ext xmlns:c16="http://schemas.microsoft.com/office/drawing/2014/chart" uri="{C3380CC4-5D6E-409C-BE32-E72D297353CC}">
                <c16:uniqueId val="{0000000F-CEC2-4703-B4E0-FBA5C131039E}"/>
              </c:ext>
            </c:extLst>
          </c:dPt>
          <c:dPt>
            <c:idx val="8"/>
            <c:invertIfNegative val="0"/>
            <c:bubble3D val="0"/>
            <c:spPr>
              <a:solidFill>
                <a:srgbClr val="7C878E"/>
              </a:solidFill>
              <a:ln>
                <a:noFill/>
              </a:ln>
              <a:effectLst/>
            </c:spPr>
            <c:extLst>
              <c:ext xmlns:c16="http://schemas.microsoft.com/office/drawing/2014/chart" uri="{C3380CC4-5D6E-409C-BE32-E72D297353CC}">
                <c16:uniqueId val="{00000011-CEC2-4703-B4E0-FBA5C131039E}"/>
              </c:ext>
            </c:extLst>
          </c:dPt>
          <c:dPt>
            <c:idx val="9"/>
            <c:invertIfNegative val="0"/>
            <c:bubble3D val="0"/>
            <c:spPr>
              <a:solidFill>
                <a:srgbClr val="7C878E"/>
              </a:solidFill>
              <a:ln>
                <a:noFill/>
              </a:ln>
              <a:effectLst/>
            </c:spPr>
            <c:extLst>
              <c:ext xmlns:c16="http://schemas.microsoft.com/office/drawing/2014/chart" uri="{C3380CC4-5D6E-409C-BE32-E72D297353CC}">
                <c16:uniqueId val="{00000013-CEC2-4703-B4E0-FBA5C131039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EC2-4703-B4E0-FBA5C131039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EC2-4703-B4E0-FBA5C131039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EC2-4703-B4E0-FBA5C131039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EC2-4703-B4E0-FBA5C131039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EC2-4703-B4E0-FBA5C131039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EC2-4703-B4E0-FBA5C131039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EC2-4703-B4E0-FBA5C131039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EC2-4703-B4E0-FBA5C131039E}"/>
              </c:ext>
            </c:extLst>
          </c:dPt>
          <c:dPt>
            <c:idx val="18"/>
            <c:invertIfNegative val="0"/>
            <c:bubble3D val="0"/>
            <c:spPr>
              <a:solidFill>
                <a:srgbClr val="FBBB27"/>
              </a:solidFill>
              <a:ln>
                <a:noFill/>
              </a:ln>
              <a:effectLst/>
            </c:spPr>
            <c:extLst>
              <c:ext xmlns:c16="http://schemas.microsoft.com/office/drawing/2014/chart" uri="{C3380CC4-5D6E-409C-BE32-E72D297353CC}">
                <c16:uniqueId val="{00000025-CEC2-4703-B4E0-FBA5C131039E}"/>
              </c:ext>
            </c:extLst>
          </c:dPt>
          <c:dPt>
            <c:idx val="19"/>
            <c:invertIfNegative val="0"/>
            <c:bubble3D val="0"/>
            <c:spPr>
              <a:solidFill>
                <a:srgbClr val="95682B"/>
              </a:solidFill>
              <a:ln>
                <a:noFill/>
              </a:ln>
              <a:effectLst/>
            </c:spPr>
            <c:extLst>
              <c:ext xmlns:c16="http://schemas.microsoft.com/office/drawing/2014/chart" uri="{C3380CC4-5D6E-409C-BE32-E72D297353CC}">
                <c16:uniqueId val="{00000027-CEC2-4703-B4E0-FBA5C131039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'F99'!$A$6:$A$38</c:f>
              <c:strCache>
                <c:ptCount val="33"/>
                <c:pt idx="0">
                  <c:v>San Luis Potosí</c:v>
                </c:pt>
                <c:pt idx="1">
                  <c:v>Zacatecas</c:v>
                </c:pt>
                <c:pt idx="2">
                  <c:v>Tlaxcala</c:v>
                </c:pt>
                <c:pt idx="3">
                  <c:v>Ciudad de México</c:v>
                </c:pt>
                <c:pt idx="4">
                  <c:v>Guerrero</c:v>
                </c:pt>
                <c:pt idx="5">
                  <c:v>Sonora</c:v>
                </c:pt>
                <c:pt idx="6">
                  <c:v>Morelos</c:v>
                </c:pt>
                <c:pt idx="7">
                  <c:v>Durango</c:v>
                </c:pt>
                <c:pt idx="8">
                  <c:v>Baja California Sur</c:v>
                </c:pt>
                <c:pt idx="9">
                  <c:v>Colima</c:v>
                </c:pt>
                <c:pt idx="10">
                  <c:v>Nayarit</c:v>
                </c:pt>
                <c:pt idx="11">
                  <c:v>Puebla</c:v>
                </c:pt>
                <c:pt idx="12">
                  <c:v>Coahuila</c:v>
                </c:pt>
                <c:pt idx="13">
                  <c:v>Sinaloa</c:v>
                </c:pt>
                <c:pt idx="14">
                  <c:v>Tamaulipas</c:v>
                </c:pt>
                <c:pt idx="15">
                  <c:v>Campeche</c:v>
                </c:pt>
                <c:pt idx="16">
                  <c:v>Oaxaca</c:v>
                </c:pt>
                <c:pt idx="17">
                  <c:v>Chiapas</c:v>
                </c:pt>
                <c:pt idx="18">
                  <c:v>Jalisco</c:v>
                </c:pt>
                <c:pt idx="19">
                  <c:v>Nacional</c:v>
                </c:pt>
                <c:pt idx="20">
                  <c:v>Querétaro</c:v>
                </c:pt>
                <c:pt idx="21">
                  <c:v>Baja California</c:v>
                </c:pt>
                <c:pt idx="22">
                  <c:v>Nuevo León</c:v>
                </c:pt>
                <c:pt idx="23">
                  <c:v>Tabasco</c:v>
                </c:pt>
                <c:pt idx="24">
                  <c:v>Veracruz</c:v>
                </c:pt>
                <c:pt idx="25">
                  <c:v>Yucatán</c:v>
                </c:pt>
                <c:pt idx="26">
                  <c:v>Quintana Roo</c:v>
                </c:pt>
                <c:pt idx="27">
                  <c:v>Michoacán</c:v>
                </c:pt>
                <c:pt idx="28">
                  <c:v>Estado de México</c:v>
                </c:pt>
                <c:pt idx="29">
                  <c:v>Aguascalientes</c:v>
                </c:pt>
                <c:pt idx="30">
                  <c:v>Hidalgo</c:v>
                </c:pt>
                <c:pt idx="31">
                  <c:v>Guanajuato</c:v>
                </c:pt>
                <c:pt idx="32">
                  <c:v>Chihuahua</c:v>
                </c:pt>
              </c:strCache>
            </c:strRef>
          </c:cat>
          <c:val>
            <c:numRef>
              <c:f>'F99'!$B$6:$B$38</c:f>
              <c:numCache>
                <c:formatCode>0.0</c:formatCode>
                <c:ptCount val="33"/>
                <c:pt idx="0">
                  <c:v>-40.7757607400384</c:v>
                </c:pt>
                <c:pt idx="1">
                  <c:v>-40.571108186346997</c:v>
                </c:pt>
                <c:pt idx="2">
                  <c:v>-38.544959332325497</c:v>
                </c:pt>
                <c:pt idx="3">
                  <c:v>-35.180768453685602</c:v>
                </c:pt>
                <c:pt idx="4">
                  <c:v>-26.846743827875901</c:v>
                </c:pt>
                <c:pt idx="5">
                  <c:v>-24.528997098765998</c:v>
                </c:pt>
                <c:pt idx="6">
                  <c:v>-22.084198753794499</c:v>
                </c:pt>
                <c:pt idx="7">
                  <c:v>-16.4070584458083</c:v>
                </c:pt>
                <c:pt idx="8">
                  <c:v>-15.9793979504697</c:v>
                </c:pt>
                <c:pt idx="9">
                  <c:v>-15.466413591963301</c:v>
                </c:pt>
                <c:pt idx="10">
                  <c:v>-14.332991392909999</c:v>
                </c:pt>
                <c:pt idx="11">
                  <c:v>-11.6427651024427</c:v>
                </c:pt>
                <c:pt idx="12">
                  <c:v>-10.654083466328199</c:v>
                </c:pt>
                <c:pt idx="13">
                  <c:v>-6.2572855610807698</c:v>
                </c:pt>
                <c:pt idx="14">
                  <c:v>-6.16867507861574</c:v>
                </c:pt>
                <c:pt idx="15">
                  <c:v>-5.3265567615220197</c:v>
                </c:pt>
                <c:pt idx="16">
                  <c:v>-5.0755439381778702</c:v>
                </c:pt>
                <c:pt idx="17">
                  <c:v>-3.2696899499935701</c:v>
                </c:pt>
                <c:pt idx="18">
                  <c:v>-1.88642705252031</c:v>
                </c:pt>
                <c:pt idx="19">
                  <c:v>-1.1526107570012201</c:v>
                </c:pt>
                <c:pt idx="20">
                  <c:v>-0.652080938761324</c:v>
                </c:pt>
                <c:pt idx="21">
                  <c:v>-0.415177550809054</c:v>
                </c:pt>
                <c:pt idx="22">
                  <c:v>4.8211086966893504</c:v>
                </c:pt>
                <c:pt idx="23">
                  <c:v>5.25886022781346</c:v>
                </c:pt>
                <c:pt idx="24">
                  <c:v>6.62204630358048</c:v>
                </c:pt>
                <c:pt idx="25">
                  <c:v>15.073758699258599</c:v>
                </c:pt>
                <c:pt idx="26">
                  <c:v>16.618034572347302</c:v>
                </c:pt>
                <c:pt idx="27">
                  <c:v>23.4053520712467</c:v>
                </c:pt>
                <c:pt idx="28">
                  <c:v>23.663075704079699</c:v>
                </c:pt>
                <c:pt idx="29">
                  <c:v>26.302847410230601</c:v>
                </c:pt>
                <c:pt idx="30">
                  <c:v>35.505891059831796</c:v>
                </c:pt>
                <c:pt idx="31">
                  <c:v>39.909425505109098</c:v>
                </c:pt>
                <c:pt idx="32">
                  <c:v>46.187542423284299</c:v>
                </c:pt>
              </c:numCache>
            </c:numRef>
          </c:val>
          <c:extLst>
            <c:ext xmlns:c16="http://schemas.microsoft.com/office/drawing/2014/chart" uri="{C3380CC4-5D6E-409C-BE32-E72D297353CC}">
              <c16:uniqueId val="{00000028-CEC2-4703-B4E0-FBA5C131039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2"/>
          <c:order val="2"/>
          <c:tx>
            <c:strRef>
              <c:f>'F100'!$E$5</c:f>
              <c:strCache>
                <c:ptCount val="1"/>
                <c:pt idx="0">
                  <c:v>Porcentaje sector público</c:v>
                </c:pt>
              </c:strCache>
            </c:strRef>
          </c:tx>
          <c:spPr>
            <a:solidFill>
              <a:schemeClr val="bg1">
                <a:lumMod val="85000"/>
              </a:schemeClr>
            </a:solidFill>
            <a:ln>
              <a:solidFill>
                <a:schemeClr val="bg1">
                  <a:lumMod val="85000"/>
                </a:schemeClr>
              </a:solidFill>
            </a:ln>
            <a:effectLst/>
          </c:spPr>
          <c:invertIfNegative val="0"/>
          <c:cat>
            <c:multiLvlStrRef>
              <c:f>'F100'!$A$6:$B$69</c:f>
              <c:multiLvlStrCache>
                <c:ptCount val="6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lvl>
                <c:lvl>
                  <c:pt idx="0">
                    <c:v>2018</c:v>
                  </c:pt>
                  <c:pt idx="12">
                    <c:v>2019</c:v>
                  </c:pt>
                  <c:pt idx="24">
                    <c:v>2020</c:v>
                  </c:pt>
                  <c:pt idx="36">
                    <c:v>2021</c:v>
                  </c:pt>
                  <c:pt idx="48">
                    <c:v>2022</c:v>
                  </c:pt>
                  <c:pt idx="60">
                    <c:v>2023</c:v>
                  </c:pt>
                </c:lvl>
              </c:multiLvlStrCache>
            </c:multiLvlStrRef>
          </c:cat>
          <c:val>
            <c:numRef>
              <c:f>'F100'!$E$6:$E$69</c:f>
              <c:numCache>
                <c:formatCode>0.0%</c:formatCode>
                <c:ptCount val="64"/>
                <c:pt idx="0">
                  <c:v>0.20906304393565545</c:v>
                </c:pt>
                <c:pt idx="1">
                  <c:v>0.2560516810449468</c:v>
                </c:pt>
                <c:pt idx="2">
                  <c:v>0.24925652805119863</c:v>
                </c:pt>
                <c:pt idx="3">
                  <c:v>0.22663241803298662</c:v>
                </c:pt>
                <c:pt idx="4">
                  <c:v>0.19327071739694329</c:v>
                </c:pt>
                <c:pt idx="5">
                  <c:v>0.25636869259607742</c:v>
                </c:pt>
                <c:pt idx="6">
                  <c:v>0.21607577478651166</c:v>
                </c:pt>
                <c:pt idx="7">
                  <c:v>0.18655528208826883</c:v>
                </c:pt>
                <c:pt idx="8">
                  <c:v>0.17572269879258884</c:v>
                </c:pt>
                <c:pt idx="9">
                  <c:v>0.19053969594800793</c:v>
                </c:pt>
                <c:pt idx="10">
                  <c:v>0.1941246433851033</c:v>
                </c:pt>
                <c:pt idx="11">
                  <c:v>0.12826074520422565</c:v>
                </c:pt>
                <c:pt idx="12">
                  <c:v>0.17242707727108839</c:v>
                </c:pt>
                <c:pt idx="13">
                  <c:v>0.10636352021088448</c:v>
                </c:pt>
                <c:pt idx="14">
                  <c:v>0.14013116047781563</c:v>
                </c:pt>
                <c:pt idx="15">
                  <c:v>0.13943037887136264</c:v>
                </c:pt>
                <c:pt idx="16">
                  <c:v>0.12974518692117137</c:v>
                </c:pt>
                <c:pt idx="17">
                  <c:v>0.13777909864775936</c:v>
                </c:pt>
                <c:pt idx="18">
                  <c:v>0.16918245976612223</c:v>
                </c:pt>
                <c:pt idx="19">
                  <c:v>0.14308143515653232</c:v>
                </c:pt>
                <c:pt idx="20">
                  <c:v>0.16298196187145519</c:v>
                </c:pt>
                <c:pt idx="21">
                  <c:v>0.19207851286865585</c:v>
                </c:pt>
                <c:pt idx="22">
                  <c:v>0.19499989798013695</c:v>
                </c:pt>
                <c:pt idx="23">
                  <c:v>0.20769820841520825</c:v>
                </c:pt>
                <c:pt idx="24">
                  <c:v>0.18750396052201551</c:v>
                </c:pt>
                <c:pt idx="25">
                  <c:v>0.16490403359659578</c:v>
                </c:pt>
                <c:pt idx="26">
                  <c:v>0.16547090189228633</c:v>
                </c:pt>
                <c:pt idx="27">
                  <c:v>0.15859271999547109</c:v>
                </c:pt>
                <c:pt idx="28">
                  <c:v>0.14722386260480824</c:v>
                </c:pt>
                <c:pt idx="29">
                  <c:v>0.13937372445938701</c:v>
                </c:pt>
                <c:pt idx="30">
                  <c:v>0.13632230367738579</c:v>
                </c:pt>
                <c:pt idx="31">
                  <c:v>0.14548319355078904</c:v>
                </c:pt>
                <c:pt idx="32">
                  <c:v>0.16058427126421321</c:v>
                </c:pt>
                <c:pt idx="33">
                  <c:v>0.172797903970144</c:v>
                </c:pt>
                <c:pt idx="34">
                  <c:v>0.15611608479584421</c:v>
                </c:pt>
                <c:pt idx="35">
                  <c:v>0.15622871212572073</c:v>
                </c:pt>
                <c:pt idx="36">
                  <c:v>0.15514030872615719</c:v>
                </c:pt>
                <c:pt idx="37">
                  <c:v>0.14631010922502244</c:v>
                </c:pt>
                <c:pt idx="38">
                  <c:v>0.16145249318196053</c:v>
                </c:pt>
                <c:pt idx="39">
                  <c:v>0.1456763118595655</c:v>
                </c:pt>
                <c:pt idx="40">
                  <c:v>0.14515676245310458</c:v>
                </c:pt>
                <c:pt idx="41">
                  <c:v>0.1642249992498262</c:v>
                </c:pt>
                <c:pt idx="42">
                  <c:v>0.15024192414445336</c:v>
                </c:pt>
                <c:pt idx="43">
                  <c:v>0.14359114738309173</c:v>
                </c:pt>
                <c:pt idx="44">
                  <c:v>0.15790299167262903</c:v>
                </c:pt>
                <c:pt idx="45">
                  <c:v>0.18683238661823603</c:v>
                </c:pt>
                <c:pt idx="46">
                  <c:v>0.14730653891094986</c:v>
                </c:pt>
                <c:pt idx="47">
                  <c:v>0.17017714195133551</c:v>
                </c:pt>
                <c:pt idx="48">
                  <c:v>0.24566809935624162</c:v>
                </c:pt>
                <c:pt idx="49">
                  <c:v>0.23409639669736199</c:v>
                </c:pt>
                <c:pt idx="50">
                  <c:v>0.20267725959152696</c:v>
                </c:pt>
                <c:pt idx="51">
                  <c:v>0.20149675024159641</c:v>
                </c:pt>
                <c:pt idx="52">
                  <c:v>0.17389450310280163</c:v>
                </c:pt>
                <c:pt idx="53">
                  <c:v>0.20404874271026205</c:v>
                </c:pt>
                <c:pt idx="54">
                  <c:v>0.26029634749319408</c:v>
                </c:pt>
                <c:pt idx="55">
                  <c:v>0.27845710152684217</c:v>
                </c:pt>
                <c:pt idx="56">
                  <c:v>0.29157757008582724</c:v>
                </c:pt>
                <c:pt idx="57">
                  <c:v>0.24576707850291951</c:v>
                </c:pt>
                <c:pt idx="58">
                  <c:v>0.35594596448767724</c:v>
                </c:pt>
                <c:pt idx="59">
                  <c:v>0.39440677052027995</c:v>
                </c:pt>
                <c:pt idx="60">
                  <c:v>0.24161650990814471</c:v>
                </c:pt>
                <c:pt idx="61">
                  <c:v>0.33223701857515542</c:v>
                </c:pt>
                <c:pt idx="62">
                  <c:v>0.38732458261610136</c:v>
                </c:pt>
                <c:pt idx="63">
                  <c:v>0.42499731897373944</c:v>
                </c:pt>
              </c:numCache>
            </c:numRef>
          </c:val>
          <c:extLst>
            <c:ext xmlns:c16="http://schemas.microsoft.com/office/drawing/2014/chart" uri="{C3380CC4-5D6E-409C-BE32-E72D297353CC}">
              <c16:uniqueId val="{00000000-DE99-4D44-BE22-32E17A81B932}"/>
            </c:ext>
          </c:extLst>
        </c:ser>
        <c:dLbls>
          <c:showLegendKey val="0"/>
          <c:showVal val="0"/>
          <c:showCatName val="0"/>
          <c:showSerName val="0"/>
          <c:showPercent val="0"/>
          <c:showBubbleSize val="0"/>
        </c:dLbls>
        <c:gapWidth val="219"/>
        <c:axId val="971652808"/>
        <c:axId val="971660024"/>
      </c:barChart>
      <c:lineChart>
        <c:grouping val="standard"/>
        <c:varyColors val="0"/>
        <c:ser>
          <c:idx val="0"/>
          <c:order val="0"/>
          <c:tx>
            <c:strRef>
              <c:f>'F100'!$C$5</c:f>
              <c:strCache>
                <c:ptCount val="1"/>
                <c:pt idx="0">
                  <c:v>Sector público</c:v>
                </c:pt>
              </c:strCache>
            </c:strRef>
          </c:tx>
          <c:spPr>
            <a:ln w="28575" cap="rnd">
              <a:solidFill>
                <a:srgbClr val="393D3F"/>
              </a:solidFill>
              <a:round/>
            </a:ln>
            <a:effectLst/>
          </c:spPr>
          <c:marker>
            <c:symbol val="none"/>
          </c:marker>
          <c:cat>
            <c:multiLvlStrRef>
              <c:f>'F100'!$A$6:$B$69</c:f>
              <c:multiLvlStrCache>
                <c:ptCount val="6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lvl>
                <c:lvl>
                  <c:pt idx="0">
                    <c:v>2018</c:v>
                  </c:pt>
                  <c:pt idx="12">
                    <c:v>2019</c:v>
                  </c:pt>
                  <c:pt idx="24">
                    <c:v>2020</c:v>
                  </c:pt>
                  <c:pt idx="36">
                    <c:v>2021</c:v>
                  </c:pt>
                  <c:pt idx="48">
                    <c:v>2022</c:v>
                  </c:pt>
                  <c:pt idx="60">
                    <c:v>2023</c:v>
                  </c:pt>
                </c:lvl>
              </c:multiLvlStrCache>
            </c:multiLvlStrRef>
          </c:cat>
          <c:val>
            <c:numRef>
              <c:f>'F100'!$C$6:$C$69</c:f>
              <c:numCache>
                <c:formatCode>#,##0</c:formatCode>
                <c:ptCount val="64"/>
                <c:pt idx="0">
                  <c:v>437.20100000000002</c:v>
                </c:pt>
                <c:pt idx="1">
                  <c:v>538.96600000000001</c:v>
                </c:pt>
                <c:pt idx="2">
                  <c:v>630.79200000000003</c:v>
                </c:pt>
                <c:pt idx="3">
                  <c:v>511.55900000000003</c:v>
                </c:pt>
                <c:pt idx="4">
                  <c:v>508.899</c:v>
                </c:pt>
                <c:pt idx="5">
                  <c:v>613.32799999999997</c:v>
                </c:pt>
                <c:pt idx="6">
                  <c:v>582.65200000000004</c:v>
                </c:pt>
                <c:pt idx="7">
                  <c:v>573.18700000000001</c:v>
                </c:pt>
                <c:pt idx="8">
                  <c:v>424.74900000000002</c:v>
                </c:pt>
                <c:pt idx="9">
                  <c:v>624.36199999999997</c:v>
                </c:pt>
                <c:pt idx="10">
                  <c:v>466.30700000000002</c:v>
                </c:pt>
                <c:pt idx="11">
                  <c:v>457.38499999999999</c:v>
                </c:pt>
                <c:pt idx="12">
                  <c:v>461.01</c:v>
                </c:pt>
                <c:pt idx="13">
                  <c:v>268.88900000000001</c:v>
                </c:pt>
                <c:pt idx="14">
                  <c:v>418.36200000000002</c:v>
                </c:pt>
                <c:pt idx="15">
                  <c:v>302.39800000000002</c:v>
                </c:pt>
                <c:pt idx="16">
                  <c:v>315.56299999999999</c:v>
                </c:pt>
                <c:pt idx="17">
                  <c:v>324.51799999999997</c:v>
                </c:pt>
                <c:pt idx="18">
                  <c:v>367.23099999999999</c:v>
                </c:pt>
                <c:pt idx="19">
                  <c:v>304.47199999999998</c:v>
                </c:pt>
                <c:pt idx="20">
                  <c:v>321.471</c:v>
                </c:pt>
                <c:pt idx="21">
                  <c:v>413.70600000000002</c:v>
                </c:pt>
                <c:pt idx="22">
                  <c:v>449.17700000000002</c:v>
                </c:pt>
                <c:pt idx="23">
                  <c:v>476.80799999999999</c:v>
                </c:pt>
                <c:pt idx="24">
                  <c:v>375.78699999999998</c:v>
                </c:pt>
                <c:pt idx="25">
                  <c:v>370.09</c:v>
                </c:pt>
                <c:pt idx="26">
                  <c:v>363.01900000000001</c:v>
                </c:pt>
                <c:pt idx="27">
                  <c:v>271.738</c:v>
                </c:pt>
                <c:pt idx="28">
                  <c:v>241.327</c:v>
                </c:pt>
                <c:pt idx="29">
                  <c:v>251.381</c:v>
                </c:pt>
                <c:pt idx="30">
                  <c:v>263.404</c:v>
                </c:pt>
                <c:pt idx="31">
                  <c:v>279.39800000000002</c:v>
                </c:pt>
                <c:pt idx="32">
                  <c:v>320.00799999999998</c:v>
                </c:pt>
                <c:pt idx="33">
                  <c:v>362.07900000000001</c:v>
                </c:pt>
                <c:pt idx="34">
                  <c:v>336.29199999999997</c:v>
                </c:pt>
                <c:pt idx="35">
                  <c:v>317.63499999999999</c:v>
                </c:pt>
                <c:pt idx="36">
                  <c:v>323.762</c:v>
                </c:pt>
                <c:pt idx="37">
                  <c:v>297.05399999999997</c:v>
                </c:pt>
                <c:pt idx="38">
                  <c:v>342.83</c:v>
                </c:pt>
                <c:pt idx="39">
                  <c:v>290.50099999999998</c:v>
                </c:pt>
                <c:pt idx="40">
                  <c:v>298.351</c:v>
                </c:pt>
                <c:pt idx="41">
                  <c:v>322.90100000000001</c:v>
                </c:pt>
                <c:pt idx="42">
                  <c:v>312.005</c:v>
                </c:pt>
                <c:pt idx="43">
                  <c:v>298.471</c:v>
                </c:pt>
                <c:pt idx="44">
                  <c:v>374.517</c:v>
                </c:pt>
                <c:pt idx="45">
                  <c:v>479.49</c:v>
                </c:pt>
                <c:pt idx="46">
                  <c:v>387.911</c:v>
                </c:pt>
                <c:pt idx="47">
                  <c:v>480.95600000000002</c:v>
                </c:pt>
                <c:pt idx="48">
                  <c:v>954.87800000000004</c:v>
                </c:pt>
                <c:pt idx="49">
                  <c:v>806.548</c:v>
                </c:pt>
                <c:pt idx="50">
                  <c:v>749.87099999999998</c:v>
                </c:pt>
                <c:pt idx="51">
                  <c:v>790.23599999999999</c:v>
                </c:pt>
                <c:pt idx="52">
                  <c:v>741.77499999999998</c:v>
                </c:pt>
                <c:pt idx="53">
                  <c:v>855.51700000000005</c:v>
                </c:pt>
                <c:pt idx="54">
                  <c:v>1016.091</c:v>
                </c:pt>
                <c:pt idx="55">
                  <c:v>1008.294</c:v>
                </c:pt>
                <c:pt idx="56">
                  <c:v>999.91600000000005</c:v>
                </c:pt>
                <c:pt idx="57">
                  <c:v>853.30600000000004</c:v>
                </c:pt>
                <c:pt idx="58">
                  <c:v>1380.11</c:v>
                </c:pt>
                <c:pt idx="59">
                  <c:v>1813.6890000000001</c:v>
                </c:pt>
                <c:pt idx="60">
                  <c:v>944.57799999999997</c:v>
                </c:pt>
                <c:pt idx="61">
                  <c:v>1269.5730000000001</c:v>
                </c:pt>
                <c:pt idx="62">
                  <c:v>1524.001</c:v>
                </c:pt>
                <c:pt idx="63">
                  <c:v>1640.6859999999999</c:v>
                </c:pt>
              </c:numCache>
            </c:numRef>
          </c:val>
          <c:smooth val="0"/>
          <c:extLst>
            <c:ext xmlns:c16="http://schemas.microsoft.com/office/drawing/2014/chart" uri="{C3380CC4-5D6E-409C-BE32-E72D297353CC}">
              <c16:uniqueId val="{00000001-DE99-4D44-BE22-32E17A81B932}"/>
            </c:ext>
          </c:extLst>
        </c:ser>
        <c:ser>
          <c:idx val="1"/>
          <c:order val="1"/>
          <c:tx>
            <c:strRef>
              <c:f>'F100'!$D$5</c:f>
              <c:strCache>
                <c:ptCount val="1"/>
                <c:pt idx="0">
                  <c:v>Sector privado</c:v>
                </c:pt>
              </c:strCache>
            </c:strRef>
          </c:tx>
          <c:spPr>
            <a:ln w="28575" cap="rnd">
              <a:solidFill>
                <a:srgbClr val="FABB28"/>
              </a:solidFill>
              <a:round/>
            </a:ln>
            <a:effectLst/>
          </c:spPr>
          <c:marker>
            <c:symbol val="none"/>
          </c:marker>
          <c:cat>
            <c:multiLvlStrRef>
              <c:f>'F100'!$A$6:$B$69</c:f>
              <c:multiLvlStrCache>
                <c:ptCount val="6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lvl>
                <c:lvl>
                  <c:pt idx="0">
                    <c:v>2018</c:v>
                  </c:pt>
                  <c:pt idx="12">
                    <c:v>2019</c:v>
                  </c:pt>
                  <c:pt idx="24">
                    <c:v>2020</c:v>
                  </c:pt>
                  <c:pt idx="36">
                    <c:v>2021</c:v>
                  </c:pt>
                  <c:pt idx="48">
                    <c:v>2022</c:v>
                  </c:pt>
                  <c:pt idx="60">
                    <c:v>2023</c:v>
                  </c:pt>
                </c:lvl>
              </c:multiLvlStrCache>
            </c:multiLvlStrRef>
          </c:cat>
          <c:val>
            <c:numRef>
              <c:f>'F100'!$D$6:$D$69</c:f>
              <c:numCache>
                <c:formatCode>#,##0</c:formatCode>
                <c:ptCount val="64"/>
                <c:pt idx="0">
                  <c:v>1654.039</c:v>
                </c:pt>
                <c:pt idx="1">
                  <c:v>1565.9449999999999</c:v>
                </c:pt>
                <c:pt idx="2">
                  <c:v>1899.902</c:v>
                </c:pt>
                <c:pt idx="3">
                  <c:v>1745.66</c:v>
                </c:pt>
                <c:pt idx="4">
                  <c:v>2124.19</c:v>
                </c:pt>
                <c:pt idx="5">
                  <c:v>1779.039</c:v>
                </c:pt>
                <c:pt idx="6">
                  <c:v>2113.8649999999998</c:v>
                </c:pt>
                <c:pt idx="7">
                  <c:v>2499.2910000000002</c:v>
                </c:pt>
                <c:pt idx="8">
                  <c:v>1992.4059999999999</c:v>
                </c:pt>
                <c:pt idx="9">
                  <c:v>2652.4459999999999</c:v>
                </c:pt>
                <c:pt idx="10">
                  <c:v>1935.7940000000001</c:v>
                </c:pt>
                <c:pt idx="11">
                  <c:v>3108.6709999999998</c:v>
                </c:pt>
                <c:pt idx="12">
                  <c:v>2212.6419999999998</c:v>
                </c:pt>
                <c:pt idx="13">
                  <c:v>2259.13</c:v>
                </c:pt>
                <c:pt idx="14">
                  <c:v>2567.1410000000001</c:v>
                </c:pt>
                <c:pt idx="15">
                  <c:v>1866.412</c:v>
                </c:pt>
                <c:pt idx="16">
                  <c:v>2116.6120000000001</c:v>
                </c:pt>
                <c:pt idx="17">
                  <c:v>2030.8320000000001</c:v>
                </c:pt>
                <c:pt idx="18">
                  <c:v>1803.39</c:v>
                </c:pt>
                <c:pt idx="19">
                  <c:v>1823.491</c:v>
                </c:pt>
                <c:pt idx="20">
                  <c:v>1650.962</c:v>
                </c:pt>
                <c:pt idx="21">
                  <c:v>1740.1320000000001</c:v>
                </c:pt>
                <c:pt idx="22">
                  <c:v>1854.296</c:v>
                </c:pt>
                <c:pt idx="23">
                  <c:v>1818.8689999999999</c:v>
                </c:pt>
                <c:pt idx="24">
                  <c:v>1628.3679999999999</c:v>
                </c:pt>
                <c:pt idx="25">
                  <c:v>1874.1849999999999</c:v>
                </c:pt>
                <c:pt idx="26">
                  <c:v>1830.835</c:v>
                </c:pt>
                <c:pt idx="27">
                  <c:v>1441.6949999999999</c:v>
                </c:pt>
                <c:pt idx="28">
                  <c:v>1397.857</c:v>
                </c:pt>
                <c:pt idx="29">
                  <c:v>1552.2660000000001</c:v>
                </c:pt>
                <c:pt idx="30">
                  <c:v>1668.8109999999999</c:v>
                </c:pt>
                <c:pt idx="31">
                  <c:v>1641.085</c:v>
                </c:pt>
                <c:pt idx="32">
                  <c:v>1672.7650000000001</c:v>
                </c:pt>
                <c:pt idx="33">
                  <c:v>1733.3109999999999</c:v>
                </c:pt>
                <c:pt idx="34">
                  <c:v>1817.8230000000001</c:v>
                </c:pt>
                <c:pt idx="35">
                  <c:v>1715.5060000000001</c:v>
                </c:pt>
                <c:pt idx="36">
                  <c:v>1763.136</c:v>
                </c:pt>
                <c:pt idx="37">
                  <c:v>1733.25</c:v>
                </c:pt>
                <c:pt idx="38">
                  <c:v>1780.5809999999999</c:v>
                </c:pt>
                <c:pt idx="39">
                  <c:v>1703.653</c:v>
                </c:pt>
                <c:pt idx="40">
                  <c:v>1757.02</c:v>
                </c:pt>
                <c:pt idx="41">
                  <c:v>1643.31</c:v>
                </c:pt>
                <c:pt idx="42">
                  <c:v>1764.6790000000001</c:v>
                </c:pt>
                <c:pt idx="43">
                  <c:v>1780.146</c:v>
                </c:pt>
                <c:pt idx="44">
                  <c:v>1997.3</c:v>
                </c:pt>
                <c:pt idx="45">
                  <c:v>2086.9279999999999</c:v>
                </c:pt>
                <c:pt idx="46">
                  <c:v>2245.4479999999999</c:v>
                </c:pt>
                <c:pt idx="47">
                  <c:v>2345.252</c:v>
                </c:pt>
                <c:pt idx="48">
                  <c:v>2931.9839999999999</c:v>
                </c:pt>
                <c:pt idx="49">
                  <c:v>2638.819</c:v>
                </c:pt>
                <c:pt idx="50">
                  <c:v>2949.9569999999999</c:v>
                </c:pt>
                <c:pt idx="51">
                  <c:v>3131.5940000000001</c:v>
                </c:pt>
                <c:pt idx="52">
                  <c:v>3523.886</c:v>
                </c:pt>
                <c:pt idx="53">
                  <c:v>3337.192</c:v>
                </c:pt>
                <c:pt idx="54">
                  <c:v>2887.502</c:v>
                </c:pt>
                <c:pt idx="55">
                  <c:v>2612.7089999999998</c:v>
                </c:pt>
                <c:pt idx="56">
                  <c:v>2429.415</c:v>
                </c:pt>
                <c:pt idx="57">
                  <c:v>2618.7049999999999</c:v>
                </c:pt>
                <c:pt idx="58">
                  <c:v>2497.192</c:v>
                </c:pt>
                <c:pt idx="59">
                  <c:v>2784.835</c:v>
                </c:pt>
                <c:pt idx="60">
                  <c:v>2964.8319999999999</c:v>
                </c:pt>
                <c:pt idx="61">
                  <c:v>2551.7139999999999</c:v>
                </c:pt>
                <c:pt idx="62">
                  <c:v>2410.6860000000001</c:v>
                </c:pt>
                <c:pt idx="63">
                  <c:v>2219.7759999999998</c:v>
                </c:pt>
              </c:numCache>
            </c:numRef>
          </c:val>
          <c:smooth val="0"/>
          <c:extLst>
            <c:ext xmlns:c16="http://schemas.microsoft.com/office/drawing/2014/chart" uri="{C3380CC4-5D6E-409C-BE32-E72D297353CC}">
              <c16:uniqueId val="{00000002-DE99-4D44-BE22-32E17A81B932}"/>
            </c:ext>
          </c:extLst>
        </c:ser>
        <c:dLbls>
          <c:showLegendKey val="0"/>
          <c:showVal val="0"/>
          <c:showCatName val="0"/>
          <c:showSerName val="0"/>
          <c:showPercent val="0"/>
          <c:showBubbleSize val="0"/>
        </c:dLbls>
        <c:marker val="1"/>
        <c:smooth val="0"/>
        <c:axId val="832984528"/>
        <c:axId val="832982560"/>
      </c:lineChart>
      <c:catAx>
        <c:axId val="97165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71660024"/>
        <c:crosses val="autoZero"/>
        <c:auto val="1"/>
        <c:lblAlgn val="ctr"/>
        <c:lblOffset val="100"/>
        <c:noMultiLvlLbl val="0"/>
      </c:catAx>
      <c:valAx>
        <c:axId val="971660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71652808"/>
        <c:crosses val="autoZero"/>
        <c:crossBetween val="between"/>
      </c:valAx>
      <c:valAx>
        <c:axId val="83298256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32984528"/>
        <c:crosses val="max"/>
        <c:crossBetween val="between"/>
      </c:valAx>
      <c:catAx>
        <c:axId val="832984528"/>
        <c:scaling>
          <c:orientation val="minMax"/>
        </c:scaling>
        <c:delete val="1"/>
        <c:axPos val="b"/>
        <c:numFmt formatCode="General" sourceLinked="1"/>
        <c:majorTickMark val="out"/>
        <c:minorTickMark val="none"/>
        <c:tickLblPos val="nextTo"/>
        <c:crossAx val="832982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7.xml.rels><?xml version="1.0" encoding="UTF-8" standalone="yes"?>
<Relationships xmlns="http://schemas.openxmlformats.org/package/2006/relationships"><Relationship Id="rId3" Type="http://schemas.openxmlformats.org/officeDocument/2006/relationships/chart" Target="../charts/chart113.xml"/><Relationship Id="rId7" Type="http://schemas.openxmlformats.org/officeDocument/2006/relationships/chart" Target="../charts/chart117.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6.xml"/><Relationship Id="rId5" Type="http://schemas.openxmlformats.org/officeDocument/2006/relationships/chart" Target="../charts/chart115.xml"/><Relationship Id="rId4" Type="http://schemas.openxmlformats.org/officeDocument/2006/relationships/chart" Target="../charts/chart114.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7.xml"/></Relationships>
</file>

<file path=xl/drawings/drawing1.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5016D36B-218F-4C6D-9519-C1081FDBA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582014</xdr:colOff>
      <xdr:row>5</xdr:row>
      <xdr:rowOff>3952</xdr:rowOff>
    </xdr:from>
    <xdr:to>
      <xdr:col>14</xdr:col>
      <xdr:colOff>310551</xdr:colOff>
      <xdr:row>42</xdr:row>
      <xdr:rowOff>43132</xdr:rowOff>
    </xdr:to>
    <xdr:graphicFrame macro="">
      <xdr:nvGraphicFramePr>
        <xdr:cNvPr id="2" name="Chart 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4F240733-92FC-4F7D-8CAC-8198E8F17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5518E4AE-1F70-4620-A7A2-9F1350A99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FA1CA2B2-AD36-4DF2-B343-2417343E6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228600</xdr:colOff>
      <xdr:row>27</xdr:row>
      <xdr:rowOff>95250</xdr:rowOff>
    </xdr:to>
    <xdr:pic>
      <xdr:nvPicPr>
        <xdr:cNvPr id="2" name="Picture 1">
          <a:extLst>
            <a:ext uri="{FF2B5EF4-FFF2-40B4-BE49-F238E27FC236}">
              <a16:creationId xmlns:a16="http://schemas.microsoft.com/office/drawing/2014/main" id="{C04029D5-8ECA-4967-A568-BA4427CE64D7}"/>
            </a:ext>
          </a:extLst>
        </xdr:cNvPr>
        <xdr:cNvPicPr>
          <a:picLocks noChangeAspect="1"/>
        </xdr:cNvPicPr>
      </xdr:nvPicPr>
      <xdr:blipFill>
        <a:blip xmlns:r="http://schemas.openxmlformats.org/officeDocument/2006/relationships" r:embed="rId1"/>
        <a:srcRect/>
        <a:stretch>
          <a:fillRect/>
        </a:stretch>
      </xdr:blipFill>
      <xdr:spPr>
        <a:xfrm>
          <a:off x="4876800" y="952500"/>
          <a:ext cx="5715000" cy="428625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B439D853-FCF2-466B-92B6-1845595D4B91}"/>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FF87EF7D-40A1-4F6B-A647-CDE8E44A2434}"/>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228600</xdr:colOff>
      <xdr:row>27</xdr:row>
      <xdr:rowOff>95250</xdr:rowOff>
    </xdr:to>
    <xdr:pic>
      <xdr:nvPicPr>
        <xdr:cNvPr id="2" name="Picture 1">
          <a:extLst>
            <a:ext uri="{FF2B5EF4-FFF2-40B4-BE49-F238E27FC236}">
              <a16:creationId xmlns:a16="http://schemas.microsoft.com/office/drawing/2014/main" id="{1C2E8CE3-EACD-4713-893B-D5717A430101}"/>
            </a:ext>
          </a:extLst>
        </xdr:cNvPr>
        <xdr:cNvPicPr>
          <a:picLocks noChangeAspect="1"/>
        </xdr:cNvPicPr>
      </xdr:nvPicPr>
      <xdr:blipFill>
        <a:blip xmlns:r="http://schemas.openxmlformats.org/officeDocument/2006/relationships" r:embed="rId1"/>
        <a:srcRect/>
        <a:stretch>
          <a:fillRect/>
        </a:stretch>
      </xdr:blipFill>
      <xdr:spPr>
        <a:xfrm>
          <a:off x="4876800" y="952500"/>
          <a:ext cx="5715000" cy="428625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1C8995D6-EBC3-490C-AA8A-EE1A6C23DA9A}"/>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F0AD4419-D8A2-4DE5-A5D0-B81D93701336}"/>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7C2F8DE5-A10A-44EB-A852-9531FF00B19C}"/>
            </a:ext>
          </a:extLst>
        </xdr:cNvPr>
        <xdr:cNvPicPr>
          <a:picLocks noChangeAspect="1"/>
        </xdr:cNvPicPr>
      </xdr:nvPicPr>
      <xdr:blipFill>
        <a:blip xmlns:r="http://schemas.openxmlformats.org/officeDocument/2006/relationships" r:embed="rId1"/>
        <a:srcRect/>
        <a:stretch>
          <a:fillRect/>
        </a:stretch>
      </xdr:blipFill>
      <xdr:spPr>
        <a:xfrm>
          <a:off x="3657600" y="952500"/>
          <a:ext cx="8848725" cy="4762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25</xdr:col>
      <xdr:colOff>37904</xdr:colOff>
      <xdr:row>30</xdr:row>
      <xdr:rowOff>131623</xdr:rowOff>
    </xdr:to>
    <xdr:graphicFrame macro="">
      <xdr:nvGraphicFramePr>
        <xdr:cNvPr id="4" name="Chart 2">
          <a:extLst>
            <a:ext uri="{FF2B5EF4-FFF2-40B4-BE49-F238E27FC236}">
              <a16:creationId xmlns:a16="http://schemas.microsoft.com/office/drawing/2014/main" id="{232EC19C-5FD5-4030-B83F-BADAE15F4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6C539234-C6AC-4CF2-864E-3B20DED5F806}"/>
            </a:ext>
          </a:extLst>
        </xdr:cNvPr>
        <xdr:cNvPicPr>
          <a:picLocks noChangeAspect="1"/>
        </xdr:cNvPicPr>
      </xdr:nvPicPr>
      <xdr:blipFill>
        <a:blip xmlns:r="http://schemas.openxmlformats.org/officeDocument/2006/relationships" r:embed="rId1"/>
        <a:srcRect/>
        <a:stretch>
          <a:fillRect/>
        </a:stretch>
      </xdr:blipFill>
      <xdr:spPr>
        <a:xfrm>
          <a:off x="3657600" y="952500"/>
          <a:ext cx="6486525" cy="619125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8DD91BB6-81BC-4525-8E98-0705B45C9D9A}"/>
            </a:ext>
          </a:extLst>
        </xdr:cNvPr>
        <xdr:cNvPicPr>
          <a:picLocks noChangeAspect="1"/>
        </xdr:cNvPicPr>
      </xdr:nvPicPr>
      <xdr:blipFill>
        <a:blip xmlns:r="http://schemas.openxmlformats.org/officeDocument/2006/relationships" r:embed="rId1"/>
        <a:srcRect/>
        <a:stretch>
          <a:fillRect/>
        </a:stretch>
      </xdr:blipFill>
      <xdr:spPr>
        <a:xfrm>
          <a:off x="3657600" y="952500"/>
          <a:ext cx="8848725" cy="47625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687D881D-1779-4B3F-B0D0-747F24827B83}"/>
            </a:ext>
          </a:extLst>
        </xdr:cNvPr>
        <xdr:cNvPicPr>
          <a:picLocks noChangeAspect="1"/>
        </xdr:cNvPicPr>
      </xdr:nvPicPr>
      <xdr:blipFill>
        <a:blip xmlns:r="http://schemas.openxmlformats.org/officeDocument/2006/relationships" r:embed="rId1"/>
        <a:srcRect/>
        <a:stretch>
          <a:fillRect/>
        </a:stretch>
      </xdr:blipFill>
      <xdr:spPr>
        <a:xfrm>
          <a:off x="3657600" y="952500"/>
          <a:ext cx="6486525" cy="619125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73A28D35-FE91-4A7B-B96F-04BCCA0BEAAD}"/>
            </a:ext>
          </a:extLst>
        </xdr:cNvPr>
        <xdr:cNvPicPr>
          <a:picLocks noChangeAspect="1"/>
        </xdr:cNvPicPr>
      </xdr:nvPicPr>
      <xdr:blipFill>
        <a:blip xmlns:r="http://schemas.openxmlformats.org/officeDocument/2006/relationships" r:embed="rId1"/>
        <a:srcRect/>
        <a:stretch>
          <a:fillRect/>
        </a:stretch>
      </xdr:blipFill>
      <xdr:spPr>
        <a:xfrm>
          <a:off x="3657600" y="952500"/>
          <a:ext cx="8848725" cy="47625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6709432C-A98F-49F7-932C-3ABB80CF2BD3}"/>
            </a:ext>
          </a:extLst>
        </xdr:cNvPr>
        <xdr:cNvPicPr>
          <a:picLocks noChangeAspect="1"/>
        </xdr:cNvPicPr>
      </xdr:nvPicPr>
      <xdr:blipFill>
        <a:blip xmlns:r="http://schemas.openxmlformats.org/officeDocument/2006/relationships" r:embed="rId1"/>
        <a:srcRect/>
        <a:stretch>
          <a:fillRect/>
        </a:stretch>
      </xdr:blipFill>
      <xdr:spPr>
        <a:xfrm>
          <a:off x="3657600" y="952500"/>
          <a:ext cx="6486525" cy="619125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4BD4B7D6-DA8B-4F63-85B0-C90F5C2C2CD3}"/>
            </a:ext>
          </a:extLst>
        </xdr:cNvPr>
        <xdr:cNvPicPr>
          <a:picLocks noChangeAspect="1"/>
        </xdr:cNvPicPr>
      </xdr:nvPicPr>
      <xdr:blipFill>
        <a:blip xmlns:r="http://schemas.openxmlformats.org/officeDocument/2006/relationships" r:embed="rId1"/>
        <a:srcRect/>
        <a:stretch>
          <a:fillRect/>
        </a:stretch>
      </xdr:blipFill>
      <xdr:spPr>
        <a:xfrm>
          <a:off x="3657600" y="952500"/>
          <a:ext cx="8848725" cy="47625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10F90819-0BAE-4C8E-9FFE-0ABE08CCC053}"/>
            </a:ext>
          </a:extLst>
        </xdr:cNvPr>
        <xdr:cNvPicPr>
          <a:picLocks noChangeAspect="1"/>
        </xdr:cNvPicPr>
      </xdr:nvPicPr>
      <xdr:blipFill>
        <a:blip xmlns:r="http://schemas.openxmlformats.org/officeDocument/2006/relationships" r:embed="rId1"/>
        <a:srcRect/>
        <a:stretch>
          <a:fillRect/>
        </a:stretch>
      </xdr:blipFill>
      <xdr:spPr>
        <a:xfrm>
          <a:off x="3657600" y="952500"/>
          <a:ext cx="6486525" cy="619125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639699</xdr:colOff>
      <xdr:row>24</xdr:row>
      <xdr:rowOff>20828</xdr:rowOff>
    </xdr:to>
    <xdr:graphicFrame macro="">
      <xdr:nvGraphicFramePr>
        <xdr:cNvPr id="2" name="Gráfico 1">
          <a:extLst>
            <a:ext uri="{FF2B5EF4-FFF2-40B4-BE49-F238E27FC236}">
              <a16:creationId xmlns:a16="http://schemas.microsoft.com/office/drawing/2014/main" id="{04D70EC2-B450-4DF3-897A-5B3CCB235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3" name="Gráfico 2">
          <a:extLst>
            <a:ext uri="{FF2B5EF4-FFF2-40B4-BE49-F238E27FC236}">
              <a16:creationId xmlns:a16="http://schemas.microsoft.com/office/drawing/2014/main" id="{EC0504E0-8988-4586-9881-5D1E46AF8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4" name="Gráfico 3">
          <a:extLst>
            <a:ext uri="{FF2B5EF4-FFF2-40B4-BE49-F238E27FC236}">
              <a16:creationId xmlns:a16="http://schemas.microsoft.com/office/drawing/2014/main" id="{EBBA6C6E-38DA-4451-9706-DE0D9530E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5" name="Gráfico 4">
          <a:extLst>
            <a:ext uri="{FF2B5EF4-FFF2-40B4-BE49-F238E27FC236}">
              <a16:creationId xmlns:a16="http://schemas.microsoft.com/office/drawing/2014/main" id="{85EECE8F-71B2-450D-ADEC-8F3AAB1E6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6" name="Gráfico 5">
          <a:extLst>
            <a:ext uri="{FF2B5EF4-FFF2-40B4-BE49-F238E27FC236}">
              <a16:creationId xmlns:a16="http://schemas.microsoft.com/office/drawing/2014/main" id="{6CFB3CD6-522D-4048-BC0C-C495DD254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7" name="Gráfico 6">
          <a:extLst>
            <a:ext uri="{FF2B5EF4-FFF2-40B4-BE49-F238E27FC236}">
              <a16:creationId xmlns:a16="http://schemas.microsoft.com/office/drawing/2014/main" id="{993D01DA-EF7A-40E5-8106-16305B244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761997</xdr:colOff>
      <xdr:row>4</xdr:row>
      <xdr:rowOff>0</xdr:rowOff>
    </xdr:from>
    <xdr:to>
      <xdr:col>19</xdr:col>
      <xdr:colOff>666750</xdr:colOff>
      <xdr:row>32</xdr:row>
      <xdr:rowOff>142876</xdr:rowOff>
    </xdr:to>
    <xdr:graphicFrame macro="">
      <xdr:nvGraphicFramePr>
        <xdr:cNvPr id="8" name="Gráfico 7">
          <a:extLst>
            <a:ext uri="{FF2B5EF4-FFF2-40B4-BE49-F238E27FC236}">
              <a16:creationId xmlns:a16="http://schemas.microsoft.com/office/drawing/2014/main" id="{9F061C8E-9CD5-4CED-A0DE-FE6698AC3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5</xdr:col>
      <xdr:colOff>695325</xdr:colOff>
      <xdr:row>2</xdr:row>
      <xdr:rowOff>47625</xdr:rowOff>
    </xdr:from>
    <xdr:to>
      <xdr:col>13</xdr:col>
      <xdr:colOff>573024</xdr:colOff>
      <xdr:row>27</xdr:row>
      <xdr:rowOff>12446</xdr:rowOff>
    </xdr:to>
    <xdr:graphicFrame macro="">
      <xdr:nvGraphicFramePr>
        <xdr:cNvPr id="2" name="Gráfico 1">
          <a:extLst>
            <a:ext uri="{FF2B5EF4-FFF2-40B4-BE49-F238E27FC236}">
              <a16:creationId xmlns:a16="http://schemas.microsoft.com/office/drawing/2014/main" id="{ADBAA685-E088-44D6-9691-3638B0171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7</xdr:col>
      <xdr:colOff>0</xdr:colOff>
      <xdr:row>3</xdr:row>
      <xdr:rowOff>152400</xdr:rowOff>
    </xdr:from>
    <xdr:to>
      <xdr:col>14</xdr:col>
      <xdr:colOff>639699</xdr:colOff>
      <xdr:row>33</xdr:row>
      <xdr:rowOff>133350</xdr:rowOff>
    </xdr:to>
    <xdr:graphicFrame macro="">
      <xdr:nvGraphicFramePr>
        <xdr:cNvPr id="2" name="Gráfico 1">
          <a:extLst>
            <a:ext uri="{FF2B5EF4-FFF2-40B4-BE49-F238E27FC236}">
              <a16:creationId xmlns:a16="http://schemas.microsoft.com/office/drawing/2014/main" id="{07238DB7-9B5C-4435-82AD-37CED9F91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195261</xdr:colOff>
      <xdr:row>5</xdr:row>
      <xdr:rowOff>0</xdr:rowOff>
    </xdr:from>
    <xdr:to>
      <xdr:col>13</xdr:col>
      <xdr:colOff>112142</xdr:colOff>
      <xdr:row>39</xdr:row>
      <xdr:rowOff>43132</xdr:rowOff>
    </xdr:to>
    <xdr:graphicFrame macro="">
      <xdr:nvGraphicFramePr>
        <xdr:cNvPr id="2" name="Chart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752475</xdr:colOff>
      <xdr:row>5</xdr:row>
      <xdr:rowOff>14286</xdr:rowOff>
    </xdr:from>
    <xdr:to>
      <xdr:col>13</xdr:col>
      <xdr:colOff>295275</xdr:colOff>
      <xdr:row>34</xdr:row>
      <xdr:rowOff>9525</xdr:rowOff>
    </xdr:to>
    <xdr:graphicFrame macro="">
      <xdr:nvGraphicFramePr>
        <xdr:cNvPr id="2" name="Gráfico 1">
          <a:extLst>
            <a:ext uri="{FF2B5EF4-FFF2-40B4-BE49-F238E27FC236}">
              <a16:creationId xmlns:a16="http://schemas.microsoft.com/office/drawing/2014/main" id="{6FC21E33-661E-4C1D-B181-C005CE834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9C2504DB-D8B2-4722-99E5-A3877637F566}"/>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83C08536-3F6E-44B7-B1A2-D01F860DB486}"/>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5B89D7F7-C3A7-4C0C-BA9C-BE8C0D628071}"/>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7F75C8EF-4E2F-40E1-96D4-682D88DCB360}"/>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2A7BD08A-403E-47AE-AABC-D21D09106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60872E54-017B-4D3B-8966-37D487890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951107B4-B01E-4CAF-A1E0-6CECBE2F9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421004</xdr:colOff>
      <xdr:row>37</xdr:row>
      <xdr:rowOff>130492</xdr:rowOff>
    </xdr:from>
    <xdr:to>
      <xdr:col>18</xdr:col>
      <xdr:colOff>232604</xdr:colOff>
      <xdr:row>50</xdr:row>
      <xdr:rowOff>58792</xdr:rowOff>
    </xdr:to>
    <xdr:graphicFrame macro="">
      <xdr:nvGraphicFramePr>
        <xdr:cNvPr id="2" name="Gráfico 1">
          <a:extLst>
            <a:ext uri="{FF2B5EF4-FFF2-40B4-BE49-F238E27FC236}">
              <a16:creationId xmlns:a16="http://schemas.microsoft.com/office/drawing/2014/main" id="{8DB20915-AA60-4903-B970-14EFC52A7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C5A7BD7A-0F2D-4F0F-BC9B-005BCD8C6D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751974</xdr:colOff>
      <xdr:row>5</xdr:row>
      <xdr:rowOff>46872</xdr:rowOff>
    </xdr:from>
    <xdr:to>
      <xdr:col>12</xdr:col>
      <xdr:colOff>595974</xdr:colOff>
      <xdr:row>33</xdr:row>
      <xdr:rowOff>4872</xdr:rowOff>
    </xdr:to>
    <xdr:graphicFrame macro="">
      <xdr:nvGraphicFramePr>
        <xdr:cNvPr id="2" name="Gráfico 1">
          <a:extLst>
            <a:ext uri="{FF2B5EF4-FFF2-40B4-BE49-F238E27FC236}">
              <a16:creationId xmlns:a16="http://schemas.microsoft.com/office/drawing/2014/main" id="{5D0B3076-421D-4B23-96C6-CD92BDC94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7C77E7E5-D166-4AEF-BD46-A357FC011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14</xdr:row>
      <xdr:rowOff>85725</xdr:rowOff>
    </xdr:from>
    <xdr:to>
      <xdr:col>7</xdr:col>
      <xdr:colOff>663150</xdr:colOff>
      <xdr:row>25</xdr:row>
      <xdr:rowOff>150225</xdr:rowOff>
    </xdr:to>
    <xdr:graphicFrame macro="">
      <xdr:nvGraphicFramePr>
        <xdr:cNvPr id="2" name="Gráfico 1">
          <a:extLst>
            <a:ext uri="{FF2B5EF4-FFF2-40B4-BE49-F238E27FC236}">
              <a16:creationId xmlns:a16="http://schemas.microsoft.com/office/drawing/2014/main" id="{E217E13A-0849-4007-AC70-449A46D76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742950</xdr:colOff>
      <xdr:row>5</xdr:row>
      <xdr:rowOff>180975</xdr:rowOff>
    </xdr:from>
    <xdr:to>
      <xdr:col>12</xdr:col>
      <xdr:colOff>586950</xdr:colOff>
      <xdr:row>31</xdr:row>
      <xdr:rowOff>131175</xdr:rowOff>
    </xdr:to>
    <xdr:graphicFrame macro="">
      <xdr:nvGraphicFramePr>
        <xdr:cNvPr id="2" name="Gráfico 1">
          <a:extLst>
            <a:ext uri="{FF2B5EF4-FFF2-40B4-BE49-F238E27FC236}">
              <a16:creationId xmlns:a16="http://schemas.microsoft.com/office/drawing/2014/main" id="{AA10DFFB-4700-41AC-AED3-3DFFB7B77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E427322D-E367-4AB7-9D51-0E4046A66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5F44D5B9-823B-4E0F-B7FF-999F83FA3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E0432DD4-1798-4626-8283-6AA8A193C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695325</xdr:colOff>
      <xdr:row>5</xdr:row>
      <xdr:rowOff>147635</xdr:rowOff>
    </xdr:from>
    <xdr:to>
      <xdr:col>12</xdr:col>
      <xdr:colOff>539325</xdr:colOff>
      <xdr:row>32</xdr:row>
      <xdr:rowOff>104774</xdr:rowOff>
    </xdr:to>
    <xdr:graphicFrame macro="">
      <xdr:nvGraphicFramePr>
        <xdr:cNvPr id="2" name="Gráfico 1">
          <a:extLst>
            <a:ext uri="{FF2B5EF4-FFF2-40B4-BE49-F238E27FC236}">
              <a16:creationId xmlns:a16="http://schemas.microsoft.com/office/drawing/2014/main" id="{BB200EED-664B-43F7-9BB1-22285A3AA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06FF0FBF-FFC6-4287-B8B6-F5C069091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4B1C62CB-EDF9-4AAE-9B16-C04C1D166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99E0E487-FE8B-4B0A-91BA-D025390DF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D35895DA-DA7D-420D-8780-02883B0DE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60016C49-114A-4BF5-BEAF-412E151F2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EF96138F-80E6-4108-A631-2E65896EA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910955FA-B93D-4081-A9C5-221D6D815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2FC6175A-24CA-4567-AA07-98CAD05C2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207643</xdr:colOff>
      <xdr:row>5</xdr:row>
      <xdr:rowOff>173355</xdr:rowOff>
    </xdr:from>
    <xdr:to>
      <xdr:col>13</xdr:col>
      <xdr:colOff>512653</xdr:colOff>
      <xdr:row>38</xdr:row>
      <xdr:rowOff>161925</xdr:rowOff>
    </xdr:to>
    <xdr:graphicFrame macro="">
      <xdr:nvGraphicFramePr>
        <xdr:cNvPr id="2" name="Gráfico 1">
          <a:extLst>
            <a:ext uri="{FF2B5EF4-FFF2-40B4-BE49-F238E27FC236}">
              <a16:creationId xmlns:a16="http://schemas.microsoft.com/office/drawing/2014/main" id="{DABF3AB8-6D61-43C2-B425-DD0ED7AB9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6</xdr:row>
      <xdr:rowOff>47625</xdr:rowOff>
    </xdr:from>
    <xdr:to>
      <xdr:col>20</xdr:col>
      <xdr:colOff>777240</xdr:colOff>
      <xdr:row>38</xdr:row>
      <xdr:rowOff>47625</xdr:rowOff>
    </xdr:to>
    <xdr:graphicFrame macro="">
      <xdr:nvGraphicFramePr>
        <xdr:cNvPr id="3" name="Gráfico 2">
          <a:extLst>
            <a:ext uri="{FF2B5EF4-FFF2-40B4-BE49-F238E27FC236}">
              <a16:creationId xmlns:a16="http://schemas.microsoft.com/office/drawing/2014/main" id="{24A2B095-F6A0-417D-AE0F-1E7F1A38D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671511</xdr:colOff>
      <xdr:row>6</xdr:row>
      <xdr:rowOff>138112</xdr:rowOff>
    </xdr:from>
    <xdr:to>
      <xdr:col>11</xdr:col>
      <xdr:colOff>257174</xdr:colOff>
      <xdr:row>22</xdr:row>
      <xdr:rowOff>23812</xdr:rowOff>
    </xdr:to>
    <xdr:graphicFrame macro="">
      <xdr:nvGraphicFramePr>
        <xdr:cNvPr id="2" name="Gráfico 1">
          <a:extLst>
            <a:ext uri="{FF2B5EF4-FFF2-40B4-BE49-F238E27FC236}">
              <a16:creationId xmlns:a16="http://schemas.microsoft.com/office/drawing/2014/main" id="{690A3EFB-59CD-48AC-A50A-68BE52FC4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614361</xdr:colOff>
      <xdr:row>5</xdr:row>
      <xdr:rowOff>142875</xdr:rowOff>
    </xdr:from>
    <xdr:to>
      <xdr:col>12</xdr:col>
      <xdr:colOff>161924</xdr:colOff>
      <xdr:row>40</xdr:row>
      <xdr:rowOff>47625</xdr:rowOff>
    </xdr:to>
    <xdr:graphicFrame macro="">
      <xdr:nvGraphicFramePr>
        <xdr:cNvPr id="2" name="Gráfico 1">
          <a:extLst>
            <a:ext uri="{FF2B5EF4-FFF2-40B4-BE49-F238E27FC236}">
              <a16:creationId xmlns:a16="http://schemas.microsoft.com/office/drawing/2014/main" id="{5C8A912E-2A98-4992-B109-B8FE4A1AC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147637</xdr:colOff>
      <xdr:row>5</xdr:row>
      <xdr:rowOff>23811</xdr:rowOff>
    </xdr:from>
    <xdr:to>
      <xdr:col>9</xdr:col>
      <xdr:colOff>676275</xdr:colOff>
      <xdr:row>38</xdr:row>
      <xdr:rowOff>0</xdr:rowOff>
    </xdr:to>
    <xdr:graphicFrame macro="">
      <xdr:nvGraphicFramePr>
        <xdr:cNvPr id="2" name="Gráfico 1">
          <a:extLst>
            <a:ext uri="{FF2B5EF4-FFF2-40B4-BE49-F238E27FC236}">
              <a16:creationId xmlns:a16="http://schemas.microsoft.com/office/drawing/2014/main" id="{C9FB32E9-EE5D-4B20-BA93-275CC9896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671511</xdr:colOff>
      <xdr:row>6</xdr:row>
      <xdr:rowOff>138112</xdr:rowOff>
    </xdr:from>
    <xdr:to>
      <xdr:col>11</xdr:col>
      <xdr:colOff>257174</xdr:colOff>
      <xdr:row>22</xdr:row>
      <xdr:rowOff>23812</xdr:rowOff>
    </xdr:to>
    <xdr:graphicFrame macro="">
      <xdr:nvGraphicFramePr>
        <xdr:cNvPr id="2" name="Gráfico 1">
          <a:extLst>
            <a:ext uri="{FF2B5EF4-FFF2-40B4-BE49-F238E27FC236}">
              <a16:creationId xmlns:a16="http://schemas.microsoft.com/office/drawing/2014/main" id="{310EFAC7-503D-4C1C-BB1B-AB5772AC4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614361</xdr:colOff>
      <xdr:row>5</xdr:row>
      <xdr:rowOff>142875</xdr:rowOff>
    </xdr:from>
    <xdr:to>
      <xdr:col>12</xdr:col>
      <xdr:colOff>161924</xdr:colOff>
      <xdr:row>40</xdr:row>
      <xdr:rowOff>47625</xdr:rowOff>
    </xdr:to>
    <xdr:graphicFrame macro="">
      <xdr:nvGraphicFramePr>
        <xdr:cNvPr id="2" name="Gráfico 1">
          <a:extLst>
            <a:ext uri="{FF2B5EF4-FFF2-40B4-BE49-F238E27FC236}">
              <a16:creationId xmlns:a16="http://schemas.microsoft.com/office/drawing/2014/main" id="{299970BE-EF2B-4777-8543-AED3F48D7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147637</xdr:colOff>
      <xdr:row>5</xdr:row>
      <xdr:rowOff>23811</xdr:rowOff>
    </xdr:from>
    <xdr:to>
      <xdr:col>9</xdr:col>
      <xdr:colOff>676275</xdr:colOff>
      <xdr:row>38</xdr:row>
      <xdr:rowOff>0</xdr:rowOff>
    </xdr:to>
    <xdr:graphicFrame macro="">
      <xdr:nvGraphicFramePr>
        <xdr:cNvPr id="2" name="Gráfico 1">
          <a:extLst>
            <a:ext uri="{FF2B5EF4-FFF2-40B4-BE49-F238E27FC236}">
              <a16:creationId xmlns:a16="http://schemas.microsoft.com/office/drawing/2014/main" id="{DCC29EAD-C914-4207-A922-B281D0CD5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453599</xdr:colOff>
      <xdr:row>23</xdr:row>
      <xdr:rowOff>171005</xdr:rowOff>
    </xdr:to>
    <xdr:graphicFrame macro="">
      <xdr:nvGraphicFramePr>
        <xdr:cNvPr id="4" name="Gráfico 3">
          <a:extLst>
            <a:ext uri="{FF2B5EF4-FFF2-40B4-BE49-F238E27FC236}">
              <a16:creationId xmlns:a16="http://schemas.microsoft.com/office/drawing/2014/main" id="{87CE3114-DF4A-476D-84B4-249AA66CA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203200</xdr:colOff>
      <xdr:row>21</xdr:row>
      <xdr:rowOff>0</xdr:rowOff>
    </xdr:from>
    <xdr:to>
      <xdr:col>17</xdr:col>
      <xdr:colOff>409149</xdr:colOff>
      <xdr:row>35</xdr:row>
      <xdr:rowOff>76200</xdr:rowOff>
    </xdr:to>
    <xdr:graphicFrame macro="">
      <xdr:nvGraphicFramePr>
        <xdr:cNvPr id="2" name="Gráfico 1">
          <a:extLst>
            <a:ext uri="{FF2B5EF4-FFF2-40B4-BE49-F238E27FC236}">
              <a16:creationId xmlns:a16="http://schemas.microsoft.com/office/drawing/2014/main" id="{F376D8C8-0B5C-42A7-B108-43D63D179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112</xdr:col>
      <xdr:colOff>0</xdr:colOff>
      <xdr:row>5</xdr:row>
      <xdr:rowOff>0</xdr:rowOff>
    </xdr:from>
    <xdr:to>
      <xdr:col>121</xdr:col>
      <xdr:colOff>453599</xdr:colOff>
      <xdr:row>33</xdr:row>
      <xdr:rowOff>66002</xdr:rowOff>
    </xdr:to>
    <xdr:graphicFrame macro="">
      <xdr:nvGraphicFramePr>
        <xdr:cNvPr id="2" name="Gráfico 1">
          <a:extLst>
            <a:ext uri="{FF2B5EF4-FFF2-40B4-BE49-F238E27FC236}">
              <a16:creationId xmlns:a16="http://schemas.microsoft.com/office/drawing/2014/main" id="{ED71E3FA-B5A6-4272-954D-72E19A04F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7</xdr:col>
      <xdr:colOff>82550</xdr:colOff>
      <xdr:row>6</xdr:row>
      <xdr:rowOff>0</xdr:rowOff>
    </xdr:from>
    <xdr:to>
      <xdr:col>17</xdr:col>
      <xdr:colOff>288499</xdr:colOff>
      <xdr:row>34</xdr:row>
      <xdr:rowOff>66002</xdr:rowOff>
    </xdr:to>
    <xdr:graphicFrame macro="">
      <xdr:nvGraphicFramePr>
        <xdr:cNvPr id="2" name="Gráfico 1">
          <a:extLst>
            <a:ext uri="{FF2B5EF4-FFF2-40B4-BE49-F238E27FC236}">
              <a16:creationId xmlns:a16="http://schemas.microsoft.com/office/drawing/2014/main" id="{884041D0-A71E-4176-A2F0-74E1DAA01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657225</xdr:colOff>
      <xdr:row>5</xdr:row>
      <xdr:rowOff>85725</xdr:rowOff>
    </xdr:from>
    <xdr:to>
      <xdr:col>10</xdr:col>
      <xdr:colOff>9525</xdr:colOff>
      <xdr:row>23</xdr:row>
      <xdr:rowOff>161925</xdr:rowOff>
    </xdr:to>
    <xdr:graphicFrame macro="">
      <xdr:nvGraphicFramePr>
        <xdr:cNvPr id="2" name="Gráfico 1">
          <a:extLst>
            <a:ext uri="{FF2B5EF4-FFF2-40B4-BE49-F238E27FC236}">
              <a16:creationId xmlns:a16="http://schemas.microsoft.com/office/drawing/2014/main" id="{2A9AE329-4E96-4168-BC94-C93C7A483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53975</xdr:colOff>
      <xdr:row>6</xdr:row>
      <xdr:rowOff>0</xdr:rowOff>
    </xdr:from>
    <xdr:to>
      <xdr:col>17</xdr:col>
      <xdr:colOff>78949</xdr:colOff>
      <xdr:row>34</xdr:row>
      <xdr:rowOff>66002</xdr:rowOff>
    </xdr:to>
    <xdr:graphicFrame macro="">
      <xdr:nvGraphicFramePr>
        <xdr:cNvPr id="2" name="Gráfico 1">
          <a:extLst>
            <a:ext uri="{FF2B5EF4-FFF2-40B4-BE49-F238E27FC236}">
              <a16:creationId xmlns:a16="http://schemas.microsoft.com/office/drawing/2014/main" id="{7475F9CD-9D4F-4BF6-95D2-CF41E3A68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82550</xdr:colOff>
      <xdr:row>6</xdr:row>
      <xdr:rowOff>0</xdr:rowOff>
    </xdr:from>
    <xdr:to>
      <xdr:col>16</xdr:col>
      <xdr:colOff>336124</xdr:colOff>
      <xdr:row>34</xdr:row>
      <xdr:rowOff>66002</xdr:rowOff>
    </xdr:to>
    <xdr:graphicFrame macro="">
      <xdr:nvGraphicFramePr>
        <xdr:cNvPr id="2" name="Gráfico 1">
          <a:extLst>
            <a:ext uri="{FF2B5EF4-FFF2-40B4-BE49-F238E27FC236}">
              <a16:creationId xmlns:a16="http://schemas.microsoft.com/office/drawing/2014/main" id="{983EA62E-60AB-4EC3-8573-811CA49CD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5</xdr:col>
      <xdr:colOff>168275</xdr:colOff>
      <xdr:row>6</xdr:row>
      <xdr:rowOff>0</xdr:rowOff>
    </xdr:from>
    <xdr:to>
      <xdr:col>16</xdr:col>
      <xdr:colOff>421849</xdr:colOff>
      <xdr:row>34</xdr:row>
      <xdr:rowOff>66002</xdr:rowOff>
    </xdr:to>
    <xdr:graphicFrame macro="">
      <xdr:nvGraphicFramePr>
        <xdr:cNvPr id="2" name="Gráfico 1">
          <a:extLst>
            <a:ext uri="{FF2B5EF4-FFF2-40B4-BE49-F238E27FC236}">
              <a16:creationId xmlns:a16="http://schemas.microsoft.com/office/drawing/2014/main" id="{248FAF79-0196-4C43-9E16-A4B12ED2F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50800</xdr:colOff>
      <xdr:row>6</xdr:row>
      <xdr:rowOff>0</xdr:rowOff>
    </xdr:from>
    <xdr:to>
      <xdr:col>18</xdr:col>
      <xdr:colOff>418674</xdr:colOff>
      <xdr:row>24</xdr:row>
      <xdr:rowOff>171005</xdr:rowOff>
    </xdr:to>
    <xdr:graphicFrame macro="">
      <xdr:nvGraphicFramePr>
        <xdr:cNvPr id="2" name="Gráfico 1">
          <a:extLst>
            <a:ext uri="{FF2B5EF4-FFF2-40B4-BE49-F238E27FC236}">
              <a16:creationId xmlns:a16="http://schemas.microsoft.com/office/drawing/2014/main" id="{1A757A2F-764A-4C1F-B90D-C30D77B0C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234950</xdr:colOff>
      <xdr:row>6</xdr:row>
      <xdr:rowOff>0</xdr:rowOff>
    </xdr:from>
    <xdr:to>
      <xdr:col>17</xdr:col>
      <xdr:colOff>440899</xdr:colOff>
      <xdr:row>34</xdr:row>
      <xdr:rowOff>66002</xdr:rowOff>
    </xdr:to>
    <xdr:graphicFrame macro="">
      <xdr:nvGraphicFramePr>
        <xdr:cNvPr id="2" name="Gráfico 1">
          <a:extLst>
            <a:ext uri="{FF2B5EF4-FFF2-40B4-BE49-F238E27FC236}">
              <a16:creationId xmlns:a16="http://schemas.microsoft.com/office/drawing/2014/main" id="{36033DD5-1154-4987-A2A8-3EB9515BF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6350</xdr:colOff>
      <xdr:row>6</xdr:row>
      <xdr:rowOff>0</xdr:rowOff>
    </xdr:from>
    <xdr:to>
      <xdr:col>17</xdr:col>
      <xdr:colOff>212299</xdr:colOff>
      <xdr:row>34</xdr:row>
      <xdr:rowOff>66002</xdr:rowOff>
    </xdr:to>
    <xdr:graphicFrame macro="">
      <xdr:nvGraphicFramePr>
        <xdr:cNvPr id="2" name="Gráfico 1">
          <a:extLst>
            <a:ext uri="{FF2B5EF4-FFF2-40B4-BE49-F238E27FC236}">
              <a16:creationId xmlns:a16="http://schemas.microsoft.com/office/drawing/2014/main" id="{F3E62032-2B01-4246-8642-AF3A4262C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393700</xdr:colOff>
      <xdr:row>6</xdr:row>
      <xdr:rowOff>0</xdr:rowOff>
    </xdr:from>
    <xdr:to>
      <xdr:col>20</xdr:col>
      <xdr:colOff>237699</xdr:colOff>
      <xdr:row>34</xdr:row>
      <xdr:rowOff>66002</xdr:rowOff>
    </xdr:to>
    <xdr:graphicFrame macro="">
      <xdr:nvGraphicFramePr>
        <xdr:cNvPr id="2" name="Gráfico 1">
          <a:extLst>
            <a:ext uri="{FF2B5EF4-FFF2-40B4-BE49-F238E27FC236}">
              <a16:creationId xmlns:a16="http://schemas.microsoft.com/office/drawing/2014/main" id="{DE7FE0A0-B1F4-4B9B-B266-1957B32F5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09D3BB72-DACC-4A79-BD0F-28225CCCE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41923882-646D-463E-B1AA-E717D20F2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01BB20E3-01B3-42CA-9552-EE7118FAC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60B77143-2649-48E9-83DF-435982AE7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3</xdr:col>
      <xdr:colOff>590550</xdr:colOff>
      <xdr:row>5</xdr:row>
      <xdr:rowOff>19049</xdr:rowOff>
    </xdr:from>
    <xdr:to>
      <xdr:col>12</xdr:col>
      <xdr:colOff>476250</xdr:colOff>
      <xdr:row>23</xdr:row>
      <xdr:rowOff>57150</xdr:rowOff>
    </xdr:to>
    <xdr:graphicFrame macro="">
      <xdr:nvGraphicFramePr>
        <xdr:cNvPr id="2" name="Gráfico 1">
          <a:extLst>
            <a:ext uri="{FF2B5EF4-FFF2-40B4-BE49-F238E27FC236}">
              <a16:creationId xmlns:a16="http://schemas.microsoft.com/office/drawing/2014/main" id="{89474A9F-A384-4A2C-9201-BCAEB066D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428624</xdr:colOff>
      <xdr:row>3</xdr:row>
      <xdr:rowOff>133349</xdr:rowOff>
    </xdr:from>
    <xdr:to>
      <xdr:col>14</xdr:col>
      <xdr:colOff>0</xdr:colOff>
      <xdr:row>24</xdr:row>
      <xdr:rowOff>95249</xdr:rowOff>
    </xdr:to>
    <xdr:graphicFrame macro="">
      <xdr:nvGraphicFramePr>
        <xdr:cNvPr id="2" name="Gráfico 1">
          <a:extLst>
            <a:ext uri="{FF2B5EF4-FFF2-40B4-BE49-F238E27FC236}">
              <a16:creationId xmlns:a16="http://schemas.microsoft.com/office/drawing/2014/main" id="{8A6BFB61-5AC6-4CE0-BEF1-3FF664201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9</xdr:col>
      <xdr:colOff>38100</xdr:colOff>
      <xdr:row>6</xdr:row>
      <xdr:rowOff>28575</xdr:rowOff>
    </xdr:from>
    <xdr:ext cx="5486400" cy="3657600"/>
    <xdr:pic>
      <xdr:nvPicPr>
        <xdr:cNvPr id="2" name="Picture 1">
          <a:extLst>
            <a:ext uri="{FF2B5EF4-FFF2-40B4-BE49-F238E27FC236}">
              <a16:creationId xmlns:a16="http://schemas.microsoft.com/office/drawing/2014/main" id="{8717567B-51F8-45C4-B6B7-9459B41C0CB0}"/>
            </a:ext>
          </a:extLst>
        </xdr:cNvPr>
        <xdr:cNvPicPr>
          <a:picLocks noChangeAspect="1"/>
        </xdr:cNvPicPr>
      </xdr:nvPicPr>
      <xdr:blipFill>
        <a:blip xmlns:r="http://schemas.openxmlformats.org/officeDocument/2006/relationships" r:embed="rId1"/>
        <a:stretch>
          <a:fillRect/>
        </a:stretch>
      </xdr:blipFill>
      <xdr:spPr>
        <a:xfrm>
          <a:off x="6896100" y="1171575"/>
          <a:ext cx="5486400" cy="3657600"/>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xdr:from>
      <xdr:col>5</xdr:col>
      <xdr:colOff>395286</xdr:colOff>
      <xdr:row>5</xdr:row>
      <xdr:rowOff>104775</xdr:rowOff>
    </xdr:from>
    <xdr:to>
      <xdr:col>15</xdr:col>
      <xdr:colOff>238125</xdr:colOff>
      <xdr:row>27</xdr:row>
      <xdr:rowOff>161924</xdr:rowOff>
    </xdr:to>
    <xdr:graphicFrame macro="">
      <xdr:nvGraphicFramePr>
        <xdr:cNvPr id="2" name="Gráfico 1">
          <a:extLst>
            <a:ext uri="{FF2B5EF4-FFF2-40B4-BE49-F238E27FC236}">
              <a16:creationId xmlns:a16="http://schemas.microsoft.com/office/drawing/2014/main" id="{91DD340F-66E9-41B6-BE44-936A40D74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296261</xdr:colOff>
      <xdr:row>21</xdr:row>
      <xdr:rowOff>96636</xdr:rowOff>
    </xdr:from>
    <xdr:to>
      <xdr:col>8</xdr:col>
      <xdr:colOff>420086</xdr:colOff>
      <xdr:row>41</xdr:row>
      <xdr:rowOff>23611</xdr:rowOff>
    </xdr:to>
    <xdr:graphicFrame macro="">
      <xdr:nvGraphicFramePr>
        <xdr:cNvPr id="2" name="Gráfico 1">
          <a:extLst>
            <a:ext uri="{FF2B5EF4-FFF2-40B4-BE49-F238E27FC236}">
              <a16:creationId xmlns:a16="http://schemas.microsoft.com/office/drawing/2014/main" id="{11005B95-614E-4F3B-A3EA-C39D9AE30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B8FEF4FD-5DCF-4BBE-B2F1-C864579B1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2</xdr:col>
      <xdr:colOff>723899</xdr:colOff>
      <xdr:row>4</xdr:row>
      <xdr:rowOff>139699</xdr:rowOff>
    </xdr:from>
    <xdr:to>
      <xdr:col>11</xdr:col>
      <xdr:colOff>520840</xdr:colOff>
      <xdr:row>29</xdr:row>
      <xdr:rowOff>56966</xdr:rowOff>
    </xdr:to>
    <xdr:graphicFrame macro="">
      <xdr:nvGraphicFramePr>
        <xdr:cNvPr id="2" name="Gráfico 1">
          <a:extLst>
            <a:ext uri="{FF2B5EF4-FFF2-40B4-BE49-F238E27FC236}">
              <a16:creationId xmlns:a16="http://schemas.microsoft.com/office/drawing/2014/main" id="{ABAF1E67-410C-4D93-B1E6-F8336343D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715578</xdr:colOff>
      <xdr:row>2</xdr:row>
      <xdr:rowOff>7620</xdr:rowOff>
    </xdr:from>
    <xdr:to>
      <xdr:col>10</xdr:col>
      <xdr:colOff>175260</xdr:colOff>
      <xdr:row>28</xdr:row>
      <xdr:rowOff>30480</xdr:rowOff>
    </xdr:to>
    <xdr:graphicFrame macro="">
      <xdr:nvGraphicFramePr>
        <xdr:cNvPr id="2" name="Gráfico 1">
          <a:extLst>
            <a:ext uri="{FF2B5EF4-FFF2-40B4-BE49-F238E27FC236}">
              <a16:creationId xmlns:a16="http://schemas.microsoft.com/office/drawing/2014/main" id="{597EC972-34D2-498F-98D1-71114CFFA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59510</xdr:colOff>
      <xdr:row>2</xdr:row>
      <xdr:rowOff>152760</xdr:rowOff>
    </xdr:from>
    <xdr:to>
      <xdr:col>11</xdr:col>
      <xdr:colOff>94890</xdr:colOff>
      <xdr:row>25</xdr:row>
      <xdr:rowOff>8627</xdr:rowOff>
    </xdr:to>
    <xdr:graphicFrame macro="">
      <xdr:nvGraphicFramePr>
        <xdr:cNvPr id="2" name="Gráfico 1">
          <a:extLst>
            <a:ext uri="{FF2B5EF4-FFF2-40B4-BE49-F238E27FC236}">
              <a16:creationId xmlns:a16="http://schemas.microsoft.com/office/drawing/2014/main" id="{3B46101E-F149-4B12-87B8-885F1E15F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685800</xdr:colOff>
      <xdr:row>1</xdr:row>
      <xdr:rowOff>114300</xdr:rowOff>
    </xdr:from>
    <xdr:to>
      <xdr:col>11</xdr:col>
      <xdr:colOff>38100</xdr:colOff>
      <xdr:row>47</xdr:row>
      <xdr:rowOff>6829</xdr:rowOff>
    </xdr:to>
    <xdr:graphicFrame macro="">
      <xdr:nvGraphicFramePr>
        <xdr:cNvPr id="2" name="Gráfico 1">
          <a:extLst>
            <a:ext uri="{FF2B5EF4-FFF2-40B4-BE49-F238E27FC236}">
              <a16:creationId xmlns:a16="http://schemas.microsoft.com/office/drawing/2014/main" id="{2E6CD9EF-7C13-45BB-8708-AC461EEB8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21</xdr:row>
      <xdr:rowOff>85724</xdr:rowOff>
    </xdr:to>
    <xdr:graphicFrame macro="">
      <xdr:nvGraphicFramePr>
        <xdr:cNvPr id="2" name="Gráfico 1">
          <a:extLst>
            <a:ext uri="{FF2B5EF4-FFF2-40B4-BE49-F238E27FC236}">
              <a16:creationId xmlns:a16="http://schemas.microsoft.com/office/drawing/2014/main" id="{87852394-F913-4F32-85AF-E04E9491B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xdr:col>
      <xdr:colOff>554580</xdr:colOff>
      <xdr:row>1</xdr:row>
      <xdr:rowOff>116817</xdr:rowOff>
    </xdr:from>
    <xdr:to>
      <xdr:col>10</xdr:col>
      <xdr:colOff>446750</xdr:colOff>
      <xdr:row>43</xdr:row>
      <xdr:rowOff>162105</xdr:rowOff>
    </xdr:to>
    <xdr:graphicFrame macro="">
      <xdr:nvGraphicFramePr>
        <xdr:cNvPr id="2" name="Gráfico 1">
          <a:extLst>
            <a:ext uri="{FF2B5EF4-FFF2-40B4-BE49-F238E27FC236}">
              <a16:creationId xmlns:a16="http://schemas.microsoft.com/office/drawing/2014/main" id="{D70FE5DF-1872-42AE-82E1-8F2FE13EB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129418</xdr:colOff>
      <xdr:row>2</xdr:row>
      <xdr:rowOff>156149</xdr:rowOff>
    </xdr:from>
    <xdr:to>
      <xdr:col>11</xdr:col>
      <xdr:colOff>424904</xdr:colOff>
      <xdr:row>22</xdr:row>
      <xdr:rowOff>6087</xdr:rowOff>
    </xdr:to>
    <xdr:graphicFrame macro="">
      <xdr:nvGraphicFramePr>
        <xdr:cNvPr id="2" name="Gráfico 1">
          <a:extLst>
            <a:ext uri="{FF2B5EF4-FFF2-40B4-BE49-F238E27FC236}">
              <a16:creationId xmlns:a16="http://schemas.microsoft.com/office/drawing/2014/main" id="{7B175FEC-19E9-4A5F-9027-67F09AFAF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9</xdr:col>
      <xdr:colOff>19050</xdr:colOff>
      <xdr:row>6</xdr:row>
      <xdr:rowOff>0</xdr:rowOff>
    </xdr:from>
    <xdr:ext cx="5486400" cy="9144000"/>
    <xdr:pic>
      <xdr:nvPicPr>
        <xdr:cNvPr id="2" name="Picture 1">
          <a:extLst>
            <a:ext uri="{FF2B5EF4-FFF2-40B4-BE49-F238E27FC236}">
              <a16:creationId xmlns:a16="http://schemas.microsoft.com/office/drawing/2014/main" id="{5DA96521-21B7-4060-92B2-A3B195921A16}"/>
            </a:ext>
          </a:extLst>
        </xdr:cNvPr>
        <xdr:cNvPicPr>
          <a:picLocks noChangeAspect="1"/>
        </xdr:cNvPicPr>
      </xdr:nvPicPr>
      <xdr:blipFill>
        <a:blip xmlns:r="http://schemas.openxmlformats.org/officeDocument/2006/relationships" r:embed="rId1"/>
        <a:stretch>
          <a:fillRect/>
        </a:stretch>
      </xdr:blipFill>
      <xdr:spPr>
        <a:xfrm>
          <a:off x="6877050" y="1143000"/>
          <a:ext cx="5486400" cy="9144000"/>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3</xdr:col>
      <xdr:colOff>706358</xdr:colOff>
      <xdr:row>1</xdr:row>
      <xdr:rowOff>11788</xdr:rowOff>
    </xdr:from>
    <xdr:to>
      <xdr:col>11</xdr:col>
      <xdr:colOff>206495</xdr:colOff>
      <xdr:row>43</xdr:row>
      <xdr:rowOff>159876</xdr:rowOff>
    </xdr:to>
    <xdr:graphicFrame macro="">
      <xdr:nvGraphicFramePr>
        <xdr:cNvPr id="2" name="Gráfico 1">
          <a:extLst>
            <a:ext uri="{FF2B5EF4-FFF2-40B4-BE49-F238E27FC236}">
              <a16:creationId xmlns:a16="http://schemas.microsoft.com/office/drawing/2014/main" id="{73FB7733-844A-40B5-AFEC-D22A05EEF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6</xdr:col>
      <xdr:colOff>638175</xdr:colOff>
      <xdr:row>2</xdr:row>
      <xdr:rowOff>130577</xdr:rowOff>
    </xdr:from>
    <xdr:to>
      <xdr:col>14</xdr:col>
      <xdr:colOff>112682</xdr:colOff>
      <xdr:row>31</xdr:row>
      <xdr:rowOff>99024</xdr:rowOff>
    </xdr:to>
    <xdr:graphicFrame macro="">
      <xdr:nvGraphicFramePr>
        <xdr:cNvPr id="2" name="Gráfico 1">
          <a:extLst>
            <a:ext uri="{FF2B5EF4-FFF2-40B4-BE49-F238E27FC236}">
              <a16:creationId xmlns:a16="http://schemas.microsoft.com/office/drawing/2014/main" id="{ABD449AD-8605-4F2A-A92E-FB913DFBD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664594</xdr:colOff>
      <xdr:row>2</xdr:row>
      <xdr:rowOff>33967</xdr:rowOff>
    </xdr:from>
    <xdr:to>
      <xdr:col>10</xdr:col>
      <xdr:colOff>512193</xdr:colOff>
      <xdr:row>29</xdr:row>
      <xdr:rowOff>166059</xdr:rowOff>
    </xdr:to>
    <xdr:graphicFrame macro="">
      <xdr:nvGraphicFramePr>
        <xdr:cNvPr id="2" name="Gráfico 1">
          <a:extLst>
            <a:ext uri="{FF2B5EF4-FFF2-40B4-BE49-F238E27FC236}">
              <a16:creationId xmlns:a16="http://schemas.microsoft.com/office/drawing/2014/main" id="{BFFE5107-1950-4F38-98BE-88AA26EC1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20847</xdr:colOff>
      <xdr:row>2</xdr:row>
      <xdr:rowOff>154494</xdr:rowOff>
    </xdr:from>
    <xdr:to>
      <xdr:col>15</xdr:col>
      <xdr:colOff>324029</xdr:colOff>
      <xdr:row>24</xdr:row>
      <xdr:rowOff>66135</xdr:rowOff>
    </xdr:to>
    <xdr:graphicFrame macro="">
      <xdr:nvGraphicFramePr>
        <xdr:cNvPr id="2" name="Gráfico 1">
          <a:extLst>
            <a:ext uri="{FF2B5EF4-FFF2-40B4-BE49-F238E27FC236}">
              <a16:creationId xmlns:a16="http://schemas.microsoft.com/office/drawing/2014/main" id="{8203DF62-EF0E-482E-8ABB-E07176B6A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868D9631-FA35-4F38-8583-158D55EC8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1968EB66-91A3-4230-8493-DD46F9D4E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605999</xdr:colOff>
      <xdr:row>34</xdr:row>
      <xdr:rowOff>66002</xdr:rowOff>
    </xdr:to>
    <xdr:graphicFrame macro="">
      <xdr:nvGraphicFramePr>
        <xdr:cNvPr id="2" name="Gráfico 1">
          <a:extLst>
            <a:ext uri="{FF2B5EF4-FFF2-40B4-BE49-F238E27FC236}">
              <a16:creationId xmlns:a16="http://schemas.microsoft.com/office/drawing/2014/main" id="{443FFD39-CAA9-4BE6-91D1-61E6B2575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365125</xdr:colOff>
      <xdr:row>6</xdr:row>
      <xdr:rowOff>0</xdr:rowOff>
    </xdr:from>
    <xdr:to>
      <xdr:col>17</xdr:col>
      <xdr:colOff>215125</xdr:colOff>
      <xdr:row>30</xdr:row>
      <xdr:rowOff>86400</xdr:rowOff>
    </xdr:to>
    <xdr:graphicFrame macro="">
      <xdr:nvGraphicFramePr>
        <xdr:cNvPr id="3" name="Gráfico 2">
          <a:extLst>
            <a:ext uri="{FF2B5EF4-FFF2-40B4-BE49-F238E27FC236}">
              <a16:creationId xmlns:a16="http://schemas.microsoft.com/office/drawing/2014/main" id="{F1BF83CA-3CF3-4833-9595-EA02DF157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752475</xdr:colOff>
      <xdr:row>6</xdr:row>
      <xdr:rowOff>9525</xdr:rowOff>
    </xdr:from>
    <xdr:to>
      <xdr:col>21</xdr:col>
      <xdr:colOff>602475</xdr:colOff>
      <xdr:row>30</xdr:row>
      <xdr:rowOff>95925</xdr:rowOff>
    </xdr:to>
    <xdr:graphicFrame macro="">
      <xdr:nvGraphicFramePr>
        <xdr:cNvPr id="4" name="Gráfico 3">
          <a:extLst>
            <a:ext uri="{FF2B5EF4-FFF2-40B4-BE49-F238E27FC236}">
              <a16:creationId xmlns:a16="http://schemas.microsoft.com/office/drawing/2014/main" id="{C6F96E1B-F337-465F-B535-4403C1030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DAB74DF2-3705-4837-82C4-CCD112759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9370952F-A57A-4B23-8D28-846EBD873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1162051</xdr:colOff>
      <xdr:row>291</xdr:row>
      <xdr:rowOff>59531</xdr:rowOff>
    </xdr:from>
    <xdr:to>
      <xdr:col>7</xdr:col>
      <xdr:colOff>167938</xdr:colOff>
      <xdr:row>317</xdr:row>
      <xdr:rowOff>916</xdr:rowOff>
    </xdr:to>
    <xdr:graphicFrame macro="">
      <xdr:nvGraphicFramePr>
        <xdr:cNvPr id="2" name="Gráfico 1">
          <a:extLst>
            <a:ext uri="{FF2B5EF4-FFF2-40B4-BE49-F238E27FC236}">
              <a16:creationId xmlns:a16="http://schemas.microsoft.com/office/drawing/2014/main" id="{2FB1027D-E34E-4DD0-BE5B-2E3AACBA3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26</xdr:row>
      <xdr:rowOff>57150</xdr:rowOff>
    </xdr:to>
    <xdr:graphicFrame macro="">
      <xdr:nvGraphicFramePr>
        <xdr:cNvPr id="2" name="Gráfico 1">
          <a:extLst>
            <a:ext uri="{FF2B5EF4-FFF2-40B4-BE49-F238E27FC236}">
              <a16:creationId xmlns:a16="http://schemas.microsoft.com/office/drawing/2014/main" id="{47FEA41D-EFF1-45C1-B81B-C0DFD185E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3</xdr:col>
      <xdr:colOff>34926</xdr:colOff>
      <xdr:row>0</xdr:row>
      <xdr:rowOff>162283</xdr:rowOff>
    </xdr:from>
    <xdr:to>
      <xdr:col>10</xdr:col>
      <xdr:colOff>195315</xdr:colOff>
      <xdr:row>40</xdr:row>
      <xdr:rowOff>32553</xdr:rowOff>
    </xdr:to>
    <xdr:graphicFrame macro="">
      <xdr:nvGraphicFramePr>
        <xdr:cNvPr id="2" name="Gráfico 1">
          <a:extLst>
            <a:ext uri="{FF2B5EF4-FFF2-40B4-BE49-F238E27FC236}">
              <a16:creationId xmlns:a16="http://schemas.microsoft.com/office/drawing/2014/main" id="{AE24B8AE-4C1B-4022-BCCC-4EF541EA1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9</xdr:col>
      <xdr:colOff>0</xdr:colOff>
      <xdr:row>6</xdr:row>
      <xdr:rowOff>19050</xdr:rowOff>
    </xdr:from>
    <xdr:ext cx="5486400" cy="3657600"/>
    <xdr:pic>
      <xdr:nvPicPr>
        <xdr:cNvPr id="2" name="Picture 1">
          <a:extLst>
            <a:ext uri="{FF2B5EF4-FFF2-40B4-BE49-F238E27FC236}">
              <a16:creationId xmlns:a16="http://schemas.microsoft.com/office/drawing/2014/main" id="{BCBD03A4-E868-462C-A707-D6705B14ECCB}"/>
            </a:ext>
          </a:extLst>
        </xdr:cNvPr>
        <xdr:cNvPicPr>
          <a:picLocks noChangeAspect="1"/>
        </xdr:cNvPicPr>
      </xdr:nvPicPr>
      <xdr:blipFill>
        <a:blip xmlns:r="http://schemas.openxmlformats.org/officeDocument/2006/relationships" r:embed="rId1"/>
        <a:stretch>
          <a:fillRect/>
        </a:stretch>
      </xdr:blipFill>
      <xdr:spPr>
        <a:xfrm>
          <a:off x="6858000" y="1162050"/>
          <a:ext cx="5486400" cy="3657600"/>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twoCellAnchor>
    <xdr:from>
      <xdr:col>10</xdr:col>
      <xdr:colOff>587375</xdr:colOff>
      <xdr:row>6</xdr:row>
      <xdr:rowOff>0</xdr:rowOff>
    </xdr:from>
    <xdr:to>
      <xdr:col>18</xdr:col>
      <xdr:colOff>583774</xdr:colOff>
      <xdr:row>34</xdr:row>
      <xdr:rowOff>66002</xdr:rowOff>
    </xdr:to>
    <xdr:graphicFrame macro="">
      <xdr:nvGraphicFramePr>
        <xdr:cNvPr id="2" name="Gráfico 1">
          <a:extLst>
            <a:ext uri="{FF2B5EF4-FFF2-40B4-BE49-F238E27FC236}">
              <a16:creationId xmlns:a16="http://schemas.microsoft.com/office/drawing/2014/main" id="{71308F4A-1DC1-4063-B2BF-6826EF540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758825</xdr:colOff>
      <xdr:row>6</xdr:row>
      <xdr:rowOff>0</xdr:rowOff>
    </xdr:from>
    <xdr:to>
      <xdr:col>18</xdr:col>
      <xdr:colOff>602824</xdr:colOff>
      <xdr:row>34</xdr:row>
      <xdr:rowOff>66002</xdr:rowOff>
    </xdr:to>
    <xdr:graphicFrame macro="">
      <xdr:nvGraphicFramePr>
        <xdr:cNvPr id="2" name="Gráfico 1">
          <a:extLst>
            <a:ext uri="{FF2B5EF4-FFF2-40B4-BE49-F238E27FC236}">
              <a16:creationId xmlns:a16="http://schemas.microsoft.com/office/drawing/2014/main" id="{DF7A3949-4A09-43C8-BDA8-0E30A9B16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577850</xdr:colOff>
      <xdr:row>6</xdr:row>
      <xdr:rowOff>0</xdr:rowOff>
    </xdr:from>
    <xdr:to>
      <xdr:col>18</xdr:col>
      <xdr:colOff>574249</xdr:colOff>
      <xdr:row>34</xdr:row>
      <xdr:rowOff>66002</xdr:rowOff>
    </xdr:to>
    <xdr:graphicFrame macro="">
      <xdr:nvGraphicFramePr>
        <xdr:cNvPr id="2" name="Gráfico 1">
          <a:extLst>
            <a:ext uri="{FF2B5EF4-FFF2-40B4-BE49-F238E27FC236}">
              <a16:creationId xmlns:a16="http://schemas.microsoft.com/office/drawing/2014/main" id="{7B0A2794-CF2F-4BCB-987A-9E97BDC8F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11</xdr:col>
      <xdr:colOff>101600</xdr:colOff>
      <xdr:row>6</xdr:row>
      <xdr:rowOff>0</xdr:rowOff>
    </xdr:from>
    <xdr:to>
      <xdr:col>18</xdr:col>
      <xdr:colOff>707599</xdr:colOff>
      <xdr:row>34</xdr:row>
      <xdr:rowOff>66002</xdr:rowOff>
    </xdr:to>
    <xdr:graphicFrame macro="">
      <xdr:nvGraphicFramePr>
        <xdr:cNvPr id="2" name="Gráfico 1">
          <a:extLst>
            <a:ext uri="{FF2B5EF4-FFF2-40B4-BE49-F238E27FC236}">
              <a16:creationId xmlns:a16="http://schemas.microsoft.com/office/drawing/2014/main" id="{F41982DD-9DFC-4160-99AB-DA08A44A4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11</xdr:col>
      <xdr:colOff>44450</xdr:colOff>
      <xdr:row>6</xdr:row>
      <xdr:rowOff>0</xdr:rowOff>
    </xdr:from>
    <xdr:to>
      <xdr:col>18</xdr:col>
      <xdr:colOff>650449</xdr:colOff>
      <xdr:row>34</xdr:row>
      <xdr:rowOff>66002</xdr:rowOff>
    </xdr:to>
    <xdr:graphicFrame macro="">
      <xdr:nvGraphicFramePr>
        <xdr:cNvPr id="2" name="Gráfico 1">
          <a:extLst>
            <a:ext uri="{FF2B5EF4-FFF2-40B4-BE49-F238E27FC236}">
              <a16:creationId xmlns:a16="http://schemas.microsoft.com/office/drawing/2014/main" id="{58864B9F-FAD3-4617-842A-E4056DB8D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339725</xdr:colOff>
      <xdr:row>6</xdr:row>
      <xdr:rowOff>0</xdr:rowOff>
    </xdr:from>
    <xdr:to>
      <xdr:col>18</xdr:col>
      <xdr:colOff>336124</xdr:colOff>
      <xdr:row>34</xdr:row>
      <xdr:rowOff>66002</xdr:rowOff>
    </xdr:to>
    <xdr:graphicFrame macro="">
      <xdr:nvGraphicFramePr>
        <xdr:cNvPr id="2" name="Gráfico 1">
          <a:extLst>
            <a:ext uri="{FF2B5EF4-FFF2-40B4-BE49-F238E27FC236}">
              <a16:creationId xmlns:a16="http://schemas.microsoft.com/office/drawing/2014/main" id="{9DD92688-BA52-4342-B47D-5A8774AEC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1EB7F0B7-0516-4C75-8FDC-078C1584F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6294103D-E5C3-424C-B33B-B4E28D9F4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A494C79B-7E23-4259-8E72-1611AA39B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B134AEE1-5D89-40B0-AA7F-DE2E89885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280987</xdr:colOff>
      <xdr:row>4</xdr:row>
      <xdr:rowOff>147637</xdr:rowOff>
    </xdr:from>
    <xdr:to>
      <xdr:col>14</xdr:col>
      <xdr:colOff>323850</xdr:colOff>
      <xdr:row>17</xdr:row>
      <xdr:rowOff>138112</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08CBF05A-F823-4AE4-983E-490CBDFC0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EE72E504-8EA4-4C41-8DD4-948FC1C00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172B0435-CF7C-4F90-8AAC-CDA7342A0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E2AC99C9-0696-46C6-BDEE-B65487D46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E9E9861E-25D7-421B-B517-A5A06F992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15FD152D-0AC0-4DBD-A1A4-978E008DA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8C3AD6A5-8406-4EF4-88EA-8B94EB6A8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09EE1A44-D887-42B8-BB98-28B8182D9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6C0D6870-7D3D-4FC3-8BF1-67E1FA4D9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1BFC7964-12BE-4BF5-A0BA-CD2C655CB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41</xdr:col>
      <xdr:colOff>0</xdr:colOff>
      <xdr:row>7</xdr:row>
      <xdr:rowOff>0</xdr:rowOff>
    </xdr:from>
    <xdr:to>
      <xdr:col>59</xdr:col>
      <xdr:colOff>586937</xdr:colOff>
      <xdr:row>40</xdr:row>
      <xdr:rowOff>89388</xdr:rowOff>
    </xdr:to>
    <xdr:graphicFrame macro="">
      <xdr:nvGraphicFramePr>
        <xdr:cNvPr id="3" name="Chart 2">
          <a:extLst>
            <a:ext uri="{FF2B5EF4-FFF2-40B4-BE49-F238E27FC236}">
              <a16:creationId xmlns:a16="http://schemas.microsoft.com/office/drawing/2014/main" id="{1FB29111-0B76-4CEC-920D-89703AC7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9E48918D-B2C0-4A27-AECD-CEB57CA62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6</xdr:col>
      <xdr:colOff>0</xdr:colOff>
      <xdr:row>5</xdr:row>
      <xdr:rowOff>0</xdr:rowOff>
    </xdr:from>
    <xdr:to>
      <xdr:col>14</xdr:col>
      <xdr:colOff>384000</xdr:colOff>
      <xdr:row>22</xdr:row>
      <xdr:rowOff>1500</xdr:rowOff>
    </xdr:to>
    <xdr:graphicFrame macro="">
      <xdr:nvGraphicFramePr>
        <xdr:cNvPr id="2" name="Gráfico 1">
          <a:extLst>
            <a:ext uri="{FF2B5EF4-FFF2-40B4-BE49-F238E27FC236}">
              <a16:creationId xmlns:a16="http://schemas.microsoft.com/office/drawing/2014/main" id="{A92A7A6A-56B6-401A-B43B-0A99951E3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18</xdr:row>
      <xdr:rowOff>0</xdr:rowOff>
    </xdr:from>
    <xdr:to>
      <xdr:col>8</xdr:col>
      <xdr:colOff>384000</xdr:colOff>
      <xdr:row>32</xdr:row>
      <xdr:rowOff>76200</xdr:rowOff>
    </xdr:to>
    <xdr:graphicFrame macro="">
      <xdr:nvGraphicFramePr>
        <xdr:cNvPr id="2" name="Gráfico 1">
          <a:extLst>
            <a:ext uri="{FF2B5EF4-FFF2-40B4-BE49-F238E27FC236}">
              <a16:creationId xmlns:a16="http://schemas.microsoft.com/office/drawing/2014/main" id="{CFD8A065-AD25-4557-BEAB-BF193711C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28</xdr:row>
      <xdr:rowOff>36576</xdr:rowOff>
    </xdr:to>
    <xdr:graphicFrame macro="">
      <xdr:nvGraphicFramePr>
        <xdr:cNvPr id="2" name="Gráfico 1">
          <a:extLst>
            <a:ext uri="{FF2B5EF4-FFF2-40B4-BE49-F238E27FC236}">
              <a16:creationId xmlns:a16="http://schemas.microsoft.com/office/drawing/2014/main" id="{42614768-D79B-4C66-927E-057124585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31</xdr:row>
      <xdr:rowOff>77216</xdr:rowOff>
    </xdr:to>
    <xdr:graphicFrame macro="">
      <xdr:nvGraphicFramePr>
        <xdr:cNvPr id="2" name="Gráfico 1">
          <a:extLst>
            <a:ext uri="{FF2B5EF4-FFF2-40B4-BE49-F238E27FC236}">
              <a16:creationId xmlns:a16="http://schemas.microsoft.com/office/drawing/2014/main" id="{35EE42D4-A7BD-49E9-81E0-A52010C6D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2C1BF58D-2B07-4263-8190-335C3A123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B614AB86-6F4F-4357-A2BF-8430693CD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1035C5B4-B687-4053-AEF3-492F1BA58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E66A013-7B72-4C8A-98D2-97F828926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EB7EEAD3-9E27-4F09-9E7D-72B664605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gnolia.lara\Documents\hibridos\Venta%20Hibridos%20jun%202019_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s/GRAF_IMAIEF_R-Excel%202023_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s/GRAF_ENEC_R-Excel_2023_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s/GRAF_EMIM_R-Excel_2023_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s/GRAF_IMMEX_R-Excel_2023_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s/INFONAVIT%20a%20Abril%20202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roberto.galindo\Documents\IED\1erT23\IEDBoleti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s/InflacionXEdoxOb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IST"/>
      <sheetName val="PASTEL"/>
      <sheetName val="RANK"/>
      <sheetName val="Texto"/>
      <sheetName val="Pedazos de Texto (NO TOCAR)"/>
      <sheetName val="GRAF_POB"/>
      <sheetName val="RANK_POB"/>
      <sheetName val="Población"/>
    </sheetNames>
    <sheetDataSet>
      <sheetData sheetId="0" refreshError="1"/>
      <sheetData sheetId="1">
        <row r="5">
          <cell r="G5" t="str">
            <v>Total Jalisco</v>
          </cell>
        </row>
      </sheetData>
      <sheetData sheetId="2">
        <row r="6">
          <cell r="C6" t="str">
            <v>Unidades Vehiculares Eléctricas</v>
          </cell>
        </row>
      </sheetData>
      <sheetData sheetId="3">
        <row r="7">
          <cell r="A7" t="str">
            <v>Tlaxcala</v>
          </cell>
        </row>
      </sheetData>
      <sheetData sheetId="4" refreshError="1"/>
      <sheetData sheetId="5" refreshError="1"/>
      <sheetData sheetId="6">
        <row r="2">
          <cell r="D2" t="str">
            <v>Tasa por cada millón de habitantes</v>
          </cell>
        </row>
      </sheetData>
      <sheetData sheetId="7" refreshError="1"/>
      <sheetData sheetId="8">
        <row r="2">
          <cell r="A2" t="str">
            <v>Aguascalientes</v>
          </cell>
          <cell r="B2">
            <v>1415421</v>
          </cell>
        </row>
        <row r="3">
          <cell r="A3" t="str">
            <v>Baja California</v>
          </cell>
          <cell r="B3">
            <v>3578561</v>
          </cell>
        </row>
        <row r="4">
          <cell r="A4" t="str">
            <v>Baja California Sur</v>
          </cell>
          <cell r="B4">
            <v>788119</v>
          </cell>
        </row>
        <row r="5">
          <cell r="A5" t="str">
            <v>Campeche</v>
          </cell>
          <cell r="B5">
            <v>984046</v>
          </cell>
        </row>
        <row r="6">
          <cell r="A6" t="str">
            <v>Coahuila</v>
          </cell>
          <cell r="B6">
            <v>3175643</v>
          </cell>
        </row>
        <row r="7">
          <cell r="A7" t="str">
            <v>Colima</v>
          </cell>
          <cell r="B7">
            <v>772842</v>
          </cell>
        </row>
        <row r="8">
          <cell r="A8" t="str">
            <v>Chiapas</v>
          </cell>
          <cell r="B8">
            <v>5647532</v>
          </cell>
        </row>
        <row r="9">
          <cell r="A9" t="str">
            <v>Chihuahua</v>
          </cell>
          <cell r="B9">
            <v>3765325</v>
          </cell>
        </row>
        <row r="10">
          <cell r="A10" t="str">
            <v>Ciudad de México</v>
          </cell>
          <cell r="B10">
            <v>9031213</v>
          </cell>
        </row>
        <row r="11">
          <cell r="A11" t="str">
            <v>Durango</v>
          </cell>
          <cell r="B11">
            <v>1852952</v>
          </cell>
        </row>
        <row r="12">
          <cell r="A12" t="str">
            <v>Guanajuato</v>
          </cell>
          <cell r="B12">
            <v>6173718</v>
          </cell>
        </row>
        <row r="13">
          <cell r="A13" t="str">
            <v>Guerrero</v>
          </cell>
          <cell r="B13">
            <v>3643974</v>
          </cell>
        </row>
        <row r="14">
          <cell r="A14" t="str">
            <v>Hidalgo</v>
          </cell>
          <cell r="B14">
            <v>3050720</v>
          </cell>
        </row>
        <row r="15">
          <cell r="A15" t="str">
            <v>Jalisco</v>
          </cell>
          <cell r="B15">
            <v>8325800</v>
          </cell>
        </row>
        <row r="16">
          <cell r="A16" t="str">
            <v>Estado de México</v>
          </cell>
          <cell r="B16">
            <v>17245551</v>
          </cell>
        </row>
        <row r="17">
          <cell r="A17" t="str">
            <v>Michoacán</v>
          </cell>
          <cell r="B17">
            <v>4791977</v>
          </cell>
        </row>
        <row r="18">
          <cell r="A18" t="str">
            <v>Morelos</v>
          </cell>
          <cell r="B18">
            <v>2022568</v>
          </cell>
        </row>
        <row r="19">
          <cell r="A19" t="str">
            <v>Nayarit</v>
          </cell>
          <cell r="B19">
            <v>1270646</v>
          </cell>
        </row>
        <row r="20">
          <cell r="A20" t="str">
            <v>Nuevo León</v>
          </cell>
          <cell r="B20">
            <v>5533147</v>
          </cell>
        </row>
        <row r="21">
          <cell r="A21" t="str">
            <v>Oaxaca</v>
          </cell>
          <cell r="B21">
            <v>4120741</v>
          </cell>
        </row>
        <row r="22">
          <cell r="A22" t="str">
            <v>Puebla</v>
          </cell>
          <cell r="B22">
            <v>6542484</v>
          </cell>
        </row>
        <row r="23">
          <cell r="A23" t="str">
            <v>Querétaro</v>
          </cell>
          <cell r="B23">
            <v>2239112</v>
          </cell>
        </row>
        <row r="24">
          <cell r="A24" t="str">
            <v>Quintana Roo</v>
          </cell>
          <cell r="B24">
            <v>1684541</v>
          </cell>
        </row>
        <row r="25">
          <cell r="A25" t="str">
            <v>San Luis Potosí</v>
          </cell>
          <cell r="B25">
            <v>2845959</v>
          </cell>
        </row>
        <row r="26">
          <cell r="A26" t="str">
            <v>Sinaloa</v>
          </cell>
          <cell r="B26">
            <v>3131012</v>
          </cell>
        </row>
        <row r="27">
          <cell r="A27" t="str">
            <v>Sonora</v>
          </cell>
          <cell r="B27">
            <v>3037752</v>
          </cell>
        </row>
        <row r="28">
          <cell r="A28" t="str">
            <v>Tabasco</v>
          </cell>
          <cell r="B28">
            <v>2544372</v>
          </cell>
        </row>
        <row r="29">
          <cell r="A29" t="str">
            <v>Tamaulipas</v>
          </cell>
          <cell r="B29">
            <v>3620910</v>
          </cell>
        </row>
        <row r="30">
          <cell r="A30" t="str">
            <v>Tlaxcala</v>
          </cell>
          <cell r="B30">
            <v>1364147</v>
          </cell>
        </row>
        <row r="31">
          <cell r="A31" t="str">
            <v>Veracruz</v>
          </cell>
          <cell r="B31">
            <v>8488447</v>
          </cell>
        </row>
        <row r="32">
          <cell r="A32" t="str">
            <v>Yucatán</v>
          </cell>
          <cell r="B32">
            <v>2233866</v>
          </cell>
        </row>
        <row r="33">
          <cell r="A33" t="str">
            <v>Zacatecas</v>
          </cell>
          <cell r="B33">
            <v>1654593</v>
          </cell>
        </row>
        <row r="34">
          <cell r="A34" t="str">
            <v>Nacional</v>
          </cell>
          <cell r="B34">
            <v>126577691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SEC VAR"/>
      <sheetName val="ACT SEC RANK"/>
      <sheetName val="DESYTC"/>
      <sheetName val="DESEST RANK ANU"/>
      <sheetName val="DESEST RANK MEN"/>
      <sheetName val="ACT COM"/>
      <sheetName val="CON VAR"/>
      <sheetName val="CON RANK"/>
      <sheetName val="MAN VAR"/>
      <sheetName val="MAN RANK"/>
      <sheetName val="Texto"/>
    </sheetNames>
    <sheetDataSet>
      <sheetData sheetId="0">
        <row r="5">
          <cell r="C5" t="str">
            <v>Variación</v>
          </cell>
          <cell r="D5" t="str">
            <v>Variación promedio</v>
          </cell>
        </row>
        <row r="6">
          <cell r="A6" t="str">
            <v>2013</v>
          </cell>
          <cell r="B6" t="str">
            <v>ENE</v>
          </cell>
          <cell r="C6">
            <v>1.028516611421</v>
          </cell>
          <cell r="D6">
            <v>3.9266172870278302</v>
          </cell>
        </row>
        <row r="7">
          <cell r="A7" t="str">
            <v/>
          </cell>
          <cell r="B7" t="str">
            <v>FEB</v>
          </cell>
          <cell r="C7">
            <v>2.7223853702020002</v>
          </cell>
          <cell r="D7">
            <v>3.6952595159506698</v>
          </cell>
        </row>
        <row r="8">
          <cell r="A8" t="str">
            <v/>
          </cell>
          <cell r="B8" t="str">
            <v>MAR</v>
          </cell>
          <cell r="C8">
            <v>-4.0247020714439996</v>
          </cell>
          <cell r="D8">
            <v>2.6846772551570801</v>
          </cell>
        </row>
        <row r="9">
          <cell r="A9" t="str">
            <v/>
          </cell>
          <cell r="B9" t="str">
            <v>ABR</v>
          </cell>
          <cell r="C9">
            <v>7.9403875686159999</v>
          </cell>
          <cell r="D9">
            <v>3.30650285224183</v>
          </cell>
        </row>
        <row r="10">
          <cell r="A10" t="str">
            <v/>
          </cell>
          <cell r="B10" t="str">
            <v>MAY</v>
          </cell>
          <cell r="C10">
            <v>0.94793275797599996</v>
          </cell>
          <cell r="D10">
            <v>2.8096732693587501</v>
          </cell>
        </row>
        <row r="11">
          <cell r="A11" t="str">
            <v/>
          </cell>
          <cell r="B11" t="str">
            <v>JUN</v>
          </cell>
          <cell r="C11">
            <v>6.1511301672000002E-2</v>
          </cell>
          <cell r="D11">
            <v>2.4367208100768298</v>
          </cell>
        </row>
        <row r="12">
          <cell r="A12" t="str">
            <v/>
          </cell>
          <cell r="B12" t="str">
            <v>JUL</v>
          </cell>
          <cell r="C12">
            <v>1.8397750191169999</v>
          </cell>
          <cell r="D12">
            <v>1.874143483656</v>
          </cell>
        </row>
        <row r="13">
          <cell r="A13" t="str">
            <v/>
          </cell>
          <cell r="B13" t="str">
            <v>AGO</v>
          </cell>
          <cell r="C13">
            <v>5.0786299946520002</v>
          </cell>
          <cell r="D13">
            <v>1.89660738192667</v>
          </cell>
        </row>
        <row r="14">
          <cell r="A14" t="str">
            <v/>
          </cell>
          <cell r="B14" t="str">
            <v>SEP</v>
          </cell>
          <cell r="C14">
            <v>3.6738036597689998</v>
          </cell>
          <cell r="D14">
            <v>1.9973166048379201</v>
          </cell>
        </row>
        <row r="15">
          <cell r="A15" t="str">
            <v/>
          </cell>
          <cell r="B15" t="str">
            <v>OCT</v>
          </cell>
          <cell r="C15">
            <v>8.0135524177280004</v>
          </cell>
          <cell r="D15">
            <v>2.43019202634675</v>
          </cell>
        </row>
        <row r="16">
          <cell r="A16" t="str">
            <v/>
          </cell>
          <cell r="B16" t="str">
            <v>NOV</v>
          </cell>
          <cell r="C16">
            <v>4.6293981151379997</v>
          </cell>
          <cell r="D16">
            <v>2.7817478817526702</v>
          </cell>
        </row>
        <row r="17">
          <cell r="A17" t="str">
            <v/>
          </cell>
          <cell r="B17" t="str">
            <v>DIC</v>
          </cell>
          <cell r="C17">
            <v>5.1315295410530002</v>
          </cell>
          <cell r="D17">
            <v>3.0868933571583299</v>
          </cell>
        </row>
        <row r="18">
          <cell r="A18" t="str">
            <v>2014</v>
          </cell>
          <cell r="B18" t="str">
            <v>ENE</v>
          </cell>
          <cell r="C18">
            <v>5.8808797911450004</v>
          </cell>
          <cell r="D18">
            <v>3.4912569554686699</v>
          </cell>
        </row>
        <row r="19">
          <cell r="A19" t="str">
            <v/>
          </cell>
          <cell r="B19" t="str">
            <v>FEB</v>
          </cell>
          <cell r="C19">
            <v>3.4970992871959998</v>
          </cell>
          <cell r="D19">
            <v>3.5558164485515</v>
          </cell>
        </row>
        <row r="20">
          <cell r="A20" t="str">
            <v/>
          </cell>
          <cell r="B20" t="str">
            <v>MAR</v>
          </cell>
          <cell r="C20">
            <v>12.292803274672</v>
          </cell>
          <cell r="D20">
            <v>4.9156085607278301</v>
          </cell>
        </row>
        <row r="21">
          <cell r="A21" t="str">
            <v/>
          </cell>
          <cell r="B21" t="str">
            <v>ABR</v>
          </cell>
          <cell r="C21">
            <v>6.8374107022599997</v>
          </cell>
          <cell r="D21">
            <v>4.82369382186483</v>
          </cell>
        </row>
        <row r="22">
          <cell r="A22" t="str">
            <v/>
          </cell>
          <cell r="B22" t="str">
            <v>MAY</v>
          </cell>
          <cell r="C22">
            <v>13.353399467541999</v>
          </cell>
          <cell r="D22">
            <v>5.8574827143286701</v>
          </cell>
        </row>
        <row r="23">
          <cell r="A23" t="str">
            <v/>
          </cell>
          <cell r="B23" t="str">
            <v>JUN</v>
          </cell>
          <cell r="C23">
            <v>12.409707795508</v>
          </cell>
          <cell r="D23">
            <v>6.8864990888150004</v>
          </cell>
        </row>
        <row r="24">
          <cell r="A24" t="str">
            <v/>
          </cell>
          <cell r="B24" t="str">
            <v>JUL</v>
          </cell>
          <cell r="C24">
            <v>7.4083633096000003</v>
          </cell>
          <cell r="D24">
            <v>7.3505481130219197</v>
          </cell>
        </row>
        <row r="25">
          <cell r="A25" t="str">
            <v/>
          </cell>
          <cell r="B25" t="str">
            <v>AGO</v>
          </cell>
          <cell r="C25">
            <v>4.5745215481120001</v>
          </cell>
          <cell r="D25">
            <v>7.3085390758102502</v>
          </cell>
        </row>
        <row r="26">
          <cell r="A26" t="str">
            <v/>
          </cell>
          <cell r="B26" t="str">
            <v>SEP</v>
          </cell>
          <cell r="C26">
            <v>9.2810602554389998</v>
          </cell>
          <cell r="D26">
            <v>7.7758104587827503</v>
          </cell>
        </row>
        <row r="27">
          <cell r="A27" t="str">
            <v/>
          </cell>
          <cell r="B27" t="str">
            <v>OCT</v>
          </cell>
          <cell r="C27">
            <v>6.3788486479389999</v>
          </cell>
          <cell r="D27">
            <v>7.6395851446336698</v>
          </cell>
        </row>
        <row r="28">
          <cell r="A28" t="str">
            <v/>
          </cell>
          <cell r="B28" t="str">
            <v>NOV</v>
          </cell>
          <cell r="C28">
            <v>6.946346732256</v>
          </cell>
          <cell r="D28">
            <v>7.8326641960601702</v>
          </cell>
        </row>
        <row r="29">
          <cell r="A29" t="str">
            <v/>
          </cell>
          <cell r="B29" t="str">
            <v>DIC</v>
          </cell>
          <cell r="C29">
            <v>10.880566730177</v>
          </cell>
          <cell r="D29">
            <v>8.3117506284871698</v>
          </cell>
        </row>
        <row r="30">
          <cell r="A30" t="str">
            <v>2015</v>
          </cell>
          <cell r="B30" t="str">
            <v>ENE</v>
          </cell>
          <cell r="C30">
            <v>10.519380859549001</v>
          </cell>
          <cell r="D30">
            <v>8.6982923841874999</v>
          </cell>
        </row>
        <row r="31">
          <cell r="A31" t="str">
            <v/>
          </cell>
          <cell r="B31" t="str">
            <v>FEB</v>
          </cell>
          <cell r="C31">
            <v>6.8258966035790003</v>
          </cell>
          <cell r="D31">
            <v>8.9756921605527502</v>
          </cell>
        </row>
        <row r="32">
          <cell r="A32" t="str">
            <v/>
          </cell>
          <cell r="B32" t="str">
            <v>MAR</v>
          </cell>
          <cell r="C32">
            <v>2.2918218800860002</v>
          </cell>
          <cell r="D32">
            <v>8.1422770443372503</v>
          </cell>
        </row>
        <row r="33">
          <cell r="A33" t="str">
            <v/>
          </cell>
          <cell r="B33" t="str">
            <v>ABR</v>
          </cell>
          <cell r="C33">
            <v>2.2066811887509998</v>
          </cell>
          <cell r="D33">
            <v>7.7563829182115001</v>
          </cell>
        </row>
        <row r="34">
          <cell r="A34" t="str">
            <v/>
          </cell>
          <cell r="B34" t="str">
            <v>MAY</v>
          </cell>
          <cell r="C34">
            <v>1.0785350631220001</v>
          </cell>
          <cell r="D34">
            <v>6.7334775511764997</v>
          </cell>
        </row>
        <row r="35">
          <cell r="A35" t="str">
            <v/>
          </cell>
          <cell r="B35" t="str">
            <v>JUN</v>
          </cell>
          <cell r="C35">
            <v>4.4837892354419999</v>
          </cell>
          <cell r="D35">
            <v>6.0729843378376698</v>
          </cell>
        </row>
        <row r="36">
          <cell r="A36" t="str">
            <v/>
          </cell>
          <cell r="B36" t="str">
            <v>JUL</v>
          </cell>
          <cell r="C36">
            <v>9.3543172687999991</v>
          </cell>
          <cell r="D36">
            <v>6.2351471677710002</v>
          </cell>
        </row>
        <row r="37">
          <cell r="A37" t="str">
            <v/>
          </cell>
          <cell r="B37" t="str">
            <v>AGO</v>
          </cell>
          <cell r="C37">
            <v>8.4389178097389994</v>
          </cell>
          <cell r="D37">
            <v>6.5571801895732502</v>
          </cell>
        </row>
        <row r="38">
          <cell r="A38" t="str">
            <v/>
          </cell>
          <cell r="B38" t="str">
            <v>SEP</v>
          </cell>
          <cell r="C38">
            <v>15.371479110318001</v>
          </cell>
          <cell r="D38">
            <v>7.0647150941465</v>
          </cell>
        </row>
        <row r="39">
          <cell r="A39" t="str">
            <v/>
          </cell>
          <cell r="B39" t="str">
            <v>OCT</v>
          </cell>
          <cell r="C39">
            <v>1.5679061853559999</v>
          </cell>
          <cell r="D39">
            <v>6.6638032222645798</v>
          </cell>
        </row>
        <row r="40">
          <cell r="A40" t="str">
            <v/>
          </cell>
          <cell r="B40" t="str">
            <v>NOV</v>
          </cell>
          <cell r="C40">
            <v>2.5240866475399999</v>
          </cell>
          <cell r="D40">
            <v>6.2952815485382496</v>
          </cell>
        </row>
        <row r="41">
          <cell r="A41" t="str">
            <v/>
          </cell>
          <cell r="B41" t="str">
            <v>DIC</v>
          </cell>
          <cell r="C41">
            <v>4.1403678553049996</v>
          </cell>
          <cell r="D41">
            <v>5.73359830896558</v>
          </cell>
        </row>
        <row r="42">
          <cell r="A42" t="str">
            <v>2016</v>
          </cell>
          <cell r="B42" t="str">
            <v>ENE</v>
          </cell>
          <cell r="C42">
            <v>3.0276293934340002</v>
          </cell>
          <cell r="D42">
            <v>5.1092856867893301</v>
          </cell>
        </row>
        <row r="43">
          <cell r="A43" t="str">
            <v/>
          </cell>
          <cell r="B43" t="str">
            <v>FEB</v>
          </cell>
          <cell r="C43">
            <v>6.0916194941609998</v>
          </cell>
          <cell r="D43">
            <v>5.0480959276711701</v>
          </cell>
        </row>
        <row r="44">
          <cell r="A44" t="str">
            <v/>
          </cell>
          <cell r="B44" t="str">
            <v>MAR</v>
          </cell>
          <cell r="C44">
            <v>3.4086199190530002</v>
          </cell>
          <cell r="D44">
            <v>5.1411624309184196</v>
          </cell>
        </row>
        <row r="45">
          <cell r="A45" t="str">
            <v/>
          </cell>
          <cell r="B45" t="str">
            <v>ABR</v>
          </cell>
          <cell r="C45">
            <v>6.6957351106859999</v>
          </cell>
          <cell r="D45">
            <v>5.51525025774633</v>
          </cell>
        </row>
        <row r="46">
          <cell r="A46" t="str">
            <v/>
          </cell>
          <cell r="B46" t="str">
            <v>MAY</v>
          </cell>
          <cell r="C46">
            <v>2.5315946954399999</v>
          </cell>
          <cell r="D46">
            <v>5.6363385604395004</v>
          </cell>
        </row>
        <row r="47">
          <cell r="A47" t="str">
            <v/>
          </cell>
          <cell r="B47" t="str">
            <v>JUN</v>
          </cell>
          <cell r="C47">
            <v>2.1406137836719998</v>
          </cell>
          <cell r="D47">
            <v>5.4410739394586702</v>
          </cell>
        </row>
        <row r="48">
          <cell r="A48" t="str">
            <v/>
          </cell>
          <cell r="B48" t="str">
            <v>JUL</v>
          </cell>
          <cell r="C48">
            <v>-5.7895154197530001</v>
          </cell>
          <cell r="D48">
            <v>4.1790878820792496</v>
          </cell>
        </row>
        <row r="49">
          <cell r="A49" t="str">
            <v/>
          </cell>
          <cell r="B49" t="str">
            <v>AGO</v>
          </cell>
          <cell r="C49">
            <v>-2.12920429992</v>
          </cell>
          <cell r="D49">
            <v>3.2984110396076698</v>
          </cell>
        </row>
        <row r="50">
          <cell r="A50" t="str">
            <v/>
          </cell>
          <cell r="B50" t="str">
            <v>SEP</v>
          </cell>
          <cell r="C50">
            <v>-7.4893132143849996</v>
          </cell>
          <cell r="D50">
            <v>1.3933450125490801</v>
          </cell>
        </row>
        <row r="51">
          <cell r="A51" t="str">
            <v/>
          </cell>
          <cell r="B51" t="str">
            <v>OCT</v>
          </cell>
          <cell r="C51">
            <v>-2.950858795956</v>
          </cell>
          <cell r="D51">
            <v>1.01678126410642</v>
          </cell>
        </row>
        <row r="52">
          <cell r="A52" t="str">
            <v/>
          </cell>
          <cell r="B52" t="str">
            <v>NOV</v>
          </cell>
          <cell r="C52">
            <v>1.103904021036</v>
          </cell>
          <cell r="D52">
            <v>0.89843271189774998</v>
          </cell>
        </row>
        <row r="53">
          <cell r="A53" t="str">
            <v/>
          </cell>
          <cell r="B53" t="str">
            <v>DIC</v>
          </cell>
          <cell r="C53">
            <v>-1.855429471391</v>
          </cell>
          <cell r="D53">
            <v>0.39878293467308301</v>
          </cell>
        </row>
        <row r="54">
          <cell r="A54" t="str">
            <v>2017</v>
          </cell>
          <cell r="B54" t="str">
            <v>ENE</v>
          </cell>
          <cell r="C54">
            <v>-0.82153181308400003</v>
          </cell>
          <cell r="D54">
            <v>7.8019500796583305E-2</v>
          </cell>
        </row>
        <row r="55">
          <cell r="A55" t="str">
            <v/>
          </cell>
          <cell r="B55" t="str">
            <v>FEB</v>
          </cell>
          <cell r="C55">
            <v>0.51821442652600003</v>
          </cell>
          <cell r="D55">
            <v>-0.38643092150633301</v>
          </cell>
        </row>
        <row r="56">
          <cell r="A56" t="str">
            <v/>
          </cell>
          <cell r="B56" t="str">
            <v>MAR</v>
          </cell>
          <cell r="C56">
            <v>7.3527799054020004</v>
          </cell>
          <cell r="D56">
            <v>-5.7750922643916597E-2</v>
          </cell>
        </row>
        <row r="57">
          <cell r="A57" t="str">
            <v/>
          </cell>
          <cell r="B57" t="str">
            <v>ABR</v>
          </cell>
          <cell r="C57">
            <v>-4.9407184969699998</v>
          </cell>
          <cell r="D57">
            <v>-1.0274553899485801</v>
          </cell>
        </row>
        <row r="58">
          <cell r="A58" t="str">
            <v/>
          </cell>
          <cell r="B58" t="str">
            <v>MAY</v>
          </cell>
          <cell r="C58">
            <v>1.418899391911</v>
          </cell>
          <cell r="D58">
            <v>-1.1201799985759999</v>
          </cell>
        </row>
        <row r="59">
          <cell r="A59" t="str">
            <v/>
          </cell>
          <cell r="B59" t="str">
            <v>JUN</v>
          </cell>
          <cell r="C59">
            <v>3.5925275910779999</v>
          </cell>
          <cell r="D59">
            <v>-0.99918718129216699</v>
          </cell>
        </row>
        <row r="60">
          <cell r="A60" t="str">
            <v/>
          </cell>
          <cell r="B60" t="str">
            <v>JUL</v>
          </cell>
          <cell r="C60">
            <v>2.1895295028319999</v>
          </cell>
          <cell r="D60">
            <v>-0.33426677107675001</v>
          </cell>
        </row>
        <row r="61">
          <cell r="A61" t="str">
            <v/>
          </cell>
          <cell r="B61" t="str">
            <v>AGO</v>
          </cell>
          <cell r="C61">
            <v>2.9687039871310001</v>
          </cell>
          <cell r="D61">
            <v>9.0558919510833405E-2</v>
          </cell>
        </row>
        <row r="62">
          <cell r="A62" t="str">
            <v/>
          </cell>
          <cell r="B62" t="str">
            <v>SEP</v>
          </cell>
          <cell r="C62">
            <v>3.1350339690340001</v>
          </cell>
          <cell r="D62">
            <v>0.97592118479574996</v>
          </cell>
        </row>
        <row r="63">
          <cell r="A63" t="str">
            <v/>
          </cell>
          <cell r="B63" t="str">
            <v>OCT</v>
          </cell>
          <cell r="C63">
            <v>1.1595984186329999</v>
          </cell>
          <cell r="D63">
            <v>1.3184592860115001</v>
          </cell>
        </row>
        <row r="64">
          <cell r="A64" t="str">
            <v/>
          </cell>
          <cell r="B64" t="str">
            <v>NOV</v>
          </cell>
          <cell r="C64">
            <v>0.452282405916</v>
          </cell>
          <cell r="D64">
            <v>1.2641574847515</v>
          </cell>
        </row>
        <row r="65">
          <cell r="A65" t="str">
            <v/>
          </cell>
          <cell r="B65" t="str">
            <v>DIC</v>
          </cell>
          <cell r="C65">
            <v>4.5213311018990003</v>
          </cell>
          <cell r="D65">
            <v>1.7955541991923301</v>
          </cell>
        </row>
        <row r="66">
          <cell r="A66" t="str">
            <v>2018</v>
          </cell>
          <cell r="B66" t="str">
            <v>ENE</v>
          </cell>
          <cell r="C66">
            <v>4.4057442812999996</v>
          </cell>
          <cell r="D66">
            <v>2.231160540391</v>
          </cell>
        </row>
        <row r="67">
          <cell r="A67" t="str">
            <v/>
          </cell>
          <cell r="B67" t="str">
            <v>FEB</v>
          </cell>
          <cell r="C67">
            <v>1.2972119168780001</v>
          </cell>
          <cell r="D67">
            <v>2.2960769979203302</v>
          </cell>
        </row>
        <row r="68">
          <cell r="A68" t="str">
            <v/>
          </cell>
          <cell r="B68" t="str">
            <v>MAR</v>
          </cell>
          <cell r="C68">
            <v>-2.9025132851289999</v>
          </cell>
          <cell r="D68">
            <v>1.44146923204275</v>
          </cell>
        </row>
        <row r="69">
          <cell r="A69" t="str">
            <v/>
          </cell>
          <cell r="B69" t="str">
            <v>ABR</v>
          </cell>
          <cell r="C69">
            <v>5.2903006489060003</v>
          </cell>
          <cell r="D69">
            <v>2.2940541608657501</v>
          </cell>
        </row>
        <row r="70">
          <cell r="A70" t="str">
            <v/>
          </cell>
          <cell r="B70" t="str">
            <v>MAY</v>
          </cell>
          <cell r="C70">
            <v>0.56805564453199997</v>
          </cell>
          <cell r="D70">
            <v>2.22315051525083</v>
          </cell>
        </row>
        <row r="71">
          <cell r="A71" t="str">
            <v/>
          </cell>
          <cell r="B71" t="str">
            <v>JUN</v>
          </cell>
          <cell r="C71">
            <v>-2.5010798104599998</v>
          </cell>
          <cell r="D71">
            <v>1.7153498984560001</v>
          </cell>
        </row>
        <row r="72">
          <cell r="A72" t="str">
            <v/>
          </cell>
          <cell r="B72" t="str">
            <v>JUL</v>
          </cell>
          <cell r="C72">
            <v>2.6769517732220001</v>
          </cell>
          <cell r="D72">
            <v>1.7559684209885</v>
          </cell>
        </row>
        <row r="73">
          <cell r="A73" t="str">
            <v/>
          </cell>
          <cell r="B73" t="str">
            <v>AGO</v>
          </cell>
          <cell r="C73">
            <v>2.2333686092199998</v>
          </cell>
          <cell r="D73">
            <v>1.69469047282925</v>
          </cell>
        </row>
        <row r="74">
          <cell r="A74" t="str">
            <v/>
          </cell>
          <cell r="B74" t="str">
            <v>SEP</v>
          </cell>
          <cell r="C74">
            <v>-2.8118232973069999</v>
          </cell>
          <cell r="D74">
            <v>1.1991190339675</v>
          </cell>
        </row>
        <row r="75">
          <cell r="A75" t="str">
            <v/>
          </cell>
          <cell r="B75" t="str">
            <v>OCT</v>
          </cell>
          <cell r="C75">
            <v>4.0318693218170001</v>
          </cell>
          <cell r="D75">
            <v>1.43847494256617</v>
          </cell>
        </row>
        <row r="76">
          <cell r="A76" t="str">
            <v/>
          </cell>
          <cell r="B76" t="str">
            <v>NOV</v>
          </cell>
          <cell r="C76">
            <v>-2.069634573563</v>
          </cell>
          <cell r="D76">
            <v>1.22831519427625</v>
          </cell>
        </row>
        <row r="77">
          <cell r="A77" t="str">
            <v/>
          </cell>
          <cell r="B77" t="str">
            <v>DIC</v>
          </cell>
          <cell r="C77">
            <v>-5.1222443348219997</v>
          </cell>
          <cell r="D77">
            <v>0.424683907882833</v>
          </cell>
        </row>
        <row r="78">
          <cell r="A78" t="str">
            <v>2019</v>
          </cell>
          <cell r="B78" t="str">
            <v>ENE</v>
          </cell>
          <cell r="C78">
            <v>-1.1668419785299999</v>
          </cell>
          <cell r="D78">
            <v>-3.9698280436333201E-2</v>
          </cell>
        </row>
        <row r="79">
          <cell r="A79" t="str">
            <v/>
          </cell>
          <cell r="B79" t="str">
            <v>FEB</v>
          </cell>
          <cell r="C79">
            <v>1.9568226115939999</v>
          </cell>
          <cell r="D79">
            <v>1.52692774566667E-2</v>
          </cell>
        </row>
        <row r="80">
          <cell r="A80" t="str">
            <v/>
          </cell>
          <cell r="B80" t="str">
            <v>MAR</v>
          </cell>
          <cell r="C80">
            <v>4.0673908531540004</v>
          </cell>
          <cell r="D80">
            <v>0.59609462231358301</v>
          </cell>
        </row>
        <row r="81">
          <cell r="A81" t="str">
            <v/>
          </cell>
          <cell r="B81" t="str">
            <v>ABR</v>
          </cell>
          <cell r="C81">
            <v>2.0254569702629999</v>
          </cell>
          <cell r="D81">
            <v>0.32402431576000001</v>
          </cell>
        </row>
        <row r="82">
          <cell r="A82" t="str">
            <v/>
          </cell>
          <cell r="B82" t="str">
            <v>MAY</v>
          </cell>
          <cell r="C82">
            <v>0.52496861039300002</v>
          </cell>
          <cell r="D82">
            <v>0.32043372958174998</v>
          </cell>
        </row>
        <row r="83">
          <cell r="A83" t="str">
            <v/>
          </cell>
          <cell r="B83" t="str">
            <v>JUN</v>
          </cell>
          <cell r="C83">
            <v>-0.49878849874999998</v>
          </cell>
          <cell r="D83">
            <v>0.48729133889091703</v>
          </cell>
        </row>
        <row r="84">
          <cell r="A84" t="str">
            <v/>
          </cell>
          <cell r="B84" t="str">
            <v>JUL</v>
          </cell>
          <cell r="C84">
            <v>0.42337580282600001</v>
          </cell>
          <cell r="D84">
            <v>0.299493341357917</v>
          </cell>
        </row>
        <row r="85">
          <cell r="A85" t="str">
            <v/>
          </cell>
          <cell r="B85" t="str">
            <v>AGO</v>
          </cell>
          <cell r="C85">
            <v>-0.58158546090200003</v>
          </cell>
          <cell r="D85">
            <v>6.4913835514416707E-2</v>
          </cell>
        </row>
        <row r="86">
          <cell r="A86" t="str">
            <v/>
          </cell>
          <cell r="B86" t="str">
            <v>SEP</v>
          </cell>
          <cell r="C86">
            <v>-1.1652068851940001</v>
          </cell>
          <cell r="D86">
            <v>0.202131869857167</v>
          </cell>
        </row>
        <row r="87">
          <cell r="A87" t="str">
            <v/>
          </cell>
          <cell r="B87" t="str">
            <v>OCT</v>
          </cell>
          <cell r="C87">
            <v>-3.4323661013739999</v>
          </cell>
          <cell r="D87">
            <v>-0.41988774874208301</v>
          </cell>
        </row>
        <row r="88">
          <cell r="A88" t="str">
            <v/>
          </cell>
          <cell r="B88" t="str">
            <v>NOV</v>
          </cell>
          <cell r="C88">
            <v>8.3238936245000006E-2</v>
          </cell>
          <cell r="D88">
            <v>-0.24048162292475</v>
          </cell>
        </row>
        <row r="89">
          <cell r="A89" t="str">
            <v/>
          </cell>
          <cell r="B89" t="str">
            <v>DIC</v>
          </cell>
          <cell r="C89">
            <v>-0.74668742702400004</v>
          </cell>
          <cell r="D89">
            <v>0.12414811939174999</v>
          </cell>
        </row>
        <row r="90">
          <cell r="A90" t="str">
            <v>2020</v>
          </cell>
          <cell r="B90" t="str">
            <v>ENE</v>
          </cell>
          <cell r="C90">
            <v>0.69320169272200005</v>
          </cell>
          <cell r="D90">
            <v>0.27915175866274999</v>
          </cell>
        </row>
        <row r="91">
          <cell r="A91" t="str">
            <v/>
          </cell>
          <cell r="B91" t="str">
            <v>FEB</v>
          </cell>
          <cell r="C91">
            <v>-2.6663690256249999</v>
          </cell>
          <cell r="D91">
            <v>-0.1061142111055</v>
          </cell>
        </row>
        <row r="92">
          <cell r="A92" t="str">
            <v/>
          </cell>
          <cell r="B92" t="str">
            <v>MAR</v>
          </cell>
          <cell r="C92">
            <v>-5.6498805691319998</v>
          </cell>
          <cell r="D92">
            <v>-0.91588682962933299</v>
          </cell>
        </row>
        <row r="93">
          <cell r="A93" t="str">
            <v/>
          </cell>
          <cell r="B93" t="str">
            <v>ABR</v>
          </cell>
          <cell r="C93">
            <v>-28.184281603513</v>
          </cell>
          <cell r="D93">
            <v>-3.43336504411067</v>
          </cell>
        </row>
        <row r="94">
          <cell r="A94" t="str">
            <v/>
          </cell>
          <cell r="B94" t="str">
            <v>MAY</v>
          </cell>
          <cell r="C94">
            <v>-27.315981041941001</v>
          </cell>
          <cell r="D94">
            <v>-5.75344418180517</v>
          </cell>
        </row>
        <row r="95">
          <cell r="A95" t="str">
            <v/>
          </cell>
          <cell r="B95" t="str">
            <v>JUN</v>
          </cell>
          <cell r="C95">
            <v>-15.663530626974</v>
          </cell>
          <cell r="D95">
            <v>-7.0171726924905</v>
          </cell>
        </row>
        <row r="96">
          <cell r="A96" t="str">
            <v/>
          </cell>
          <cell r="B96" t="str">
            <v>JUL</v>
          </cell>
          <cell r="C96">
            <v>-12.854398971503</v>
          </cell>
          <cell r="D96">
            <v>-8.1236539236845804</v>
          </cell>
        </row>
        <row r="97">
          <cell r="A97" t="str">
            <v/>
          </cell>
          <cell r="B97" t="str">
            <v>AGO</v>
          </cell>
          <cell r="C97">
            <v>-11.620656624873</v>
          </cell>
          <cell r="D97">
            <v>-9.0435765206821692</v>
          </cell>
        </row>
        <row r="98">
          <cell r="A98" t="str">
            <v/>
          </cell>
          <cell r="B98" t="str">
            <v>SEP</v>
          </cell>
          <cell r="C98">
            <v>-4.9806685493370004</v>
          </cell>
          <cell r="D98">
            <v>-9.3615316593607503</v>
          </cell>
        </row>
        <row r="99">
          <cell r="A99" t="str">
            <v/>
          </cell>
          <cell r="B99" t="str">
            <v>OCT</v>
          </cell>
          <cell r="C99">
            <v>-5.6885674299859996</v>
          </cell>
          <cell r="D99">
            <v>-9.5495484367450807</v>
          </cell>
        </row>
        <row r="100">
          <cell r="A100" t="str">
            <v/>
          </cell>
          <cell r="B100" t="str">
            <v>NOV</v>
          </cell>
          <cell r="C100">
            <v>-2.787287958077</v>
          </cell>
          <cell r="D100">
            <v>-9.7887590112719192</v>
          </cell>
        </row>
        <row r="101">
          <cell r="A101" t="str">
            <v/>
          </cell>
          <cell r="B101" t="str">
            <v>DIC</v>
          </cell>
          <cell r="C101">
            <v>2.022340470169</v>
          </cell>
          <cell r="D101">
            <v>-9.5580066865058306</v>
          </cell>
        </row>
        <row r="102">
          <cell r="A102" t="str">
            <v>2021</v>
          </cell>
          <cell r="B102" t="str">
            <v>ENE</v>
          </cell>
          <cell r="C102">
            <v>-6.0777847175490001</v>
          </cell>
          <cell r="D102">
            <v>-10.122255554028399</v>
          </cell>
        </row>
        <row r="103">
          <cell r="A103" t="str">
            <v/>
          </cell>
          <cell r="B103" t="str">
            <v>FEB</v>
          </cell>
          <cell r="C103">
            <v>-1.811964933806</v>
          </cell>
          <cell r="D103">
            <v>-10.051055213043499</v>
          </cell>
        </row>
        <row r="104">
          <cell r="A104" t="str">
            <v/>
          </cell>
          <cell r="B104" t="str">
            <v>MAR</v>
          </cell>
          <cell r="C104">
            <v>0.27155810250599999</v>
          </cell>
          <cell r="D104">
            <v>-9.5576019904070009</v>
          </cell>
        </row>
        <row r="105">
          <cell r="A105" t="str">
            <v/>
          </cell>
          <cell r="B105" t="str">
            <v>ABR</v>
          </cell>
          <cell r="C105">
            <v>28.223588889308999</v>
          </cell>
          <cell r="D105">
            <v>-4.8569461160051697</v>
          </cell>
        </row>
        <row r="106">
          <cell r="A106" t="str">
            <v/>
          </cell>
          <cell r="B106" t="str">
            <v>MAY</v>
          </cell>
          <cell r="C106">
            <v>25.608993262609999</v>
          </cell>
          <cell r="D106">
            <v>-0.44653159062591702</v>
          </cell>
        </row>
        <row r="107">
          <cell r="A107" t="str">
            <v/>
          </cell>
          <cell r="B107" t="str">
            <v>JUN</v>
          </cell>
          <cell r="C107">
            <v>8.6962252812749998</v>
          </cell>
          <cell r="D107">
            <v>1.58344806839483</v>
          </cell>
        </row>
        <row r="108">
          <cell r="A108" t="str">
            <v/>
          </cell>
          <cell r="B108" t="str">
            <v>JUL</v>
          </cell>
          <cell r="C108">
            <v>9.5989268643069998</v>
          </cell>
          <cell r="D108">
            <v>3.4545585547123299</v>
          </cell>
        </row>
        <row r="109">
          <cell r="A109" t="str">
            <v/>
          </cell>
          <cell r="B109" t="str">
            <v>AGO</v>
          </cell>
          <cell r="C109">
            <v>6.3027375655059998</v>
          </cell>
          <cell r="D109">
            <v>4.94817473724392</v>
          </cell>
        </row>
        <row r="110">
          <cell r="A110" t="str">
            <v/>
          </cell>
          <cell r="B110" t="str">
            <v>SEP</v>
          </cell>
          <cell r="C110">
            <v>-0.26676298425299999</v>
          </cell>
          <cell r="D110">
            <v>5.3410002010009201</v>
          </cell>
        </row>
        <row r="111">
          <cell r="A111" t="str">
            <v/>
          </cell>
          <cell r="B111" t="str">
            <v>OCT</v>
          </cell>
          <cell r="C111">
            <v>0.38901492092899997</v>
          </cell>
          <cell r="D111">
            <v>5.8474653969104997</v>
          </cell>
        </row>
        <row r="112">
          <cell r="A112" t="str">
            <v/>
          </cell>
          <cell r="B112" t="str">
            <v>NOV</v>
          </cell>
          <cell r="C112">
            <v>0.53234254424299998</v>
          </cell>
          <cell r="D112">
            <v>6.1241012721038297</v>
          </cell>
        </row>
        <row r="113">
          <cell r="A113" t="str">
            <v/>
          </cell>
          <cell r="B113" t="str">
            <v>DIC</v>
          </cell>
          <cell r="C113">
            <v>-1.82573260789</v>
          </cell>
          <cell r="D113">
            <v>5.8034285155989203</v>
          </cell>
        </row>
        <row r="114">
          <cell r="A114" t="str">
            <v>2022</v>
          </cell>
          <cell r="B114" t="str">
            <v>ENE</v>
          </cell>
          <cell r="C114">
            <v>3.0706958599040002</v>
          </cell>
          <cell r="D114">
            <v>6.5658018970533298</v>
          </cell>
        </row>
        <row r="115">
          <cell r="A115" t="str">
            <v/>
          </cell>
          <cell r="B115" t="str">
            <v>FEB</v>
          </cell>
          <cell r="C115">
            <v>3.8075113523119999</v>
          </cell>
          <cell r="D115">
            <v>7.0340915875631698</v>
          </cell>
        </row>
        <row r="116">
          <cell r="A116" t="str">
            <v/>
          </cell>
          <cell r="B116" t="str">
            <v>MAR</v>
          </cell>
          <cell r="C116">
            <v>7.2671890339420004</v>
          </cell>
          <cell r="D116">
            <v>7.6170608318494999</v>
          </cell>
        </row>
        <row r="117">
          <cell r="A117" t="str">
            <v/>
          </cell>
          <cell r="B117" t="str">
            <v>ABR</v>
          </cell>
          <cell r="C117">
            <v>9.4422591050389997</v>
          </cell>
          <cell r="D117">
            <v>6.0519500164936701</v>
          </cell>
        </row>
        <row r="118">
          <cell r="A118" t="str">
            <v/>
          </cell>
          <cell r="B118" t="str">
            <v>MAY</v>
          </cell>
          <cell r="C118">
            <v>12.556836219992</v>
          </cell>
          <cell r="D118">
            <v>4.9642702629421702</v>
          </cell>
        </row>
        <row r="119">
          <cell r="A119" t="str">
            <v/>
          </cell>
          <cell r="B119" t="str">
            <v>JUN</v>
          </cell>
          <cell r="C119">
            <v>11.973439323267</v>
          </cell>
          <cell r="D119">
            <v>5.2373714331081702</v>
          </cell>
        </row>
        <row r="120">
          <cell r="A120" t="str">
            <v/>
          </cell>
          <cell r="B120" t="str">
            <v>JUL</v>
          </cell>
          <cell r="C120">
            <v>7.4488110020739997</v>
          </cell>
          <cell r="D120">
            <v>5.0581951112554204</v>
          </cell>
        </row>
        <row r="121">
          <cell r="A121" t="str">
            <v/>
          </cell>
          <cell r="B121" t="str">
            <v>AGO</v>
          </cell>
          <cell r="C121">
            <v>7.3051472850110004</v>
          </cell>
          <cell r="D121">
            <v>5.1417292545475002</v>
          </cell>
        </row>
        <row r="122">
          <cell r="A122" t="str">
            <v/>
          </cell>
          <cell r="B122" t="str">
            <v>SEP</v>
          </cell>
          <cell r="C122">
            <v>11.553958750672001</v>
          </cell>
          <cell r="D122">
            <v>6.1267893991245801</v>
          </cell>
        </row>
        <row r="123">
          <cell r="A123" t="str">
            <v/>
          </cell>
          <cell r="B123" t="str">
            <v>OCT</v>
          </cell>
          <cell r="C123">
            <v>8.0966772416369999</v>
          </cell>
          <cell r="D123">
            <v>6.7690945925169199</v>
          </cell>
        </row>
        <row r="124">
          <cell r="A124" t="str">
            <v/>
          </cell>
          <cell r="B124" t="str">
            <v>NOV</v>
          </cell>
          <cell r="C124">
            <v>3.4842987642000001</v>
          </cell>
          <cell r="D124">
            <v>7.0150909441799998</v>
          </cell>
        </row>
        <row r="125">
          <cell r="A125" t="str">
            <v/>
          </cell>
          <cell r="B125" t="str">
            <v>DIC</v>
          </cell>
          <cell r="C125">
            <v>9.4673133330549994</v>
          </cell>
          <cell r="D125">
            <v>7.95617810592542</v>
          </cell>
        </row>
        <row r="126">
          <cell r="A126" t="str">
            <v>2023</v>
          </cell>
          <cell r="B126" t="str">
            <v>ENE</v>
          </cell>
          <cell r="C126">
            <v>3.427677808416</v>
          </cell>
          <cell r="D126">
            <v>7.9859266016347501</v>
          </cell>
        </row>
        <row r="127">
          <cell r="A127" t="str">
            <v/>
          </cell>
          <cell r="B127" t="str">
            <v>FEB</v>
          </cell>
          <cell r="C127">
            <v>-2.0453866203179998</v>
          </cell>
          <cell r="D127">
            <v>7.4981851039155796</v>
          </cell>
        </row>
      </sheetData>
      <sheetData sheetId="1">
        <row r="6">
          <cell r="A6" t="str">
            <v>Colima</v>
          </cell>
          <cell r="B6">
            <v>-8.8665598166889996</v>
          </cell>
        </row>
        <row r="7">
          <cell r="A7" t="str">
            <v>Tamaulipas</v>
          </cell>
          <cell r="B7">
            <v>-7.3586700814919999</v>
          </cell>
        </row>
        <row r="8">
          <cell r="A8" t="str">
            <v>Aguascalientes</v>
          </cell>
          <cell r="B8">
            <v>-6.5409248307469996</v>
          </cell>
        </row>
        <row r="9">
          <cell r="A9" t="str">
            <v>Morelos</v>
          </cell>
          <cell r="B9">
            <v>-5.7779134091859996</v>
          </cell>
        </row>
        <row r="10">
          <cell r="A10" t="str">
            <v>Durango</v>
          </cell>
          <cell r="B10">
            <v>-5.1166596688499997</v>
          </cell>
        </row>
        <row r="11">
          <cell r="A11" t="str">
            <v>Campeche</v>
          </cell>
          <cell r="B11">
            <v>-4.1513251792489996</v>
          </cell>
        </row>
        <row r="12">
          <cell r="A12" t="str">
            <v>Estado de México</v>
          </cell>
          <cell r="B12">
            <v>-3.0997220200609998</v>
          </cell>
        </row>
        <row r="13">
          <cell r="A13" t="str">
            <v>Baja California</v>
          </cell>
          <cell r="B13">
            <v>-3.0958269191559999</v>
          </cell>
        </row>
        <row r="14">
          <cell r="A14" t="str">
            <v>Jalisco</v>
          </cell>
          <cell r="B14">
            <v>-2.0453866203179998</v>
          </cell>
        </row>
        <row r="15">
          <cell r="A15" t="str">
            <v>Sinaloa</v>
          </cell>
          <cell r="B15">
            <v>-1.451850702734</v>
          </cell>
        </row>
        <row r="16">
          <cell r="A16" t="str">
            <v>Veracruz</v>
          </cell>
          <cell r="B16">
            <v>-0.73406287836600004</v>
          </cell>
        </row>
        <row r="17">
          <cell r="A17" t="str">
            <v>Nuevo León</v>
          </cell>
          <cell r="B17">
            <v>0.32653665308899998</v>
          </cell>
        </row>
        <row r="18">
          <cell r="A18" t="str">
            <v>Zacatecas</v>
          </cell>
          <cell r="B18">
            <v>0.62705883929499995</v>
          </cell>
        </row>
        <row r="19">
          <cell r="A19" t="str">
            <v>Guerrero</v>
          </cell>
          <cell r="B19">
            <v>0.73176302657500003</v>
          </cell>
        </row>
        <row r="20">
          <cell r="A20" t="str">
            <v>Coahuila</v>
          </cell>
          <cell r="B20">
            <v>0.90096523822200003</v>
          </cell>
        </row>
        <row r="21">
          <cell r="A21" t="str">
            <v>Michoacán</v>
          </cell>
          <cell r="B21">
            <v>2.4223270647459998</v>
          </cell>
        </row>
        <row r="22">
          <cell r="A22" t="str">
            <v>Tlaxcala</v>
          </cell>
          <cell r="B22">
            <v>3.2322935263099999</v>
          </cell>
        </row>
        <row r="23">
          <cell r="A23" t="str">
            <v>Nacional</v>
          </cell>
          <cell r="B23">
            <v>3.2660807475949998</v>
          </cell>
        </row>
        <row r="24">
          <cell r="A24" t="str">
            <v>Chihuahua</v>
          </cell>
          <cell r="B24">
            <v>3.7370209367320002</v>
          </cell>
        </row>
        <row r="25">
          <cell r="A25" t="str">
            <v>Querétaro</v>
          </cell>
          <cell r="B25">
            <v>4.9961090437199998</v>
          </cell>
        </row>
        <row r="26">
          <cell r="A26" t="str">
            <v>Sonora</v>
          </cell>
          <cell r="B26">
            <v>5.7068397800669999</v>
          </cell>
        </row>
        <row r="27">
          <cell r="A27" t="str">
            <v>Yucatán</v>
          </cell>
          <cell r="B27">
            <v>5.8051985010670002</v>
          </cell>
        </row>
        <row r="28">
          <cell r="A28" t="str">
            <v>Guanajuato</v>
          </cell>
          <cell r="B28">
            <v>7.353097135064</v>
          </cell>
        </row>
        <row r="29">
          <cell r="A29" t="str">
            <v>Hidalgo</v>
          </cell>
          <cell r="B29">
            <v>7.9211064371009998</v>
          </cell>
        </row>
        <row r="30">
          <cell r="A30" t="str">
            <v>Ciudad de México</v>
          </cell>
          <cell r="B30">
            <v>8.6377525301949998</v>
          </cell>
        </row>
        <row r="31">
          <cell r="A31" t="str">
            <v>Puebla</v>
          </cell>
          <cell r="B31">
            <v>8.8894176555059996</v>
          </cell>
        </row>
        <row r="32">
          <cell r="A32" t="str">
            <v>Chiapas</v>
          </cell>
          <cell r="B32">
            <v>12.304693972880999</v>
          </cell>
        </row>
        <row r="33">
          <cell r="A33" t="str">
            <v>San Luis Potosí</v>
          </cell>
          <cell r="B33">
            <v>14.516843477570999</v>
          </cell>
        </row>
        <row r="34">
          <cell r="A34" t="str">
            <v>Nayarit</v>
          </cell>
          <cell r="B34">
            <v>16.173545991922001</v>
          </cell>
        </row>
        <row r="35">
          <cell r="A35" t="str">
            <v>Oaxaca</v>
          </cell>
          <cell r="B35">
            <v>17.197532783875001</v>
          </cell>
        </row>
        <row r="36">
          <cell r="A36" t="str">
            <v>Tabasco</v>
          </cell>
          <cell r="B36">
            <v>23.979977347378</v>
          </cell>
        </row>
        <row r="37">
          <cell r="A37" t="str">
            <v>Quintana Roo</v>
          </cell>
          <cell r="B37">
            <v>27.861203823891</v>
          </cell>
        </row>
        <row r="38">
          <cell r="A38" t="str">
            <v>Baja California Sur</v>
          </cell>
          <cell r="B38">
            <v>31.922091682577999</v>
          </cell>
        </row>
      </sheetData>
      <sheetData sheetId="2">
        <row r="5">
          <cell r="C5" t="str">
            <v>Serie desestacionalizada</v>
          </cell>
          <cell r="D5" t="str">
            <v>Tendencia-ciclo</v>
          </cell>
        </row>
        <row r="6">
          <cell r="A6" t="str">
            <v>2013</v>
          </cell>
          <cell r="B6" t="str">
            <v>ENE</v>
          </cell>
          <cell r="C6">
            <v>94.880767055793001</v>
          </cell>
          <cell r="D6">
            <v>98.014037374123006</v>
          </cell>
        </row>
        <row r="7">
          <cell r="A7" t="str">
            <v/>
          </cell>
          <cell r="B7" t="str">
            <v>FEB</v>
          </cell>
          <cell r="C7">
            <v>99.356506989286004</v>
          </cell>
          <cell r="D7">
            <v>97.928782482583003</v>
          </cell>
        </row>
        <row r="8">
          <cell r="A8" t="str">
            <v/>
          </cell>
          <cell r="B8" t="str">
            <v>MAR</v>
          </cell>
          <cell r="C8">
            <v>97.437186774820006</v>
          </cell>
          <cell r="D8">
            <v>97.815831910591996</v>
          </cell>
        </row>
        <row r="9">
          <cell r="A9" t="str">
            <v/>
          </cell>
          <cell r="B9" t="str">
            <v>ABR</v>
          </cell>
          <cell r="C9">
            <v>98.029737829444997</v>
          </cell>
          <cell r="D9">
            <v>97.856615910846003</v>
          </cell>
        </row>
        <row r="10">
          <cell r="A10" t="str">
            <v/>
          </cell>
          <cell r="B10" t="str">
            <v>MAY</v>
          </cell>
          <cell r="C10">
            <v>97.031593337340993</v>
          </cell>
          <cell r="D10">
            <v>98.221981980088998</v>
          </cell>
        </row>
        <row r="11">
          <cell r="A11" t="str">
            <v/>
          </cell>
          <cell r="B11" t="str">
            <v>JUN</v>
          </cell>
          <cell r="C11">
            <v>98.294091328877997</v>
          </cell>
          <cell r="D11">
            <v>98.974954593567006</v>
          </cell>
        </row>
        <row r="12">
          <cell r="A12" t="str">
            <v/>
          </cell>
          <cell r="B12" t="str">
            <v>JUL</v>
          </cell>
          <cell r="C12">
            <v>100.098645393016</v>
          </cell>
          <cell r="D12">
            <v>99.974223534353001</v>
          </cell>
        </row>
        <row r="13">
          <cell r="A13" t="str">
            <v/>
          </cell>
          <cell r="B13" t="str">
            <v>AGO</v>
          </cell>
          <cell r="C13">
            <v>102.666545892949</v>
          </cell>
          <cell r="D13">
            <v>101.02204018726999</v>
          </cell>
        </row>
        <row r="14">
          <cell r="A14" t="str">
            <v/>
          </cell>
          <cell r="B14" t="str">
            <v>SEP</v>
          </cell>
          <cell r="C14">
            <v>101.066686847241</v>
          </cell>
          <cell r="D14">
            <v>101.836538812645</v>
          </cell>
        </row>
        <row r="15">
          <cell r="A15" t="str">
            <v/>
          </cell>
          <cell r="B15" t="str">
            <v>OCT</v>
          </cell>
          <cell r="C15">
            <v>104.940974382405</v>
          </cell>
          <cell r="D15">
            <v>102.27003621972101</v>
          </cell>
        </row>
        <row r="16">
          <cell r="A16" t="str">
            <v/>
          </cell>
          <cell r="B16" t="str">
            <v>NOV</v>
          </cell>
          <cell r="C16">
            <v>102.35100340317901</v>
          </cell>
          <cell r="D16">
            <v>102.469342482771</v>
          </cell>
        </row>
        <row r="17">
          <cell r="A17" t="str">
            <v/>
          </cell>
          <cell r="B17" t="str">
            <v>DIC</v>
          </cell>
          <cell r="C17">
            <v>102.46522029210099</v>
          </cell>
          <cell r="D17">
            <v>102.75748830213</v>
          </cell>
        </row>
        <row r="18">
          <cell r="A18" t="str">
            <v>2014</v>
          </cell>
          <cell r="B18" t="str">
            <v>ENE</v>
          </cell>
          <cell r="C18">
            <v>100.412538743591</v>
          </cell>
          <cell r="D18">
            <v>103.52344477749</v>
          </cell>
        </row>
        <row r="19">
          <cell r="A19" t="str">
            <v/>
          </cell>
          <cell r="B19" t="str">
            <v>FEB</v>
          </cell>
          <cell r="C19">
            <v>102.851035101265</v>
          </cell>
          <cell r="D19">
            <v>104.824475745401</v>
          </cell>
        </row>
        <row r="20">
          <cell r="A20" t="str">
            <v/>
          </cell>
          <cell r="B20" t="str">
            <v>MAR</v>
          </cell>
          <cell r="C20">
            <v>106.630989165475</v>
          </cell>
          <cell r="D20">
            <v>106.39492257465901</v>
          </cell>
        </row>
        <row r="21">
          <cell r="A21" t="str">
            <v/>
          </cell>
          <cell r="B21" t="str">
            <v>ABR</v>
          </cell>
          <cell r="C21">
            <v>108.283171695044</v>
          </cell>
          <cell r="D21">
            <v>107.76084115757099</v>
          </cell>
        </row>
        <row r="22">
          <cell r="A22" t="str">
            <v/>
          </cell>
          <cell r="B22" t="str">
            <v>MAY</v>
          </cell>
          <cell r="C22">
            <v>110.622577160416</v>
          </cell>
          <cell r="D22">
            <v>108.655561384517</v>
          </cell>
        </row>
        <row r="23">
          <cell r="A23" t="str">
            <v/>
          </cell>
          <cell r="B23" t="str">
            <v>JUN</v>
          </cell>
          <cell r="C23">
            <v>110.209023221515</v>
          </cell>
          <cell r="D23">
            <v>109.02998570618701</v>
          </cell>
        </row>
        <row r="24">
          <cell r="A24" t="str">
            <v/>
          </cell>
          <cell r="B24" t="str">
            <v>JUL</v>
          </cell>
          <cell r="C24">
            <v>107.702992006852</v>
          </cell>
          <cell r="D24">
            <v>109.120610177169</v>
          </cell>
        </row>
        <row r="25">
          <cell r="A25" t="str">
            <v/>
          </cell>
          <cell r="B25" t="str">
            <v>AGO</v>
          </cell>
          <cell r="C25">
            <v>107.895904613255</v>
          </cell>
          <cell r="D25">
            <v>109.275929571384</v>
          </cell>
        </row>
        <row r="26">
          <cell r="A26" t="str">
            <v/>
          </cell>
          <cell r="B26" t="str">
            <v>SEP</v>
          </cell>
          <cell r="C26">
            <v>108.18977695519401</v>
          </cell>
          <cell r="D26">
            <v>109.711862015444</v>
          </cell>
        </row>
        <row r="27">
          <cell r="A27" t="str">
            <v/>
          </cell>
          <cell r="B27" t="str">
            <v>OCT</v>
          </cell>
          <cell r="C27">
            <v>111.921597400194</v>
          </cell>
          <cell r="D27">
            <v>110.38676313515801</v>
          </cell>
        </row>
        <row r="28">
          <cell r="A28" t="str">
            <v/>
          </cell>
          <cell r="B28" t="str">
            <v>NOV</v>
          </cell>
          <cell r="C28">
            <v>111.989717984458</v>
          </cell>
          <cell r="D28">
            <v>110.974138998437</v>
          </cell>
        </row>
        <row r="29">
          <cell r="A29" t="str">
            <v/>
          </cell>
          <cell r="B29" t="str">
            <v>DIC</v>
          </cell>
          <cell r="C29">
            <v>111.45279662173201</v>
          </cell>
          <cell r="D29">
            <v>111.219956981013</v>
          </cell>
        </row>
        <row r="30">
          <cell r="A30" t="str">
            <v>2015</v>
          </cell>
          <cell r="B30" t="str">
            <v>ENE</v>
          </cell>
          <cell r="C30">
            <v>111.81280348157701</v>
          </cell>
          <cell r="D30">
            <v>110.99389616826301</v>
          </cell>
        </row>
        <row r="31">
          <cell r="A31" t="str">
            <v/>
          </cell>
          <cell r="B31" t="str">
            <v>FEB</v>
          </cell>
          <cell r="C31">
            <v>109.78498064178901</v>
          </cell>
          <cell r="D31">
            <v>110.594179778906</v>
          </cell>
        </row>
        <row r="32">
          <cell r="A32" t="str">
            <v/>
          </cell>
          <cell r="B32" t="str">
            <v>MAR</v>
          </cell>
          <cell r="C32">
            <v>109.846910166168</v>
          </cell>
          <cell r="D32">
            <v>110.54430740145</v>
          </cell>
        </row>
        <row r="33">
          <cell r="A33" t="str">
            <v/>
          </cell>
          <cell r="B33" t="str">
            <v>ABR</v>
          </cell>
          <cell r="C33">
            <v>110.369240232679</v>
          </cell>
          <cell r="D33">
            <v>111.21771414538</v>
          </cell>
        </row>
        <row r="34">
          <cell r="A34" t="str">
            <v/>
          </cell>
          <cell r="B34" t="str">
            <v>MAY</v>
          </cell>
          <cell r="C34">
            <v>112.494796510865</v>
          </cell>
          <cell r="D34">
            <v>112.57717029142199</v>
          </cell>
        </row>
        <row r="35">
          <cell r="A35" t="str">
            <v/>
          </cell>
          <cell r="B35" t="str">
            <v>JUN</v>
          </cell>
          <cell r="C35">
            <v>112.95382990022399</v>
          </cell>
          <cell r="D35">
            <v>114.18765015735001</v>
          </cell>
        </row>
        <row r="36">
          <cell r="A36" t="str">
            <v/>
          </cell>
          <cell r="B36" t="str">
            <v>JUL</v>
          </cell>
          <cell r="C36">
            <v>117.64975279590401</v>
          </cell>
          <cell r="D36">
            <v>115.613643465907</v>
          </cell>
        </row>
        <row r="37">
          <cell r="A37" t="str">
            <v/>
          </cell>
          <cell r="B37" t="str">
            <v>AGO</v>
          </cell>
          <cell r="C37">
            <v>117.758786922355</v>
          </cell>
          <cell r="D37">
            <v>116.519463790625</v>
          </cell>
        </row>
        <row r="38">
          <cell r="A38" t="str">
            <v/>
          </cell>
          <cell r="B38" t="str">
            <v>SEP</v>
          </cell>
          <cell r="C38">
            <v>123.404635668119</v>
          </cell>
          <cell r="D38">
            <v>116.843172188379</v>
          </cell>
        </row>
        <row r="39">
          <cell r="A39" t="str">
            <v/>
          </cell>
          <cell r="B39" t="str">
            <v>OCT</v>
          </cell>
          <cell r="C39">
            <v>115.188028903359</v>
          </cell>
          <cell r="D39">
            <v>116.713305047738</v>
          </cell>
        </row>
        <row r="40">
          <cell r="A40" t="str">
            <v/>
          </cell>
          <cell r="B40" t="str">
            <v>NOV</v>
          </cell>
          <cell r="C40">
            <v>115.597513698374</v>
          </cell>
          <cell r="D40">
            <v>116.31778731882601</v>
          </cell>
        </row>
        <row r="41">
          <cell r="A41" t="str">
            <v/>
          </cell>
          <cell r="B41" t="str">
            <v>DIC</v>
          </cell>
          <cell r="C41">
            <v>116.45551321320499</v>
          </cell>
          <cell r="D41">
            <v>115.879696439</v>
          </cell>
        </row>
        <row r="42">
          <cell r="A42" t="str">
            <v>2016</v>
          </cell>
          <cell r="B42" t="str">
            <v>ENE</v>
          </cell>
          <cell r="C42">
            <v>115.920069555317</v>
          </cell>
          <cell r="D42">
            <v>115.607079143935</v>
          </cell>
        </row>
        <row r="43">
          <cell r="A43" t="str">
            <v/>
          </cell>
          <cell r="B43" t="str">
            <v>FEB</v>
          </cell>
          <cell r="C43">
            <v>116.118828091414</v>
          </cell>
          <cell r="D43">
            <v>115.518200073944</v>
          </cell>
        </row>
        <row r="44">
          <cell r="A44" t="str">
            <v/>
          </cell>
          <cell r="B44" t="str">
            <v>MAR</v>
          </cell>
          <cell r="C44">
            <v>113.628695672079</v>
          </cell>
          <cell r="D44">
            <v>115.353447442882</v>
          </cell>
        </row>
        <row r="45">
          <cell r="A45" t="str">
            <v/>
          </cell>
          <cell r="B45" t="str">
            <v>ABR</v>
          </cell>
          <cell r="C45">
            <v>115.042946046626</v>
          </cell>
          <cell r="D45">
            <v>115.03637376655099</v>
          </cell>
        </row>
        <row r="46">
          <cell r="A46" t="str">
            <v/>
          </cell>
          <cell r="B46" t="str">
            <v>MAY</v>
          </cell>
          <cell r="C46">
            <v>115.655336209373</v>
          </cell>
          <cell r="D46">
            <v>114.614633269289</v>
          </cell>
        </row>
        <row r="47">
          <cell r="A47" t="str">
            <v/>
          </cell>
          <cell r="B47" t="str">
            <v>JUN</v>
          </cell>
          <cell r="C47">
            <v>115.544641863951</v>
          </cell>
          <cell r="D47">
            <v>114.2216100253</v>
          </cell>
        </row>
        <row r="48">
          <cell r="A48" t="str">
            <v/>
          </cell>
          <cell r="B48" t="str">
            <v>JUL</v>
          </cell>
          <cell r="C48">
            <v>112.555987495162</v>
          </cell>
          <cell r="D48">
            <v>113.94746184371201</v>
          </cell>
        </row>
        <row r="49">
          <cell r="A49" t="str">
            <v/>
          </cell>
          <cell r="B49" t="str">
            <v>AGO</v>
          </cell>
          <cell r="C49">
            <v>112.30099900966199</v>
          </cell>
          <cell r="D49">
            <v>113.827742650926</v>
          </cell>
        </row>
        <row r="50">
          <cell r="A50" t="str">
            <v/>
          </cell>
          <cell r="B50" t="str">
            <v>SEP</v>
          </cell>
          <cell r="C50">
            <v>114.95996370606601</v>
          </cell>
          <cell r="D50">
            <v>113.883778991087</v>
          </cell>
        </row>
        <row r="51">
          <cell r="A51" t="str">
            <v/>
          </cell>
          <cell r="B51" t="str">
            <v>OCT</v>
          </cell>
          <cell r="C51">
            <v>114.264155743657</v>
          </cell>
          <cell r="D51">
            <v>114.1740026021</v>
          </cell>
        </row>
        <row r="52">
          <cell r="A52" t="str">
            <v/>
          </cell>
          <cell r="B52" t="str">
            <v>NOV</v>
          </cell>
          <cell r="C52">
            <v>114.929361120913</v>
          </cell>
          <cell r="D52">
            <v>114.672385550676</v>
          </cell>
        </row>
        <row r="53">
          <cell r="A53" t="str">
            <v/>
          </cell>
          <cell r="B53" t="str">
            <v>DIC</v>
          </cell>
          <cell r="C53">
            <v>115.11619424131401</v>
          </cell>
          <cell r="D53">
            <v>115.16450516830599</v>
          </cell>
        </row>
        <row r="54">
          <cell r="A54" t="str">
            <v>2017</v>
          </cell>
          <cell r="B54" t="str">
            <v>ENE</v>
          </cell>
          <cell r="C54">
            <v>114.85275631181101</v>
          </cell>
          <cell r="D54">
            <v>115.497783733297</v>
          </cell>
        </row>
        <row r="55">
          <cell r="A55" t="str">
            <v/>
          </cell>
          <cell r="B55" t="str">
            <v>FEB</v>
          </cell>
          <cell r="C55">
            <v>115.906208861753</v>
          </cell>
          <cell r="D55">
            <v>115.658550554581</v>
          </cell>
        </row>
        <row r="56">
          <cell r="A56" t="str">
            <v/>
          </cell>
          <cell r="B56" t="str">
            <v>MAR</v>
          </cell>
          <cell r="C56">
            <v>117.047839675316</v>
          </cell>
          <cell r="D56">
            <v>115.711144219872</v>
          </cell>
        </row>
        <row r="57">
          <cell r="A57" t="str">
            <v/>
          </cell>
          <cell r="B57" t="str">
            <v>ABR</v>
          </cell>
          <cell r="C57">
            <v>114.95761641639299</v>
          </cell>
          <cell r="D57">
            <v>115.759584489017</v>
          </cell>
        </row>
        <row r="58">
          <cell r="A58" t="str">
            <v/>
          </cell>
          <cell r="B58" t="str">
            <v>MAY</v>
          </cell>
          <cell r="C58">
            <v>115.318233340994</v>
          </cell>
          <cell r="D58">
            <v>115.814030544913</v>
          </cell>
        </row>
        <row r="59">
          <cell r="A59" t="str">
            <v/>
          </cell>
          <cell r="B59" t="str">
            <v>JUN</v>
          </cell>
          <cell r="C59">
            <v>119.790954860997</v>
          </cell>
          <cell r="D59">
            <v>115.93308204610599</v>
          </cell>
        </row>
        <row r="60">
          <cell r="A60" t="str">
            <v/>
          </cell>
          <cell r="B60" t="str">
            <v>JUL</v>
          </cell>
          <cell r="C60">
            <v>115.890848764837</v>
          </cell>
          <cell r="D60">
            <v>116.127496737977</v>
          </cell>
        </row>
        <row r="61">
          <cell r="A61" t="str">
            <v/>
          </cell>
          <cell r="B61" t="str">
            <v>AGO</v>
          </cell>
          <cell r="C61">
            <v>116.135369048925</v>
          </cell>
          <cell r="D61">
            <v>116.414280946207</v>
          </cell>
        </row>
        <row r="62">
          <cell r="A62" t="str">
            <v/>
          </cell>
          <cell r="B62" t="str">
            <v>SEP</v>
          </cell>
          <cell r="C62">
            <v>118.227280575394</v>
          </cell>
          <cell r="D62">
            <v>116.717681017335</v>
          </cell>
        </row>
        <row r="63">
          <cell r="A63" t="str">
            <v/>
          </cell>
          <cell r="B63" t="str">
            <v>OCT</v>
          </cell>
          <cell r="C63">
            <v>115.686530140014</v>
          </cell>
          <cell r="D63">
            <v>116.955061392177</v>
          </cell>
        </row>
        <row r="64">
          <cell r="A64" t="str">
            <v/>
          </cell>
          <cell r="B64" t="str">
            <v>NOV</v>
          </cell>
          <cell r="C64">
            <v>117.19613506077199</v>
          </cell>
          <cell r="D64">
            <v>117.089044034895</v>
          </cell>
        </row>
        <row r="65">
          <cell r="A65" t="str">
            <v/>
          </cell>
          <cell r="B65" t="str">
            <v>DIC</v>
          </cell>
          <cell r="C65">
            <v>121.221560450463</v>
          </cell>
          <cell r="D65">
            <v>117.166327852476</v>
          </cell>
        </row>
        <row r="66">
          <cell r="A66" t="str">
            <v>2018</v>
          </cell>
          <cell r="B66" t="str">
            <v>ENE</v>
          </cell>
          <cell r="C66">
            <v>117.544966365119</v>
          </cell>
          <cell r="D66">
            <v>117.15316102673199</v>
          </cell>
        </row>
        <row r="67">
          <cell r="A67" t="str">
            <v/>
          </cell>
          <cell r="B67" t="str">
            <v>FEB</v>
          </cell>
          <cell r="C67">
            <v>116.480875772019</v>
          </cell>
          <cell r="D67">
            <v>117.05837641404</v>
          </cell>
        </row>
        <row r="68">
          <cell r="A68" t="str">
            <v/>
          </cell>
          <cell r="B68" t="str">
            <v>MAR</v>
          </cell>
          <cell r="C68">
            <v>117.72213551468199</v>
          </cell>
          <cell r="D68">
            <v>116.98515062223299</v>
          </cell>
        </row>
        <row r="69">
          <cell r="A69" t="str">
            <v/>
          </cell>
          <cell r="B69" t="str">
            <v>ABR</v>
          </cell>
          <cell r="C69">
            <v>116.580862101828</v>
          </cell>
          <cell r="D69">
            <v>116.96950986410999</v>
          </cell>
        </row>
        <row r="70">
          <cell r="A70" t="str">
            <v/>
          </cell>
          <cell r="B70" t="str">
            <v>MAY</v>
          </cell>
          <cell r="C70">
            <v>116.779290148431</v>
          </cell>
          <cell r="D70">
            <v>117.107945872264</v>
          </cell>
        </row>
        <row r="71">
          <cell r="A71" t="str">
            <v/>
          </cell>
          <cell r="B71" t="str">
            <v>JUN</v>
          </cell>
          <cell r="C71">
            <v>116.687599372419</v>
          </cell>
          <cell r="D71">
            <v>117.425610396506</v>
          </cell>
        </row>
        <row r="72">
          <cell r="A72" t="str">
            <v/>
          </cell>
          <cell r="B72" t="str">
            <v>JUL</v>
          </cell>
          <cell r="C72">
            <v>118.182702610459</v>
          </cell>
          <cell r="D72">
            <v>117.725878451821</v>
          </cell>
        </row>
        <row r="73">
          <cell r="A73" t="str">
            <v/>
          </cell>
          <cell r="B73" t="str">
            <v>AGO</v>
          </cell>
          <cell r="C73">
            <v>118.553816683794</v>
          </cell>
          <cell r="D73">
            <v>117.80178468323599</v>
          </cell>
        </row>
        <row r="74">
          <cell r="A74" t="str">
            <v/>
          </cell>
          <cell r="B74" t="str">
            <v>SEP</v>
          </cell>
          <cell r="C74">
            <v>117.441339097426</v>
          </cell>
          <cell r="D74">
            <v>117.57903871547801</v>
          </cell>
        </row>
        <row r="75">
          <cell r="A75" t="str">
            <v/>
          </cell>
          <cell r="B75" t="str">
            <v>OCT</v>
          </cell>
          <cell r="C75">
            <v>118.84071494850301</v>
          </cell>
          <cell r="D75">
            <v>117.13809158943999</v>
          </cell>
        </row>
        <row r="76">
          <cell r="A76" t="str">
            <v/>
          </cell>
          <cell r="B76" t="str">
            <v>NOV</v>
          </cell>
          <cell r="C76">
            <v>115.201252252789</v>
          </cell>
          <cell r="D76">
            <v>116.755429154002</v>
          </cell>
        </row>
        <row r="77">
          <cell r="A77" t="str">
            <v/>
          </cell>
          <cell r="B77" t="str">
            <v>DIC</v>
          </cell>
          <cell r="C77">
            <v>115.79399284816699</v>
          </cell>
          <cell r="D77">
            <v>116.68324142549</v>
          </cell>
        </row>
        <row r="78">
          <cell r="A78" t="str">
            <v>2019</v>
          </cell>
          <cell r="B78" t="str">
            <v>ENE</v>
          </cell>
          <cell r="C78">
            <v>116.341353251981</v>
          </cell>
          <cell r="D78">
            <v>117.037597122047</v>
          </cell>
        </row>
        <row r="79">
          <cell r="A79" t="str">
            <v/>
          </cell>
          <cell r="B79" t="str">
            <v>FEB</v>
          </cell>
          <cell r="C79">
            <v>118.061355983813</v>
          </cell>
          <cell r="D79">
            <v>117.63490066582899</v>
          </cell>
        </row>
        <row r="80">
          <cell r="A80" t="str">
            <v/>
          </cell>
          <cell r="B80" t="str">
            <v>MAR</v>
          </cell>
          <cell r="C80">
            <v>118.67398915309001</v>
          </cell>
          <cell r="D80">
            <v>118.223789063243</v>
          </cell>
        </row>
        <row r="81">
          <cell r="A81" t="str">
            <v/>
          </cell>
          <cell r="B81" t="str">
            <v>ABR</v>
          </cell>
          <cell r="C81">
            <v>120.630287548167</v>
          </cell>
          <cell r="D81">
            <v>118.606888946764</v>
          </cell>
        </row>
        <row r="82">
          <cell r="A82" t="str">
            <v/>
          </cell>
          <cell r="B82" t="str">
            <v>MAY</v>
          </cell>
          <cell r="C82">
            <v>117.307449490002</v>
          </cell>
          <cell r="D82">
            <v>118.66052176562199</v>
          </cell>
        </row>
        <row r="83">
          <cell r="A83" t="str">
            <v/>
          </cell>
          <cell r="B83" t="str">
            <v>JUN</v>
          </cell>
          <cell r="C83">
            <v>118.614343546014</v>
          </cell>
          <cell r="D83">
            <v>118.37009286607901</v>
          </cell>
        </row>
        <row r="84">
          <cell r="A84" t="str">
            <v/>
          </cell>
          <cell r="B84" t="str">
            <v>JUL</v>
          </cell>
          <cell r="C84">
            <v>116.368777898576</v>
          </cell>
          <cell r="D84">
            <v>117.85378365132399</v>
          </cell>
        </row>
        <row r="85">
          <cell r="A85" t="str">
            <v/>
          </cell>
          <cell r="B85" t="str">
            <v>AGO</v>
          </cell>
          <cell r="C85">
            <v>119.07840248489001</v>
          </cell>
          <cell r="D85">
            <v>117.214912228747</v>
          </cell>
        </row>
        <row r="86">
          <cell r="A86" t="str">
            <v/>
          </cell>
          <cell r="B86" t="str">
            <v>SEP</v>
          </cell>
          <cell r="C86">
            <v>116.70220608757499</v>
          </cell>
          <cell r="D86">
            <v>116.61020357549801</v>
          </cell>
        </row>
        <row r="87">
          <cell r="A87" t="str">
            <v/>
          </cell>
          <cell r="B87" t="str">
            <v>OCT</v>
          </cell>
          <cell r="C87">
            <v>115.42997982656399</v>
          </cell>
          <cell r="D87">
            <v>116.053834321951</v>
          </cell>
        </row>
        <row r="88">
          <cell r="A88" t="str">
            <v/>
          </cell>
          <cell r="B88" t="str">
            <v>NOV</v>
          </cell>
          <cell r="C88">
            <v>115.04524225125699</v>
          </cell>
          <cell r="D88">
            <v>115.503813316181</v>
          </cell>
        </row>
        <row r="89">
          <cell r="A89" t="str">
            <v/>
          </cell>
          <cell r="B89" t="str">
            <v>DIC</v>
          </cell>
          <cell r="C89">
            <v>114.077944330336</v>
          </cell>
          <cell r="D89">
            <v>114.926701519316</v>
          </cell>
        </row>
        <row r="90">
          <cell r="A90" t="str">
            <v>2020</v>
          </cell>
          <cell r="B90" t="str">
            <v>ENE</v>
          </cell>
          <cell r="C90">
            <v>116.749046147309</v>
          </cell>
          <cell r="D90">
            <v>114.33933683764801</v>
          </cell>
        </row>
        <row r="91">
          <cell r="A91" t="str">
            <v/>
          </cell>
          <cell r="B91" t="str">
            <v>FEB</v>
          </cell>
          <cell r="C91">
            <v>114.69735084437001</v>
          </cell>
          <cell r="D91">
            <v>113.686759543561</v>
          </cell>
        </row>
        <row r="92">
          <cell r="A92" t="str">
            <v/>
          </cell>
          <cell r="B92" t="str">
            <v>MAR</v>
          </cell>
          <cell r="C92">
            <v>111.689926726634</v>
          </cell>
          <cell r="D92">
            <v>112.902704642527</v>
          </cell>
        </row>
        <row r="93">
          <cell r="A93" t="str">
            <v/>
          </cell>
          <cell r="B93" t="str">
            <v>ABR</v>
          </cell>
          <cell r="C93">
            <v>86.602462820057994</v>
          </cell>
          <cell r="D93">
            <v>111.891440783585</v>
          </cell>
        </row>
        <row r="94">
          <cell r="A94" t="str">
            <v/>
          </cell>
          <cell r="B94" t="str">
            <v>MAY</v>
          </cell>
          <cell r="C94">
            <v>86.550816574419997</v>
          </cell>
          <cell r="D94">
            <v>110.752086296465</v>
          </cell>
        </row>
        <row r="95">
          <cell r="A95" t="str">
            <v/>
          </cell>
          <cell r="B95" t="str">
            <v>JUN</v>
          </cell>
          <cell r="C95">
            <v>98.717916485003002</v>
          </cell>
          <cell r="D95">
            <v>109.695456900167</v>
          </cell>
        </row>
        <row r="96">
          <cell r="A96" t="str">
            <v/>
          </cell>
          <cell r="B96" t="str">
            <v>JUL</v>
          </cell>
          <cell r="C96">
            <v>101.405683960804</v>
          </cell>
          <cell r="D96">
            <v>109.070534062292</v>
          </cell>
        </row>
        <row r="97">
          <cell r="A97" t="str">
            <v/>
          </cell>
          <cell r="B97" t="str">
            <v>AGO</v>
          </cell>
          <cell r="C97">
            <v>107.038046168035</v>
          </cell>
          <cell r="D97">
            <v>109.03438415637601</v>
          </cell>
        </row>
        <row r="98">
          <cell r="A98" t="str">
            <v/>
          </cell>
          <cell r="B98" t="str">
            <v>SEP</v>
          </cell>
          <cell r="C98">
            <v>108.70868603909</v>
          </cell>
          <cell r="D98">
            <v>109.51895697391301</v>
          </cell>
        </row>
        <row r="99">
          <cell r="A99" t="str">
            <v/>
          </cell>
          <cell r="B99" t="str">
            <v>OCT</v>
          </cell>
          <cell r="C99">
            <v>109.724459005665</v>
          </cell>
          <cell r="D99">
            <v>110.42646908268701</v>
          </cell>
        </row>
        <row r="100">
          <cell r="A100" t="str">
            <v/>
          </cell>
          <cell r="B100" t="str">
            <v>NOV</v>
          </cell>
          <cell r="C100">
            <v>114.04171280227401</v>
          </cell>
          <cell r="D100">
            <v>111.46664189516299</v>
          </cell>
        </row>
        <row r="101">
          <cell r="A101" t="str">
            <v/>
          </cell>
          <cell r="B101" t="str">
            <v>DIC</v>
          </cell>
          <cell r="C101">
            <v>114.399966940109</v>
          </cell>
          <cell r="D101">
            <v>112.18881327644399</v>
          </cell>
        </row>
        <row r="102">
          <cell r="A102" t="str">
            <v>2021</v>
          </cell>
          <cell r="B102" t="str">
            <v>ENE</v>
          </cell>
          <cell r="C102">
            <v>110.953071484549</v>
          </cell>
          <cell r="D102">
            <v>112.28568776618</v>
          </cell>
        </row>
        <row r="103">
          <cell r="A103" t="str">
            <v/>
          </cell>
          <cell r="B103" t="str">
            <v>FEB</v>
          </cell>
          <cell r="C103">
            <v>112.461018515658</v>
          </cell>
          <cell r="D103">
            <v>111.789150981001</v>
          </cell>
        </row>
        <row r="104">
          <cell r="A104" t="str">
            <v/>
          </cell>
          <cell r="B104" t="str">
            <v>MAR</v>
          </cell>
          <cell r="C104">
            <v>112.04204097168601</v>
          </cell>
          <cell r="D104">
            <v>111.046045510265</v>
          </cell>
        </row>
        <row r="105">
          <cell r="A105" t="str">
            <v/>
          </cell>
          <cell r="B105" t="str">
            <v>ABR</v>
          </cell>
          <cell r="C105">
            <v>108.773517167273</v>
          </cell>
          <cell r="D105">
            <v>110.43733929664</v>
          </cell>
        </row>
        <row r="106">
          <cell r="A106" t="str">
            <v/>
          </cell>
          <cell r="B106" t="str">
            <v>MAY</v>
          </cell>
          <cell r="C106">
            <v>109.20163936255599</v>
          </cell>
          <cell r="D106">
            <v>110.13100160800499</v>
          </cell>
        </row>
        <row r="107">
          <cell r="A107" t="str">
            <v/>
          </cell>
          <cell r="B107" t="str">
            <v>JUN</v>
          </cell>
          <cell r="C107">
            <v>106.818743594401</v>
          </cell>
          <cell r="D107">
            <v>110.168562971664</v>
          </cell>
        </row>
        <row r="108">
          <cell r="A108" t="str">
            <v/>
          </cell>
          <cell r="B108" t="str">
            <v>JUL</v>
          </cell>
          <cell r="C108">
            <v>111.770312678468</v>
          </cell>
          <cell r="D108">
            <v>110.371086790462</v>
          </cell>
        </row>
        <row r="109">
          <cell r="A109" t="str">
            <v/>
          </cell>
          <cell r="B109" t="str">
            <v>AGO</v>
          </cell>
          <cell r="C109">
            <v>113.629973057027</v>
          </cell>
          <cell r="D109">
            <v>110.61283266196401</v>
          </cell>
        </row>
        <row r="110">
          <cell r="A110" t="str">
            <v/>
          </cell>
          <cell r="B110" t="str">
            <v>SEP</v>
          </cell>
          <cell r="C110">
            <v>109.691520563644</v>
          </cell>
          <cell r="D110">
            <v>110.928123425235</v>
          </cell>
        </row>
        <row r="111">
          <cell r="A111" t="str">
            <v/>
          </cell>
          <cell r="B111" t="str">
            <v>OCT</v>
          </cell>
          <cell r="C111">
            <v>111.021520448202</v>
          </cell>
          <cell r="D111">
            <v>111.322865042402</v>
          </cell>
        </row>
        <row r="112">
          <cell r="A112" t="str">
            <v/>
          </cell>
          <cell r="B112" t="str">
            <v>NOV</v>
          </cell>
          <cell r="C112">
            <v>112.791184009342</v>
          </cell>
          <cell r="D112">
            <v>111.984957492828</v>
          </cell>
        </row>
        <row r="113">
          <cell r="A113" t="str">
            <v/>
          </cell>
          <cell r="B113" t="str">
            <v>DIC</v>
          </cell>
          <cell r="C113">
            <v>111.77212936029299</v>
          </cell>
          <cell r="D113">
            <v>113.16914417655499</v>
          </cell>
        </row>
        <row r="114">
          <cell r="A114" t="str">
            <v>2022</v>
          </cell>
          <cell r="B114" t="str">
            <v>ENE</v>
          </cell>
          <cell r="C114">
            <v>114.947508125837</v>
          </cell>
          <cell r="D114">
            <v>114.85682094288001</v>
          </cell>
        </row>
        <row r="115">
          <cell r="A115" t="str">
            <v/>
          </cell>
          <cell r="B115" t="str">
            <v>FEB</v>
          </cell>
          <cell r="C115">
            <v>116.907313128138</v>
          </cell>
          <cell r="D115">
            <v>116.806152325108</v>
          </cell>
        </row>
        <row r="116">
          <cell r="A116" t="str">
            <v/>
          </cell>
          <cell r="B116" t="str">
            <v>MAR</v>
          </cell>
          <cell r="C116">
            <v>118.13478389791</v>
          </cell>
          <cell r="D116">
            <v>118.5930090024</v>
          </cell>
        </row>
        <row r="117">
          <cell r="A117" t="str">
            <v/>
          </cell>
          <cell r="B117" t="str">
            <v>ABR</v>
          </cell>
          <cell r="C117">
            <v>121.074737658413</v>
          </cell>
          <cell r="D117">
            <v>119.979704780273</v>
          </cell>
        </row>
        <row r="118">
          <cell r="A118" t="str">
            <v/>
          </cell>
          <cell r="B118" t="str">
            <v>MAY</v>
          </cell>
          <cell r="C118">
            <v>122.00218129205101</v>
          </cell>
          <cell r="D118">
            <v>120.90979457408299</v>
          </cell>
        </row>
        <row r="119">
          <cell r="A119" t="str">
            <v/>
          </cell>
          <cell r="B119" t="str">
            <v>JUN</v>
          </cell>
          <cell r="C119">
            <v>120.93201801035499</v>
          </cell>
          <cell r="D119">
            <v>121.372543637126</v>
          </cell>
        </row>
        <row r="120">
          <cell r="A120" t="str">
            <v/>
          </cell>
          <cell r="B120" t="str">
            <v>JUL</v>
          </cell>
          <cell r="C120">
            <v>120.815370079071</v>
          </cell>
          <cell r="D120">
            <v>121.452001982867</v>
          </cell>
        </row>
        <row r="121">
          <cell r="A121" t="str">
            <v/>
          </cell>
          <cell r="B121" t="str">
            <v>AGO</v>
          </cell>
          <cell r="C121">
            <v>120.01196040352001</v>
          </cell>
          <cell r="D121">
            <v>121.34497128761799</v>
          </cell>
        </row>
        <row r="122">
          <cell r="A122" t="str">
            <v/>
          </cell>
          <cell r="B122" t="str">
            <v>SEP</v>
          </cell>
          <cell r="C122">
            <v>122.517792304156</v>
          </cell>
          <cell r="D122">
            <v>121.03155205762501</v>
          </cell>
        </row>
        <row r="123">
          <cell r="A123" t="str">
            <v/>
          </cell>
          <cell r="B123" t="str">
            <v>OCT</v>
          </cell>
          <cell r="C123">
            <v>120.83757220279</v>
          </cell>
          <cell r="D123">
            <v>120.469638967392</v>
          </cell>
        </row>
        <row r="124">
          <cell r="A124" t="str">
            <v/>
          </cell>
          <cell r="B124" t="str">
            <v>NOV</v>
          </cell>
          <cell r="C124">
            <v>115.95942142789499</v>
          </cell>
          <cell r="D124">
            <v>119.620245904938</v>
          </cell>
        </row>
        <row r="125">
          <cell r="A125" t="str">
            <v/>
          </cell>
          <cell r="B125" t="str">
            <v>DIC</v>
          </cell>
          <cell r="C125">
            <v>122.98653825103</v>
          </cell>
          <cell r="D125">
            <v>118.51270135588101</v>
          </cell>
        </row>
        <row r="126">
          <cell r="A126" t="str">
            <v>2023</v>
          </cell>
          <cell r="B126" t="str">
            <v>ENE</v>
          </cell>
          <cell r="C126">
            <v>117.97986913947599</v>
          </cell>
          <cell r="D126">
            <v>117.328532856873</v>
          </cell>
        </row>
        <row r="127">
          <cell r="A127" t="str">
            <v/>
          </cell>
          <cell r="B127" t="str">
            <v>FEB</v>
          </cell>
          <cell r="C127">
            <v>114.73720432102699</v>
          </cell>
          <cell r="D127">
            <v>116.329725111605</v>
          </cell>
        </row>
      </sheetData>
      <sheetData sheetId="3">
        <row r="6">
          <cell r="A6" t="str">
            <v>Colima</v>
          </cell>
          <cell r="B6">
            <v>-10.141692086802999</v>
          </cell>
        </row>
        <row r="7">
          <cell r="A7" t="str">
            <v>Tamaulipas</v>
          </cell>
          <cell r="B7">
            <v>-7.4945251707059999</v>
          </cell>
        </row>
        <row r="8">
          <cell r="A8" t="str">
            <v>Aguascalientes</v>
          </cell>
          <cell r="B8">
            <v>-6.9433528925820003</v>
          </cell>
        </row>
        <row r="9">
          <cell r="A9" t="str">
            <v>Morelos</v>
          </cell>
          <cell r="B9">
            <v>-6.0448603775120002</v>
          </cell>
        </row>
        <row r="10">
          <cell r="A10" t="str">
            <v>Durango</v>
          </cell>
          <cell r="B10">
            <v>-5.4332951531770002</v>
          </cell>
        </row>
        <row r="11">
          <cell r="A11" t="str">
            <v>Campeche</v>
          </cell>
          <cell r="B11">
            <v>-4.3796704689970003</v>
          </cell>
        </row>
        <row r="12">
          <cell r="A12" t="str">
            <v>Baja California</v>
          </cell>
          <cell r="B12">
            <v>-2.9281138680610002</v>
          </cell>
        </row>
        <row r="13">
          <cell r="A13" t="str">
            <v>Estado de México</v>
          </cell>
          <cell r="B13">
            <v>-2.4611185208070001</v>
          </cell>
        </row>
        <row r="14">
          <cell r="A14" t="str">
            <v>Jalisco</v>
          </cell>
          <cell r="B14">
            <v>-1.8562643764919999</v>
          </cell>
        </row>
        <row r="15">
          <cell r="A15" t="str">
            <v>Sinaloa</v>
          </cell>
          <cell r="B15">
            <v>-1.5783397270949999</v>
          </cell>
        </row>
        <row r="16">
          <cell r="A16" t="str">
            <v>Veracruz</v>
          </cell>
          <cell r="B16">
            <v>-0.334671808987</v>
          </cell>
        </row>
        <row r="17">
          <cell r="A17" t="str">
            <v>Zacatecas</v>
          </cell>
          <cell r="B17">
            <v>0.105901916473</v>
          </cell>
        </row>
        <row r="18">
          <cell r="A18" t="str">
            <v>Nuevo León</v>
          </cell>
          <cell r="B18">
            <v>0.27625731622600003</v>
          </cell>
        </row>
        <row r="19">
          <cell r="A19" t="str">
            <v>Guerrero</v>
          </cell>
          <cell r="B19">
            <v>0.50446604954999996</v>
          </cell>
        </row>
        <row r="20">
          <cell r="A20" t="str">
            <v>Coahuila</v>
          </cell>
          <cell r="B20">
            <v>0.98290939128900001</v>
          </cell>
        </row>
        <row r="21">
          <cell r="A21" t="str">
            <v>Michoacán</v>
          </cell>
          <cell r="B21">
            <v>2.4228083217290002</v>
          </cell>
        </row>
        <row r="22">
          <cell r="A22" t="str">
            <v>Nacional</v>
          </cell>
          <cell r="B22">
            <v>3.2014953677269999</v>
          </cell>
        </row>
        <row r="23">
          <cell r="A23" t="str">
            <v>Tlaxcala</v>
          </cell>
          <cell r="B23">
            <v>3.2730628196680001</v>
          </cell>
        </row>
        <row r="24">
          <cell r="A24" t="str">
            <v>Chihuahua</v>
          </cell>
          <cell r="B24">
            <v>3.5112594828599999</v>
          </cell>
        </row>
        <row r="25">
          <cell r="A25" t="str">
            <v>Querétaro</v>
          </cell>
          <cell r="B25">
            <v>5.0251979106629996</v>
          </cell>
        </row>
        <row r="26">
          <cell r="A26" t="str">
            <v>Yucatán</v>
          </cell>
          <cell r="B26">
            <v>5.4354418053489999</v>
          </cell>
        </row>
        <row r="27">
          <cell r="A27" t="str">
            <v>Sonora</v>
          </cell>
          <cell r="B27">
            <v>5.7565762138679997</v>
          </cell>
        </row>
        <row r="28">
          <cell r="A28" t="str">
            <v>Guanajuato</v>
          </cell>
          <cell r="B28">
            <v>7.5181888649350004</v>
          </cell>
        </row>
        <row r="29">
          <cell r="A29" t="str">
            <v>Hidalgo</v>
          </cell>
          <cell r="B29">
            <v>7.8463651865120001</v>
          </cell>
        </row>
        <row r="30">
          <cell r="A30" t="str">
            <v>Ciudad de México</v>
          </cell>
          <cell r="B30">
            <v>8.9200864515920006</v>
          </cell>
        </row>
        <row r="31">
          <cell r="A31" t="str">
            <v>Puebla</v>
          </cell>
          <cell r="B31">
            <v>9.7108075010759993</v>
          </cell>
        </row>
        <row r="32">
          <cell r="A32" t="str">
            <v>Chiapas</v>
          </cell>
          <cell r="B32">
            <v>11.868053321488</v>
          </cell>
        </row>
        <row r="33">
          <cell r="A33" t="str">
            <v>San Luis Potosí</v>
          </cell>
          <cell r="B33">
            <v>14.269321576944</v>
          </cell>
        </row>
        <row r="34">
          <cell r="A34" t="str">
            <v>Nayarit</v>
          </cell>
          <cell r="B34">
            <v>16.473645919959999</v>
          </cell>
        </row>
        <row r="35">
          <cell r="A35" t="str">
            <v>Oaxaca</v>
          </cell>
          <cell r="B35">
            <v>16.696234816653998</v>
          </cell>
        </row>
        <row r="36">
          <cell r="A36" t="str">
            <v>Tabasco</v>
          </cell>
          <cell r="B36">
            <v>23.962846089847002</v>
          </cell>
        </row>
        <row r="37">
          <cell r="A37" t="str">
            <v>Quintana Roo</v>
          </cell>
          <cell r="B37">
            <v>27.861667088928002</v>
          </cell>
        </row>
        <row r="38">
          <cell r="A38" t="str">
            <v>Baja California Sur</v>
          </cell>
          <cell r="B38">
            <v>30.109264940959999</v>
          </cell>
        </row>
      </sheetData>
      <sheetData sheetId="4">
        <row r="6">
          <cell r="A6" t="str">
            <v>Colima</v>
          </cell>
          <cell r="B6">
            <v>-5.7878558440459997</v>
          </cell>
        </row>
        <row r="7">
          <cell r="A7" t="str">
            <v>Aguascalientes</v>
          </cell>
          <cell r="B7">
            <v>-4.2484600510980002</v>
          </cell>
        </row>
        <row r="8">
          <cell r="A8" t="str">
            <v>Tlaxcala</v>
          </cell>
          <cell r="B8">
            <v>-3.568940130783</v>
          </cell>
        </row>
        <row r="9">
          <cell r="A9" t="str">
            <v>Chihuahua</v>
          </cell>
          <cell r="B9">
            <v>-3.355263513942</v>
          </cell>
        </row>
        <row r="10">
          <cell r="A10" t="str">
            <v>Durango</v>
          </cell>
          <cell r="B10">
            <v>-2.8863241862310001</v>
          </cell>
        </row>
        <row r="11">
          <cell r="A11" t="str">
            <v>Jalisco</v>
          </cell>
          <cell r="B11">
            <v>-2.748489926375</v>
          </cell>
        </row>
        <row r="12">
          <cell r="A12" t="str">
            <v>Morelos</v>
          </cell>
          <cell r="B12">
            <v>-2.7391529082589998</v>
          </cell>
        </row>
        <row r="13">
          <cell r="A13" t="str">
            <v>Estado de México</v>
          </cell>
          <cell r="B13">
            <v>-2.0245618212180001</v>
          </cell>
        </row>
        <row r="14">
          <cell r="A14" t="str">
            <v>Querétaro</v>
          </cell>
          <cell r="B14">
            <v>-1.9719509491339999</v>
          </cell>
        </row>
        <row r="15">
          <cell r="A15" t="str">
            <v>Veracruz</v>
          </cell>
          <cell r="B15">
            <v>-1.9095226537259999</v>
          </cell>
        </row>
        <row r="16">
          <cell r="A16" t="str">
            <v>Tamaulipas</v>
          </cell>
          <cell r="B16">
            <v>-1.362808593849</v>
          </cell>
        </row>
        <row r="17">
          <cell r="A17" t="str">
            <v>Guanajuato</v>
          </cell>
          <cell r="B17">
            <v>-1.303809045623</v>
          </cell>
        </row>
        <row r="18">
          <cell r="A18" t="str">
            <v>Baja California</v>
          </cell>
          <cell r="B18">
            <v>-1.1981816203819999</v>
          </cell>
        </row>
        <row r="19">
          <cell r="A19" t="str">
            <v>Hidalgo</v>
          </cell>
          <cell r="B19">
            <v>-1.0105223922490001</v>
          </cell>
        </row>
        <row r="20">
          <cell r="A20" t="str">
            <v>Sonora</v>
          </cell>
          <cell r="B20">
            <v>-0.55351104372100002</v>
          </cell>
        </row>
        <row r="21">
          <cell r="A21" t="str">
            <v>Sinaloa</v>
          </cell>
          <cell r="B21">
            <v>-0.51440629061900001</v>
          </cell>
        </row>
        <row r="22">
          <cell r="A22" t="str">
            <v>Campeche</v>
          </cell>
          <cell r="B22">
            <v>-0.27543664609099999</v>
          </cell>
        </row>
        <row r="23">
          <cell r="A23" t="str">
            <v>Nuevo León</v>
          </cell>
          <cell r="B23">
            <v>-0.20707925530099999</v>
          </cell>
        </row>
        <row r="24">
          <cell r="A24" t="str">
            <v>Oaxaca</v>
          </cell>
          <cell r="B24">
            <v>5.7077902765999999E-2</v>
          </cell>
        </row>
        <row r="25">
          <cell r="A25" t="str">
            <v>Coahuila</v>
          </cell>
          <cell r="B25">
            <v>0.270262652464</v>
          </cell>
        </row>
        <row r="26">
          <cell r="A26" t="str">
            <v>Nacional</v>
          </cell>
          <cell r="B26">
            <v>0.53502617262600005</v>
          </cell>
        </row>
        <row r="27">
          <cell r="A27" t="str">
            <v>Puebla</v>
          </cell>
          <cell r="B27">
            <v>0.64352627719800004</v>
          </cell>
        </row>
        <row r="28">
          <cell r="A28" t="str">
            <v>Zacatecas</v>
          </cell>
          <cell r="B28">
            <v>0.93982811519099996</v>
          </cell>
        </row>
        <row r="29">
          <cell r="A29" t="str">
            <v>Nayarit</v>
          </cell>
          <cell r="B29">
            <v>1.1951865279780001</v>
          </cell>
        </row>
        <row r="30">
          <cell r="A30" t="str">
            <v>Michoacán</v>
          </cell>
          <cell r="B30">
            <v>1.2922599016309999</v>
          </cell>
        </row>
        <row r="31">
          <cell r="A31" t="str">
            <v>Chiapas</v>
          </cell>
          <cell r="B31">
            <v>1.397996554603</v>
          </cell>
        </row>
        <row r="32">
          <cell r="A32" t="str">
            <v>Tabasco</v>
          </cell>
          <cell r="B32">
            <v>2.878476920053</v>
          </cell>
        </row>
        <row r="33">
          <cell r="A33" t="str">
            <v>San Luis Potosí</v>
          </cell>
          <cell r="B33">
            <v>3.1436104375979999</v>
          </cell>
        </row>
        <row r="34">
          <cell r="A34" t="str">
            <v>Yucatán</v>
          </cell>
          <cell r="B34">
            <v>3.1718431756499998</v>
          </cell>
        </row>
        <row r="35">
          <cell r="A35" t="str">
            <v>Ciudad de México</v>
          </cell>
          <cell r="B35">
            <v>3.7716963084200001</v>
          </cell>
        </row>
        <row r="36">
          <cell r="A36" t="str">
            <v>Baja California Sur</v>
          </cell>
          <cell r="B36">
            <v>8.0063382532790008</v>
          </cell>
        </row>
        <row r="37">
          <cell r="A37" t="str">
            <v>Guerrero</v>
          </cell>
          <cell r="B37">
            <v>9.3272641791169999</v>
          </cell>
        </row>
        <row r="38">
          <cell r="A38" t="str">
            <v>Quintana Roo</v>
          </cell>
          <cell r="B38">
            <v>20.965963566635001</v>
          </cell>
        </row>
      </sheetData>
      <sheetData sheetId="5">
        <row r="6">
          <cell r="A6" t="str">
            <v>Actividades secundarias</v>
          </cell>
          <cell r="B6">
            <v>-2.0453866203179998</v>
          </cell>
        </row>
        <row r="7">
          <cell r="A7" t="str">
            <v>Industria de la construcción</v>
          </cell>
          <cell r="B7">
            <v>-11.711287524177999</v>
          </cell>
        </row>
        <row r="8">
          <cell r="A8" t="str">
            <v>Industrias manufactureras</v>
          </cell>
          <cell r="B8">
            <v>0.446401522326</v>
          </cell>
        </row>
        <row r="9">
          <cell r="A9" t="str">
            <v>Minería</v>
          </cell>
          <cell r="B9">
            <v>6.3807054898029998</v>
          </cell>
        </row>
        <row r="10">
          <cell r="A10" t="str">
            <v>Servicios Públicos</v>
          </cell>
          <cell r="B10">
            <v>4.010336557035</v>
          </cell>
        </row>
      </sheetData>
      <sheetData sheetId="6">
        <row r="5">
          <cell r="C5" t="str">
            <v>Variación</v>
          </cell>
          <cell r="D5" t="str">
            <v>Variación promedio</v>
          </cell>
        </row>
        <row r="6">
          <cell r="A6" t="str">
            <v>2013</v>
          </cell>
          <cell r="B6" t="str">
            <v>ENE</v>
          </cell>
          <cell r="C6">
            <v>-6.3031121819370002</v>
          </cell>
          <cell r="D6">
            <v>1.27906107001775</v>
          </cell>
        </row>
        <row r="7">
          <cell r="A7" t="str">
            <v/>
          </cell>
          <cell r="B7" t="str">
            <v>FEB</v>
          </cell>
          <cell r="C7">
            <v>10.537063384554999</v>
          </cell>
          <cell r="D7">
            <v>1.88819716091983</v>
          </cell>
        </row>
        <row r="8">
          <cell r="A8" t="str">
            <v/>
          </cell>
          <cell r="B8" t="str">
            <v>MAR</v>
          </cell>
          <cell r="C8">
            <v>0.33558726262999999</v>
          </cell>
          <cell r="D8">
            <v>0.97254136526258295</v>
          </cell>
        </row>
        <row r="9">
          <cell r="A9" t="str">
            <v/>
          </cell>
          <cell r="B9" t="str">
            <v>ABR</v>
          </cell>
          <cell r="C9">
            <v>5.5320223962249999</v>
          </cell>
          <cell r="D9">
            <v>1.7779634995770801</v>
          </cell>
        </row>
        <row r="10">
          <cell r="A10" t="str">
            <v/>
          </cell>
          <cell r="B10" t="str">
            <v>MAY</v>
          </cell>
          <cell r="C10">
            <v>4.2365641332859996</v>
          </cell>
          <cell r="D10">
            <v>1.78394424472508</v>
          </cell>
        </row>
        <row r="11">
          <cell r="A11" t="str">
            <v/>
          </cell>
          <cell r="B11" t="str">
            <v>JUN</v>
          </cell>
          <cell r="C11">
            <v>-0.23777849001699999</v>
          </cell>
          <cell r="D11">
            <v>1.92259836857425</v>
          </cell>
        </row>
        <row r="12">
          <cell r="A12" t="str">
            <v/>
          </cell>
          <cell r="B12" t="str">
            <v>JUL</v>
          </cell>
          <cell r="C12">
            <v>-11.130718381801</v>
          </cell>
          <cell r="D12">
            <v>0.253317815948917</v>
          </cell>
        </row>
        <row r="13">
          <cell r="A13" t="str">
            <v/>
          </cell>
          <cell r="B13" t="str">
            <v>AGO</v>
          </cell>
          <cell r="C13">
            <v>-4.200247916086</v>
          </cell>
          <cell r="D13">
            <v>-0.78099699699708303</v>
          </cell>
        </row>
        <row r="14">
          <cell r="A14" t="str">
            <v/>
          </cell>
          <cell r="B14" t="str">
            <v>SEP</v>
          </cell>
          <cell r="C14">
            <v>-7.4554532942740002</v>
          </cell>
          <cell r="D14">
            <v>-2.0503524426593298</v>
          </cell>
        </row>
        <row r="15">
          <cell r="A15" t="str">
            <v/>
          </cell>
          <cell r="B15" t="str">
            <v>OCT</v>
          </cell>
          <cell r="C15">
            <v>2.9720674853209998</v>
          </cell>
          <cell r="D15">
            <v>-1.4453642326904199</v>
          </cell>
        </row>
        <row r="16">
          <cell r="A16" t="str">
            <v/>
          </cell>
          <cell r="B16" t="str">
            <v>NOV</v>
          </cell>
          <cell r="C16">
            <v>-4.208562471334</v>
          </cell>
          <cell r="D16">
            <v>-1.2131713666060799</v>
          </cell>
        </row>
        <row r="17">
          <cell r="A17" t="str">
            <v/>
          </cell>
          <cell r="B17" t="str">
            <v>DIC</v>
          </cell>
          <cell r="C17">
            <v>0.23463856098999999</v>
          </cell>
          <cell r="D17">
            <v>-0.80732745937016703</v>
          </cell>
        </row>
        <row r="18">
          <cell r="A18" t="str">
            <v>2014</v>
          </cell>
          <cell r="B18" t="str">
            <v>ENE</v>
          </cell>
          <cell r="C18">
            <v>-10.169581540872001</v>
          </cell>
          <cell r="D18">
            <v>-1.1295332392814199</v>
          </cell>
        </row>
        <row r="19">
          <cell r="A19" t="str">
            <v/>
          </cell>
          <cell r="B19" t="str">
            <v>FEB</v>
          </cell>
          <cell r="C19">
            <v>-10.979081154366</v>
          </cell>
          <cell r="D19">
            <v>-2.9225452841915001</v>
          </cell>
        </row>
        <row r="20">
          <cell r="A20" t="str">
            <v/>
          </cell>
          <cell r="B20" t="str">
            <v>MAR</v>
          </cell>
          <cell r="C20">
            <v>1.180799972797</v>
          </cell>
          <cell r="D20">
            <v>-2.8521108916775799</v>
          </cell>
        </row>
        <row r="21">
          <cell r="A21" t="str">
            <v/>
          </cell>
          <cell r="B21" t="str">
            <v>ABR</v>
          </cell>
          <cell r="C21">
            <v>-0.93292964626599995</v>
          </cell>
          <cell r="D21">
            <v>-3.3908568952185001</v>
          </cell>
        </row>
        <row r="22">
          <cell r="A22" t="str">
            <v/>
          </cell>
          <cell r="B22" t="str">
            <v>MAY</v>
          </cell>
          <cell r="C22">
            <v>1.2777288596330001</v>
          </cell>
          <cell r="D22">
            <v>-3.6374265013562499</v>
          </cell>
        </row>
        <row r="23">
          <cell r="A23" t="str">
            <v/>
          </cell>
          <cell r="B23" t="str">
            <v>JUN</v>
          </cell>
          <cell r="C23">
            <v>7.2424655394549999</v>
          </cell>
          <cell r="D23">
            <v>-3.0140728322335799</v>
          </cell>
        </row>
        <row r="24">
          <cell r="A24" t="str">
            <v/>
          </cell>
          <cell r="B24" t="str">
            <v>JUL</v>
          </cell>
          <cell r="C24">
            <v>-4.3922652021499999</v>
          </cell>
          <cell r="D24">
            <v>-2.4525350672626698</v>
          </cell>
        </row>
        <row r="25">
          <cell r="A25" t="str">
            <v/>
          </cell>
          <cell r="B25" t="str">
            <v>AGO</v>
          </cell>
          <cell r="C25">
            <v>-3.5340099628339998</v>
          </cell>
          <cell r="D25">
            <v>-2.3970152378249998</v>
          </cell>
        </row>
        <row r="26">
          <cell r="A26" t="str">
            <v/>
          </cell>
          <cell r="B26" t="str">
            <v>SEP</v>
          </cell>
          <cell r="C26">
            <v>-7.5068163262779999</v>
          </cell>
          <cell r="D26">
            <v>-2.4012954904920001</v>
          </cell>
        </row>
        <row r="27">
          <cell r="A27" t="str">
            <v/>
          </cell>
          <cell r="B27" t="str">
            <v>OCT</v>
          </cell>
          <cell r="C27">
            <v>-2.2533279101080002</v>
          </cell>
          <cell r="D27">
            <v>-2.8367451067777498</v>
          </cell>
        </row>
        <row r="28">
          <cell r="A28" t="str">
            <v/>
          </cell>
          <cell r="B28" t="str">
            <v>NOV</v>
          </cell>
          <cell r="C28">
            <v>-5.0355712647409998</v>
          </cell>
          <cell r="D28">
            <v>-2.9056625062283299</v>
          </cell>
        </row>
        <row r="29">
          <cell r="A29" t="str">
            <v/>
          </cell>
          <cell r="B29" t="str">
            <v>DIC</v>
          </cell>
          <cell r="C29">
            <v>-1.9466759155769999</v>
          </cell>
          <cell r="D29">
            <v>-3.08743871260892</v>
          </cell>
        </row>
        <row r="30">
          <cell r="A30" t="str">
            <v>2015</v>
          </cell>
          <cell r="B30" t="str">
            <v>ENE</v>
          </cell>
          <cell r="C30">
            <v>3.1092007183839998</v>
          </cell>
          <cell r="D30">
            <v>-1.9808735243375799</v>
          </cell>
        </row>
        <row r="31">
          <cell r="A31" t="str">
            <v/>
          </cell>
          <cell r="B31" t="str">
            <v>FEB</v>
          </cell>
          <cell r="C31">
            <v>-8.6228559795220008</v>
          </cell>
          <cell r="D31">
            <v>-1.78452142643392</v>
          </cell>
        </row>
        <row r="32">
          <cell r="A32" t="str">
            <v/>
          </cell>
          <cell r="B32" t="str">
            <v>MAR</v>
          </cell>
          <cell r="C32">
            <v>-8.6196097339400009</v>
          </cell>
          <cell r="D32">
            <v>-2.6012222353286698</v>
          </cell>
        </row>
        <row r="33">
          <cell r="A33" t="str">
            <v/>
          </cell>
          <cell r="B33" t="str">
            <v>ABR</v>
          </cell>
          <cell r="C33">
            <v>-1.6163133548349999</v>
          </cell>
          <cell r="D33">
            <v>-2.65817087770942</v>
          </cell>
        </row>
        <row r="34">
          <cell r="A34" t="str">
            <v/>
          </cell>
          <cell r="B34" t="str">
            <v>MAY</v>
          </cell>
          <cell r="C34">
            <v>2.0055016537650001</v>
          </cell>
          <cell r="D34">
            <v>-2.5975231448650802</v>
          </cell>
        </row>
        <row r="35">
          <cell r="A35" t="str">
            <v/>
          </cell>
          <cell r="B35" t="str">
            <v>JUN</v>
          </cell>
          <cell r="C35">
            <v>7.7214146908689996</v>
          </cell>
          <cell r="D35">
            <v>-2.5576107155805801</v>
          </cell>
        </row>
        <row r="36">
          <cell r="A36" t="str">
            <v/>
          </cell>
          <cell r="B36" t="str">
            <v>JUL</v>
          </cell>
          <cell r="C36">
            <v>25.744627830896</v>
          </cell>
          <cell r="D36">
            <v>-4.6202962826750099E-2</v>
          </cell>
        </row>
        <row r="37">
          <cell r="A37" t="str">
            <v/>
          </cell>
          <cell r="B37" t="str">
            <v>AGO</v>
          </cell>
          <cell r="C37">
            <v>26.009629438015001</v>
          </cell>
          <cell r="D37">
            <v>2.415766987244</v>
          </cell>
        </row>
        <row r="38">
          <cell r="A38" t="str">
            <v/>
          </cell>
          <cell r="B38" t="str">
            <v>SEP</v>
          </cell>
          <cell r="C38">
            <v>62.383407765153002</v>
          </cell>
          <cell r="D38">
            <v>8.2399523281965799</v>
          </cell>
        </row>
        <row r="39">
          <cell r="A39" t="str">
            <v/>
          </cell>
          <cell r="B39" t="str">
            <v>OCT</v>
          </cell>
          <cell r="C39">
            <v>2.6560510338080001</v>
          </cell>
          <cell r="D39">
            <v>8.6490672401895807</v>
          </cell>
        </row>
        <row r="40">
          <cell r="A40" t="str">
            <v/>
          </cell>
          <cell r="B40" t="str">
            <v>NOV</v>
          </cell>
          <cell r="C40">
            <v>7.7189733441659998</v>
          </cell>
          <cell r="D40">
            <v>9.7119459575985001</v>
          </cell>
        </row>
        <row r="41">
          <cell r="A41" t="str">
            <v/>
          </cell>
          <cell r="B41" t="str">
            <v>DIC</v>
          </cell>
          <cell r="C41">
            <v>7.4143304488590003</v>
          </cell>
          <cell r="D41">
            <v>10.4920298213015</v>
          </cell>
        </row>
        <row r="42">
          <cell r="A42" t="str">
            <v>2016</v>
          </cell>
          <cell r="B42" t="str">
            <v>ENE</v>
          </cell>
          <cell r="C42">
            <v>20.923419881510998</v>
          </cell>
          <cell r="D42">
            <v>11.9765480848954</v>
          </cell>
        </row>
        <row r="43">
          <cell r="A43" t="str">
            <v/>
          </cell>
          <cell r="B43" t="str">
            <v>FEB</v>
          </cell>
          <cell r="C43">
            <v>22.639993796336999</v>
          </cell>
          <cell r="D43">
            <v>14.581785566217</v>
          </cell>
        </row>
        <row r="44">
          <cell r="A44" t="str">
            <v/>
          </cell>
          <cell r="B44" t="str">
            <v>MAR</v>
          </cell>
          <cell r="C44">
            <v>14.635077138631001</v>
          </cell>
          <cell r="D44">
            <v>16.519676138931199</v>
          </cell>
        </row>
        <row r="45">
          <cell r="A45" t="str">
            <v/>
          </cell>
          <cell r="B45" t="str">
            <v>ABR</v>
          </cell>
          <cell r="C45">
            <v>10.674821125245</v>
          </cell>
          <cell r="D45">
            <v>17.543937345604601</v>
          </cell>
        </row>
        <row r="46">
          <cell r="A46" t="str">
            <v/>
          </cell>
          <cell r="B46" t="str">
            <v>MAY</v>
          </cell>
          <cell r="C46">
            <v>6.1260534155900004</v>
          </cell>
          <cell r="D46">
            <v>17.887316659090001</v>
          </cell>
        </row>
        <row r="47">
          <cell r="A47" t="str">
            <v/>
          </cell>
          <cell r="B47" t="str">
            <v>JUN</v>
          </cell>
          <cell r="C47">
            <v>1.5032942089779999</v>
          </cell>
          <cell r="D47">
            <v>17.369139952265801</v>
          </cell>
        </row>
        <row r="48">
          <cell r="A48" t="str">
            <v/>
          </cell>
          <cell r="B48" t="str">
            <v>JUL</v>
          </cell>
          <cell r="C48">
            <v>-16.520344429226999</v>
          </cell>
          <cell r="D48">
            <v>13.847058930588799</v>
          </cell>
        </row>
        <row r="49">
          <cell r="A49" t="str">
            <v/>
          </cell>
          <cell r="B49" t="str">
            <v>AGO</v>
          </cell>
          <cell r="C49">
            <v>-13.7997441053</v>
          </cell>
          <cell r="D49">
            <v>10.529611135312599</v>
          </cell>
        </row>
        <row r="50">
          <cell r="A50" t="str">
            <v/>
          </cell>
          <cell r="B50" t="str">
            <v>SEP</v>
          </cell>
          <cell r="C50">
            <v>-21.932332778820999</v>
          </cell>
          <cell r="D50">
            <v>3.5032994233147501</v>
          </cell>
        </row>
        <row r="51">
          <cell r="A51" t="str">
            <v/>
          </cell>
          <cell r="B51" t="str">
            <v>OCT</v>
          </cell>
          <cell r="C51">
            <v>2.841142275498</v>
          </cell>
          <cell r="D51">
            <v>3.5187236934555801</v>
          </cell>
        </row>
        <row r="52">
          <cell r="A52" t="str">
            <v/>
          </cell>
          <cell r="B52" t="str">
            <v>NOV</v>
          </cell>
          <cell r="C52">
            <v>14.424069223244</v>
          </cell>
          <cell r="D52">
            <v>4.0774816833787497</v>
          </cell>
        </row>
        <row r="53">
          <cell r="A53" t="str">
            <v/>
          </cell>
          <cell r="B53" t="str">
            <v>DIC</v>
          </cell>
          <cell r="C53">
            <v>2.1323816775709998</v>
          </cell>
          <cell r="D53">
            <v>3.6373192857714201</v>
          </cell>
        </row>
        <row r="54">
          <cell r="A54" t="str">
            <v>2017</v>
          </cell>
          <cell r="B54" t="str">
            <v>ENE</v>
          </cell>
          <cell r="C54">
            <v>4.2474345951789996</v>
          </cell>
          <cell r="D54">
            <v>2.2476538452437498</v>
          </cell>
        </row>
        <row r="55">
          <cell r="A55" t="str">
            <v/>
          </cell>
          <cell r="B55" t="str">
            <v>FEB</v>
          </cell>
          <cell r="C55">
            <v>5.2051274957859999</v>
          </cell>
          <cell r="D55">
            <v>0.79474832019783404</v>
          </cell>
        </row>
        <row r="56">
          <cell r="A56" t="str">
            <v/>
          </cell>
          <cell r="B56" t="str">
            <v>MAR</v>
          </cell>
          <cell r="C56">
            <v>9.2332822513139998</v>
          </cell>
          <cell r="D56">
            <v>0.34459874625475001</v>
          </cell>
        </row>
        <row r="57">
          <cell r="A57" t="str">
            <v/>
          </cell>
          <cell r="B57" t="str">
            <v>ABR</v>
          </cell>
          <cell r="C57">
            <v>-7.6107185117469998</v>
          </cell>
          <cell r="D57">
            <v>-1.1791962234945801</v>
          </cell>
        </row>
        <row r="58">
          <cell r="A58" t="str">
            <v/>
          </cell>
          <cell r="B58" t="str">
            <v>MAY</v>
          </cell>
          <cell r="C58">
            <v>-5.9209406560030002</v>
          </cell>
          <cell r="D58">
            <v>-2.18311239612733</v>
          </cell>
        </row>
        <row r="59">
          <cell r="A59" t="str">
            <v/>
          </cell>
          <cell r="B59" t="str">
            <v>JUN</v>
          </cell>
          <cell r="C59">
            <v>-1.092581937539</v>
          </cell>
          <cell r="D59">
            <v>-2.3994354083370801</v>
          </cell>
        </row>
        <row r="60">
          <cell r="A60" t="str">
            <v/>
          </cell>
          <cell r="B60" t="str">
            <v>JUL</v>
          </cell>
          <cell r="C60">
            <v>4.7364756774050001</v>
          </cell>
          <cell r="D60">
            <v>-0.62803373278441699</v>
          </cell>
        </row>
        <row r="61">
          <cell r="A61" t="str">
            <v/>
          </cell>
          <cell r="B61" t="str">
            <v>AGO</v>
          </cell>
          <cell r="C61">
            <v>4.3877293956700001</v>
          </cell>
          <cell r="D61">
            <v>0.88758905896308304</v>
          </cell>
        </row>
        <row r="62">
          <cell r="A62" t="str">
            <v/>
          </cell>
          <cell r="B62" t="str">
            <v>SEP</v>
          </cell>
          <cell r="C62">
            <v>11.220516436255</v>
          </cell>
          <cell r="D62">
            <v>3.65032649355275</v>
          </cell>
        </row>
        <row r="63">
          <cell r="A63" t="str">
            <v/>
          </cell>
          <cell r="B63" t="str">
            <v>OCT</v>
          </cell>
          <cell r="C63">
            <v>1.479535783142</v>
          </cell>
          <cell r="D63">
            <v>3.5368592858564201</v>
          </cell>
        </row>
        <row r="64">
          <cell r="A64" t="str">
            <v/>
          </cell>
          <cell r="B64" t="str">
            <v>NOV</v>
          </cell>
          <cell r="C64">
            <v>-1.4891094768499999</v>
          </cell>
          <cell r="D64">
            <v>2.2107610608485802</v>
          </cell>
        </row>
        <row r="65">
          <cell r="A65" t="str">
            <v/>
          </cell>
          <cell r="B65" t="str">
            <v>DIC</v>
          </cell>
          <cell r="C65">
            <v>11.403707076531999</v>
          </cell>
          <cell r="D65">
            <v>2.9833715107619998</v>
          </cell>
        </row>
        <row r="66">
          <cell r="A66" t="str">
            <v>2018</v>
          </cell>
          <cell r="B66" t="str">
            <v>ENE</v>
          </cell>
          <cell r="C66">
            <v>1.3992506311820001</v>
          </cell>
          <cell r="D66">
            <v>2.7460228470955799</v>
          </cell>
        </row>
        <row r="67">
          <cell r="A67" t="str">
            <v/>
          </cell>
          <cell r="B67" t="str">
            <v>FEB</v>
          </cell>
          <cell r="C67">
            <v>-5.0519255332470001</v>
          </cell>
          <cell r="D67">
            <v>1.8912684280095</v>
          </cell>
        </row>
        <row r="68">
          <cell r="A68" t="str">
            <v/>
          </cell>
          <cell r="B68" t="str">
            <v>MAR</v>
          </cell>
          <cell r="C68">
            <v>-7.7839283008900004</v>
          </cell>
          <cell r="D68">
            <v>0.47316754865916699</v>
          </cell>
        </row>
        <row r="69">
          <cell r="A69" t="str">
            <v/>
          </cell>
          <cell r="B69" t="str">
            <v>ABR</v>
          </cell>
          <cell r="C69">
            <v>-2.6408699081989999</v>
          </cell>
          <cell r="D69">
            <v>0.88732159895483298</v>
          </cell>
        </row>
        <row r="70">
          <cell r="A70" t="str">
            <v/>
          </cell>
          <cell r="B70" t="str">
            <v>MAY</v>
          </cell>
          <cell r="C70">
            <v>-4.3710884248169997</v>
          </cell>
          <cell r="D70">
            <v>1.0164759515536701</v>
          </cell>
        </row>
        <row r="71">
          <cell r="A71" t="str">
            <v/>
          </cell>
          <cell r="B71" t="str">
            <v>JUN</v>
          </cell>
          <cell r="C71">
            <v>-15.405659565016</v>
          </cell>
          <cell r="D71">
            <v>-0.17628051740275</v>
          </cell>
        </row>
        <row r="72">
          <cell r="A72" t="str">
            <v/>
          </cell>
          <cell r="B72" t="str">
            <v>JUL</v>
          </cell>
          <cell r="C72">
            <v>1.2267881905360001</v>
          </cell>
          <cell r="D72">
            <v>-0.46875447464183301</v>
          </cell>
        </row>
        <row r="73">
          <cell r="A73" t="str">
            <v/>
          </cell>
          <cell r="B73" t="str">
            <v>AGO</v>
          </cell>
          <cell r="C73">
            <v>-2.6028031073109998</v>
          </cell>
          <cell r="D73">
            <v>-1.05129884989025</v>
          </cell>
        </row>
        <row r="74">
          <cell r="A74" t="str">
            <v/>
          </cell>
          <cell r="B74" t="str">
            <v>SEP</v>
          </cell>
          <cell r="C74">
            <v>-14.502027929485999</v>
          </cell>
          <cell r="D74">
            <v>-3.1948442137019999</v>
          </cell>
        </row>
        <row r="75">
          <cell r="A75" t="str">
            <v/>
          </cell>
          <cell r="B75" t="str">
            <v>OCT</v>
          </cell>
          <cell r="C75">
            <v>1.511453646464</v>
          </cell>
          <cell r="D75">
            <v>-3.1921843917585</v>
          </cell>
        </row>
        <row r="76">
          <cell r="A76" t="str">
            <v/>
          </cell>
          <cell r="B76" t="str">
            <v>NOV</v>
          </cell>
          <cell r="C76">
            <v>-11.454541130981999</v>
          </cell>
          <cell r="D76">
            <v>-4.02263702960283</v>
          </cell>
        </row>
        <row r="77">
          <cell r="A77" t="str">
            <v/>
          </cell>
          <cell r="B77" t="str">
            <v>DIC</v>
          </cell>
          <cell r="C77">
            <v>0.22705588347799999</v>
          </cell>
          <cell r="D77">
            <v>-4.9540246290240004</v>
          </cell>
        </row>
        <row r="78">
          <cell r="A78" t="str">
            <v>2019</v>
          </cell>
          <cell r="B78" t="str">
            <v>ENE</v>
          </cell>
          <cell r="C78">
            <v>8.3856788785529996</v>
          </cell>
          <cell r="D78">
            <v>-4.3718222750764202</v>
          </cell>
        </row>
        <row r="79">
          <cell r="A79" t="str">
            <v/>
          </cell>
          <cell r="B79" t="str">
            <v>FEB</v>
          </cell>
          <cell r="C79">
            <v>9.0888056121440002</v>
          </cell>
          <cell r="D79">
            <v>-3.1934280129605002</v>
          </cell>
        </row>
        <row r="80">
          <cell r="A80" t="str">
            <v/>
          </cell>
          <cell r="B80" t="str">
            <v>MAR</v>
          </cell>
          <cell r="C80">
            <v>1.009661572288</v>
          </cell>
          <cell r="D80">
            <v>-2.4606288568623298</v>
          </cell>
        </row>
        <row r="81">
          <cell r="A81" t="str">
            <v/>
          </cell>
          <cell r="B81" t="str">
            <v>ABR</v>
          </cell>
          <cell r="C81">
            <v>2.584134756868</v>
          </cell>
          <cell r="D81">
            <v>-2.0252118014400802</v>
          </cell>
        </row>
        <row r="82">
          <cell r="A82" t="str">
            <v/>
          </cell>
          <cell r="B82" t="str">
            <v>MAY</v>
          </cell>
          <cell r="C82">
            <v>-12.141761574617</v>
          </cell>
          <cell r="D82">
            <v>-2.6727678972567501</v>
          </cell>
        </row>
        <row r="83">
          <cell r="A83" t="str">
            <v/>
          </cell>
          <cell r="B83" t="str">
            <v>JUN</v>
          </cell>
          <cell r="C83">
            <v>-4.0638626550739998</v>
          </cell>
          <cell r="D83">
            <v>-1.7276181547615801</v>
          </cell>
        </row>
        <row r="84">
          <cell r="A84" t="str">
            <v/>
          </cell>
          <cell r="B84" t="str">
            <v>JUL</v>
          </cell>
          <cell r="C84">
            <v>-6.7634929984400003</v>
          </cell>
          <cell r="D84">
            <v>-2.39347492050958</v>
          </cell>
        </row>
        <row r="85">
          <cell r="A85" t="str">
            <v/>
          </cell>
          <cell r="B85" t="str">
            <v>AGO</v>
          </cell>
          <cell r="C85">
            <v>-5.6360227401399996</v>
          </cell>
          <cell r="D85">
            <v>-2.6462432232453299</v>
          </cell>
        </row>
        <row r="86">
          <cell r="A86" t="str">
            <v/>
          </cell>
          <cell r="B86" t="str">
            <v>SEP</v>
          </cell>
          <cell r="C86">
            <v>-13.717499996916001</v>
          </cell>
          <cell r="D86">
            <v>-2.5808658955311699</v>
          </cell>
        </row>
        <row r="87">
          <cell r="A87" t="str">
            <v/>
          </cell>
          <cell r="B87" t="str">
            <v>OCT</v>
          </cell>
          <cell r="C87">
            <v>-16.507161653600999</v>
          </cell>
          <cell r="D87">
            <v>-4.0824171705365799</v>
          </cell>
        </row>
        <row r="88">
          <cell r="A88" t="str">
            <v/>
          </cell>
          <cell r="B88" t="str">
            <v>NOV</v>
          </cell>
          <cell r="C88">
            <v>-7.7549171657139997</v>
          </cell>
          <cell r="D88">
            <v>-3.77411517343092</v>
          </cell>
        </row>
        <row r="89">
          <cell r="A89" t="str">
            <v/>
          </cell>
          <cell r="B89" t="str">
            <v>DIC</v>
          </cell>
          <cell r="C89">
            <v>-16.506219686760002</v>
          </cell>
          <cell r="D89">
            <v>-5.1685548042840797</v>
          </cell>
        </row>
        <row r="90">
          <cell r="A90" t="str">
            <v>2020</v>
          </cell>
          <cell r="B90" t="str">
            <v>ENE</v>
          </cell>
          <cell r="C90">
            <v>-14.206976404538</v>
          </cell>
          <cell r="D90">
            <v>-7.0512760778750003</v>
          </cell>
        </row>
        <row r="91">
          <cell r="A91" t="str">
            <v/>
          </cell>
          <cell r="B91" t="str">
            <v>FEB</v>
          </cell>
          <cell r="C91">
            <v>-12.898074409465</v>
          </cell>
          <cell r="D91">
            <v>-8.8835160796757506</v>
          </cell>
        </row>
        <row r="92">
          <cell r="A92" t="str">
            <v/>
          </cell>
          <cell r="B92" t="str">
            <v>MAR</v>
          </cell>
          <cell r="C92">
            <v>-0.63833149316299997</v>
          </cell>
          <cell r="D92">
            <v>-9.0208488351299998</v>
          </cell>
        </row>
        <row r="93">
          <cell r="A93" t="str">
            <v/>
          </cell>
          <cell r="B93" t="str">
            <v>ABR</v>
          </cell>
          <cell r="C93">
            <v>-46.426724947963997</v>
          </cell>
          <cell r="D93">
            <v>-13.105087143865999</v>
          </cell>
        </row>
        <row r="94">
          <cell r="A94" t="str">
            <v/>
          </cell>
          <cell r="B94" t="str">
            <v>MAY</v>
          </cell>
          <cell r="C94">
            <v>-28.726346353520999</v>
          </cell>
          <cell r="D94">
            <v>-14.4871358754413</v>
          </cell>
        </row>
        <row r="95">
          <cell r="A95" t="str">
            <v/>
          </cell>
          <cell r="B95" t="str">
            <v>JUN</v>
          </cell>
          <cell r="C95">
            <v>-11.237880181315001</v>
          </cell>
          <cell r="D95">
            <v>-15.0849706692947</v>
          </cell>
        </row>
        <row r="96">
          <cell r="A96" t="str">
            <v/>
          </cell>
          <cell r="B96" t="str">
            <v>JUL</v>
          </cell>
          <cell r="C96">
            <v>-22.199996509114001</v>
          </cell>
          <cell r="D96">
            <v>-16.371345961850899</v>
          </cell>
        </row>
        <row r="97">
          <cell r="A97" t="str">
            <v/>
          </cell>
          <cell r="B97" t="str">
            <v>AGO</v>
          </cell>
          <cell r="C97">
            <v>-6.482390416955</v>
          </cell>
          <cell r="D97">
            <v>-16.441876601585498</v>
          </cell>
        </row>
        <row r="98">
          <cell r="A98" t="str">
            <v/>
          </cell>
          <cell r="B98" t="str">
            <v>SEP</v>
          </cell>
          <cell r="C98">
            <v>-8.9429463936419999</v>
          </cell>
          <cell r="D98">
            <v>-16.043997134645998</v>
          </cell>
        </row>
        <row r="99">
          <cell r="A99" t="str">
            <v/>
          </cell>
          <cell r="B99" t="str">
            <v>OCT</v>
          </cell>
          <cell r="C99">
            <v>1.7068838819579999</v>
          </cell>
          <cell r="D99">
            <v>-14.5261600066827</v>
          </cell>
        </row>
        <row r="100">
          <cell r="A100" t="str">
            <v/>
          </cell>
          <cell r="B100" t="str">
            <v>NOV</v>
          </cell>
          <cell r="C100">
            <v>11.802209637468</v>
          </cell>
          <cell r="D100">
            <v>-12.896399439750899</v>
          </cell>
        </row>
        <row r="101">
          <cell r="A101" t="str">
            <v/>
          </cell>
          <cell r="B101" t="str">
            <v>DIC</v>
          </cell>
          <cell r="C101">
            <v>3.0242682445139999</v>
          </cell>
          <cell r="D101">
            <v>-11.268858778811399</v>
          </cell>
        </row>
        <row r="102">
          <cell r="A102" t="str">
            <v>2021</v>
          </cell>
          <cell r="B102" t="str">
            <v>ENE</v>
          </cell>
          <cell r="C102">
            <v>6.9733523117890002</v>
          </cell>
          <cell r="D102">
            <v>-9.5038313857841707</v>
          </cell>
        </row>
        <row r="103">
          <cell r="A103" t="str">
            <v/>
          </cell>
          <cell r="B103" t="str">
            <v>FEB</v>
          </cell>
          <cell r="C103">
            <v>9.4124644202760006</v>
          </cell>
          <cell r="D103">
            <v>-7.6446198166390804</v>
          </cell>
        </row>
        <row r="104">
          <cell r="A104" t="str">
            <v/>
          </cell>
          <cell r="B104" t="str">
            <v>MAR</v>
          </cell>
          <cell r="C104">
            <v>-0.96651356015800005</v>
          </cell>
          <cell r="D104">
            <v>-7.6719683222219999</v>
          </cell>
        </row>
        <row r="105">
          <cell r="A105" t="str">
            <v/>
          </cell>
          <cell r="B105" t="str">
            <v>ABR</v>
          </cell>
          <cell r="C105">
            <v>68.232334807493004</v>
          </cell>
          <cell r="D105">
            <v>1.8829533240660801</v>
          </cell>
        </row>
        <row r="106">
          <cell r="A106" t="str">
            <v/>
          </cell>
          <cell r="B106" t="str">
            <v>MAY</v>
          </cell>
          <cell r="C106">
            <v>39.905669538712999</v>
          </cell>
          <cell r="D106">
            <v>7.6022879817522497</v>
          </cell>
        </row>
        <row r="107">
          <cell r="A107" t="str">
            <v/>
          </cell>
          <cell r="B107" t="str">
            <v>JUN</v>
          </cell>
          <cell r="C107">
            <v>-5.6395804237540004</v>
          </cell>
          <cell r="D107">
            <v>8.0688129615489999</v>
          </cell>
        </row>
        <row r="108">
          <cell r="A108" t="str">
            <v/>
          </cell>
          <cell r="B108" t="str">
            <v>JUL</v>
          </cell>
          <cell r="C108">
            <v>17.824400470970001</v>
          </cell>
          <cell r="D108">
            <v>11.404179376556</v>
          </cell>
        </row>
        <row r="109">
          <cell r="A109" t="str">
            <v/>
          </cell>
          <cell r="B109" t="str">
            <v>AGO</v>
          </cell>
          <cell r="C109">
            <v>4.7834232433960002</v>
          </cell>
          <cell r="D109">
            <v>12.3429971815853</v>
          </cell>
        </row>
        <row r="110">
          <cell r="A110" t="str">
            <v/>
          </cell>
          <cell r="B110" t="str">
            <v>SEP</v>
          </cell>
          <cell r="C110">
            <v>14.697807383948</v>
          </cell>
          <cell r="D110">
            <v>14.3130599963844</v>
          </cell>
        </row>
        <row r="111">
          <cell r="A111" t="str">
            <v/>
          </cell>
          <cell r="B111" t="str">
            <v>OCT</v>
          </cell>
          <cell r="C111">
            <v>-4.1832860482439997</v>
          </cell>
          <cell r="D111">
            <v>13.8222125022009</v>
          </cell>
        </row>
        <row r="112">
          <cell r="A112" t="str">
            <v/>
          </cell>
          <cell r="B112" t="str">
            <v>NOV</v>
          </cell>
          <cell r="C112">
            <v>-12.247911890225</v>
          </cell>
          <cell r="D112">
            <v>11.8180357082265</v>
          </cell>
        </row>
        <row r="113">
          <cell r="A113" t="str">
            <v/>
          </cell>
          <cell r="B113" t="str">
            <v>DIC</v>
          </cell>
          <cell r="C113">
            <v>-13.5607089429</v>
          </cell>
          <cell r="D113">
            <v>10.435954275942001</v>
          </cell>
        </row>
        <row r="114">
          <cell r="A114" t="str">
            <v>2022</v>
          </cell>
          <cell r="B114" t="str">
            <v>ENE</v>
          </cell>
          <cell r="C114">
            <v>-17.141009468</v>
          </cell>
          <cell r="D114">
            <v>8.4264241276262499</v>
          </cell>
        </row>
        <row r="115">
          <cell r="A115" t="str">
            <v/>
          </cell>
          <cell r="B115" t="str">
            <v>FEB</v>
          </cell>
          <cell r="C115">
            <v>-17.635329888756001</v>
          </cell>
          <cell r="D115">
            <v>6.1724412685402497</v>
          </cell>
        </row>
        <row r="116">
          <cell r="A116" t="str">
            <v/>
          </cell>
          <cell r="B116" t="str">
            <v>MAR</v>
          </cell>
          <cell r="C116">
            <v>-8.8130049494529992</v>
          </cell>
          <cell r="D116">
            <v>5.5185669860989996</v>
          </cell>
        </row>
        <row r="117">
          <cell r="A117" t="str">
            <v/>
          </cell>
          <cell r="B117" t="str">
            <v>ABR</v>
          </cell>
          <cell r="C117">
            <v>-2.0843418859440002</v>
          </cell>
          <cell r="D117">
            <v>-0.34115607168741702</v>
          </cell>
        </row>
        <row r="118">
          <cell r="A118" t="str">
            <v/>
          </cell>
          <cell r="B118" t="str">
            <v>MAY</v>
          </cell>
          <cell r="C118">
            <v>-1.7499673122470001</v>
          </cell>
          <cell r="D118">
            <v>-3.8124591426007499</v>
          </cell>
        </row>
        <row r="119">
          <cell r="A119" t="str">
            <v/>
          </cell>
          <cell r="B119" t="str">
            <v>JUN</v>
          </cell>
          <cell r="C119">
            <v>11.417108974194001</v>
          </cell>
          <cell r="D119">
            <v>-2.3910683594384201</v>
          </cell>
        </row>
        <row r="120">
          <cell r="A120" t="str">
            <v/>
          </cell>
          <cell r="B120" t="str">
            <v>JUL</v>
          </cell>
          <cell r="C120">
            <v>-0.41900185271000001</v>
          </cell>
          <cell r="D120">
            <v>-3.91135188641175</v>
          </cell>
        </row>
        <row r="121">
          <cell r="A121" t="str">
            <v/>
          </cell>
          <cell r="B121" t="str">
            <v>AGO</v>
          </cell>
          <cell r="C121">
            <v>-3.7621199852639999</v>
          </cell>
          <cell r="D121">
            <v>-4.6234804888000802</v>
          </cell>
        </row>
        <row r="122">
          <cell r="A122" t="str">
            <v/>
          </cell>
          <cell r="B122" t="str">
            <v>SEP</v>
          </cell>
          <cell r="C122">
            <v>-1.3414693062430001</v>
          </cell>
          <cell r="D122">
            <v>-5.9600868796493298</v>
          </cell>
        </row>
        <row r="123">
          <cell r="A123" t="str">
            <v/>
          </cell>
          <cell r="B123" t="str">
            <v>OCT</v>
          </cell>
          <cell r="C123">
            <v>2.6873276507230002</v>
          </cell>
          <cell r="D123">
            <v>-5.3875357380687499</v>
          </cell>
        </row>
        <row r="124">
          <cell r="A124" t="str">
            <v/>
          </cell>
          <cell r="B124" t="str">
            <v>NOV</v>
          </cell>
          <cell r="C124">
            <v>-0.17099872963400001</v>
          </cell>
          <cell r="D124">
            <v>-4.3811263080194998</v>
          </cell>
        </row>
        <row r="125">
          <cell r="A125" t="str">
            <v/>
          </cell>
          <cell r="B125" t="str">
            <v>DIC</v>
          </cell>
          <cell r="C125">
            <v>7.2028076617909997</v>
          </cell>
          <cell r="D125">
            <v>-2.6508332576285798</v>
          </cell>
        </row>
        <row r="126">
          <cell r="A126" t="str">
            <v>2023</v>
          </cell>
          <cell r="B126" t="str">
            <v>ENE</v>
          </cell>
          <cell r="C126">
            <v>-4.8984316217329997</v>
          </cell>
          <cell r="D126">
            <v>-1.6306184371063299</v>
          </cell>
        </row>
        <row r="127">
          <cell r="A127" t="str">
            <v/>
          </cell>
          <cell r="B127" t="str">
            <v>FEB</v>
          </cell>
          <cell r="C127">
            <v>-11.711287524177999</v>
          </cell>
          <cell r="D127">
            <v>-1.1369482400581701</v>
          </cell>
        </row>
      </sheetData>
      <sheetData sheetId="7">
        <row r="6">
          <cell r="A6" t="str">
            <v>Tabasco</v>
          </cell>
          <cell r="B6">
            <v>-32.001584524293001</v>
          </cell>
        </row>
        <row r="7">
          <cell r="A7" t="str">
            <v>Tamaulipas</v>
          </cell>
          <cell r="B7">
            <v>-24.213634270703</v>
          </cell>
        </row>
        <row r="8">
          <cell r="A8" t="str">
            <v>Colima</v>
          </cell>
          <cell r="B8">
            <v>-23.868599418239999</v>
          </cell>
        </row>
        <row r="9">
          <cell r="A9" t="str">
            <v>Durango</v>
          </cell>
          <cell r="B9">
            <v>-16.693803648182001</v>
          </cell>
        </row>
        <row r="10">
          <cell r="A10" t="str">
            <v>Estado de México</v>
          </cell>
          <cell r="B10">
            <v>-12.130953454024</v>
          </cell>
        </row>
        <row r="11">
          <cell r="A11" t="str">
            <v>Jalisco</v>
          </cell>
          <cell r="B11">
            <v>-11.711287524177999</v>
          </cell>
        </row>
        <row r="12">
          <cell r="A12" t="str">
            <v>Nuevo León</v>
          </cell>
          <cell r="B12">
            <v>-11.417694710881999</v>
          </cell>
        </row>
        <row r="13">
          <cell r="A13" t="str">
            <v>Baja California</v>
          </cell>
          <cell r="B13">
            <v>-9.1442806767710003</v>
          </cell>
        </row>
        <row r="14">
          <cell r="A14" t="str">
            <v>Morelos</v>
          </cell>
          <cell r="B14">
            <v>-6.9956944613649998</v>
          </cell>
        </row>
        <row r="15">
          <cell r="A15" t="str">
            <v>Aguascalientes</v>
          </cell>
          <cell r="B15">
            <v>-6.4828338685429996</v>
          </cell>
        </row>
        <row r="16">
          <cell r="A16" t="str">
            <v>Guanajuato</v>
          </cell>
          <cell r="B16">
            <v>-5.5381619008429999</v>
          </cell>
        </row>
        <row r="17">
          <cell r="A17" t="str">
            <v>Sinaloa</v>
          </cell>
          <cell r="B17">
            <v>-5.2151933781049999</v>
          </cell>
        </row>
        <row r="18">
          <cell r="A18" t="str">
            <v>Veracruz</v>
          </cell>
          <cell r="B18">
            <v>-4.9002471682330002</v>
          </cell>
        </row>
        <row r="19">
          <cell r="A19" t="str">
            <v>Puebla</v>
          </cell>
          <cell r="B19">
            <v>-4.2515743226199998</v>
          </cell>
        </row>
        <row r="20">
          <cell r="A20" t="str">
            <v>Michoacán</v>
          </cell>
          <cell r="B20">
            <v>-2.8394251480910002</v>
          </cell>
        </row>
        <row r="21">
          <cell r="A21" t="str">
            <v>San Luis Potosí</v>
          </cell>
          <cell r="B21">
            <v>-2.1709567596600001</v>
          </cell>
        </row>
        <row r="22">
          <cell r="A22" t="str">
            <v>Chihuahua</v>
          </cell>
          <cell r="B22">
            <v>-2.08667660909</v>
          </cell>
        </row>
        <row r="23">
          <cell r="A23" t="str">
            <v>Coahuila</v>
          </cell>
          <cell r="B23">
            <v>1.911460198805</v>
          </cell>
        </row>
        <row r="24">
          <cell r="A24" t="str">
            <v>Nacional</v>
          </cell>
          <cell r="B24">
            <v>1.9637011830160001</v>
          </cell>
        </row>
        <row r="25">
          <cell r="A25" t="str">
            <v>Guerrero</v>
          </cell>
          <cell r="B25">
            <v>5.6709882026939997</v>
          </cell>
        </row>
        <row r="26">
          <cell r="A26" t="str">
            <v>Zacatecas</v>
          </cell>
          <cell r="B26">
            <v>6.6967969632509998</v>
          </cell>
        </row>
        <row r="27">
          <cell r="A27" t="str">
            <v>Tlaxcala</v>
          </cell>
          <cell r="B27">
            <v>17.367362708222</v>
          </cell>
        </row>
        <row r="28">
          <cell r="A28" t="str">
            <v>Querétaro</v>
          </cell>
          <cell r="B28">
            <v>17.408716213435</v>
          </cell>
        </row>
        <row r="29">
          <cell r="A29" t="str">
            <v>Sonora</v>
          </cell>
          <cell r="B29">
            <v>20.935534953912999</v>
          </cell>
        </row>
        <row r="30">
          <cell r="A30" t="str">
            <v>Ciudad de México</v>
          </cell>
          <cell r="B30">
            <v>25.057721792075998</v>
          </cell>
        </row>
        <row r="31">
          <cell r="A31" t="str">
            <v>Yucatán</v>
          </cell>
          <cell r="B31">
            <v>25.735778449889999</v>
          </cell>
        </row>
        <row r="32">
          <cell r="A32" t="str">
            <v>Oaxaca</v>
          </cell>
          <cell r="B32">
            <v>30.547522282012</v>
          </cell>
        </row>
        <row r="33">
          <cell r="A33" t="str">
            <v>Chiapas</v>
          </cell>
          <cell r="B33">
            <v>30.976025171307999</v>
          </cell>
        </row>
        <row r="34">
          <cell r="A34" t="str">
            <v>Hidalgo</v>
          </cell>
          <cell r="B34">
            <v>35.551968561631</v>
          </cell>
        </row>
        <row r="35">
          <cell r="A35" t="str">
            <v>Campeche</v>
          </cell>
          <cell r="B35">
            <v>37.152587160895997</v>
          </cell>
        </row>
        <row r="36">
          <cell r="A36" t="str">
            <v>Quintana Roo</v>
          </cell>
          <cell r="B36">
            <v>46.012342951641998</v>
          </cell>
        </row>
        <row r="37">
          <cell r="A37" t="str">
            <v>Nayarit</v>
          </cell>
          <cell r="B37">
            <v>46.154244910869998</v>
          </cell>
        </row>
        <row r="38">
          <cell r="A38" t="str">
            <v>Baja California Sur</v>
          </cell>
          <cell r="B38">
            <v>49.065114295543999</v>
          </cell>
        </row>
      </sheetData>
      <sheetData sheetId="8">
        <row r="5">
          <cell r="C5" t="str">
            <v>Variación</v>
          </cell>
          <cell r="D5" t="str">
            <v>Variación promedio</v>
          </cell>
        </row>
        <row r="6">
          <cell r="A6" t="str">
            <v>2013</v>
          </cell>
          <cell r="B6" t="str">
            <v>ENE</v>
          </cell>
          <cell r="C6">
            <v>4.3489832961100001</v>
          </cell>
          <cell r="D6">
            <v>5.2030055645442497</v>
          </cell>
        </row>
        <row r="7">
          <cell r="A7" t="str">
            <v/>
          </cell>
          <cell r="B7" t="str">
            <v>FEB</v>
          </cell>
          <cell r="C7">
            <v>7.6690257082999994E-2</v>
          </cell>
          <cell r="D7">
            <v>4.7129199592831696</v>
          </cell>
        </row>
        <row r="8">
          <cell r="A8" t="str">
            <v/>
          </cell>
          <cell r="B8" t="str">
            <v>MAR</v>
          </cell>
          <cell r="C8">
            <v>-5.3107607744359999</v>
          </cell>
          <cell r="D8">
            <v>3.6913957760550802</v>
          </cell>
        </row>
        <row r="9">
          <cell r="A9" t="str">
            <v/>
          </cell>
          <cell r="B9" t="str">
            <v>ABR</v>
          </cell>
          <cell r="C9">
            <v>9.7672998303109999</v>
          </cell>
          <cell r="D9">
            <v>4.2852159964186702</v>
          </cell>
        </row>
        <row r="10">
          <cell r="A10" t="str">
            <v/>
          </cell>
          <cell r="B10" t="str">
            <v>MAY</v>
          </cell>
          <cell r="C10">
            <v>-0.25038551672199999</v>
          </cell>
          <cell r="D10">
            <v>3.5709781728153298</v>
          </cell>
        </row>
        <row r="11">
          <cell r="A11" t="str">
            <v/>
          </cell>
          <cell r="B11" t="str">
            <v>JUN</v>
          </cell>
          <cell r="C11">
            <v>0.41425957605699998</v>
          </cell>
          <cell r="D11">
            <v>2.9637607904149998</v>
          </cell>
        </row>
        <row r="12">
          <cell r="A12" t="str">
            <v/>
          </cell>
          <cell r="B12" t="str">
            <v>JUL</v>
          </cell>
          <cell r="C12">
            <v>8.528031502608</v>
          </cell>
          <cell r="D12">
            <v>2.9196103058377498</v>
          </cell>
        </row>
        <row r="13">
          <cell r="A13" t="str">
            <v/>
          </cell>
          <cell r="B13" t="str">
            <v>AGO</v>
          </cell>
          <cell r="C13">
            <v>9.367752017211</v>
          </cell>
          <cell r="D13">
            <v>3.4002357637088299</v>
          </cell>
        </row>
        <row r="14">
          <cell r="A14" t="str">
            <v/>
          </cell>
          <cell r="B14" t="str">
            <v>SEP</v>
          </cell>
          <cell r="C14">
            <v>8.7003784790890002</v>
          </cell>
          <cell r="D14">
            <v>4.0924207687865799</v>
          </cell>
        </row>
        <row r="15">
          <cell r="A15" t="str">
            <v/>
          </cell>
          <cell r="B15" t="str">
            <v>OCT</v>
          </cell>
          <cell r="C15">
            <v>10.349139572921001</v>
          </cell>
          <cell r="D15">
            <v>4.4626177374588298</v>
          </cell>
        </row>
        <row r="16">
          <cell r="A16" t="str">
            <v/>
          </cell>
          <cell r="B16" t="str">
            <v>NOV</v>
          </cell>
          <cell r="C16">
            <v>8.4341733145770004</v>
          </cell>
          <cell r="D16">
            <v>4.8845335735389197</v>
          </cell>
        </row>
        <row r="17">
          <cell r="A17" t="str">
            <v/>
          </cell>
          <cell r="B17" t="str">
            <v>DIC</v>
          </cell>
          <cell r="C17">
            <v>7.344993908497</v>
          </cell>
          <cell r="D17">
            <v>5.1475462886088303</v>
          </cell>
        </row>
        <row r="18">
          <cell r="A18" t="str">
            <v>2014</v>
          </cell>
          <cell r="B18" t="str">
            <v>ENE</v>
          </cell>
          <cell r="C18">
            <v>12.679692233589</v>
          </cell>
          <cell r="D18">
            <v>5.8417720333987502</v>
          </cell>
        </row>
        <row r="19">
          <cell r="A19" t="str">
            <v/>
          </cell>
          <cell r="B19" t="str">
            <v>FEB</v>
          </cell>
          <cell r="C19">
            <v>10.472685219388</v>
          </cell>
          <cell r="D19">
            <v>6.7081049469241698</v>
          </cell>
        </row>
        <row r="20">
          <cell r="A20" t="str">
            <v/>
          </cell>
          <cell r="B20" t="str">
            <v>MAR</v>
          </cell>
          <cell r="C20">
            <v>17.076953678538001</v>
          </cell>
          <cell r="D20">
            <v>8.5737478180053301</v>
          </cell>
        </row>
        <row r="21">
          <cell r="A21" t="str">
            <v/>
          </cell>
          <cell r="B21" t="str">
            <v>ABR</v>
          </cell>
          <cell r="C21">
            <v>10.079021747443001</v>
          </cell>
          <cell r="D21">
            <v>8.5997246444329996</v>
          </cell>
        </row>
        <row r="22">
          <cell r="A22" t="str">
            <v/>
          </cell>
          <cell r="B22" t="str">
            <v>MAY</v>
          </cell>
          <cell r="C22">
            <v>19.196481837267999</v>
          </cell>
          <cell r="D22">
            <v>10.220296923932199</v>
          </cell>
        </row>
        <row r="23">
          <cell r="A23" t="str">
            <v/>
          </cell>
          <cell r="B23" t="str">
            <v>JUN</v>
          </cell>
          <cell r="C23">
            <v>14.833544462314</v>
          </cell>
          <cell r="D23">
            <v>11.421903997786901</v>
          </cell>
        </row>
        <row r="24">
          <cell r="A24" t="str">
            <v/>
          </cell>
          <cell r="B24" t="str">
            <v>JUL</v>
          </cell>
          <cell r="C24">
            <v>12.098833143706999</v>
          </cell>
          <cell r="D24">
            <v>11.7194708012118</v>
          </cell>
        </row>
        <row r="25">
          <cell r="A25" t="str">
            <v/>
          </cell>
          <cell r="B25" t="str">
            <v>AGO</v>
          </cell>
          <cell r="C25">
            <v>7.1974993614059999</v>
          </cell>
          <cell r="D25">
            <v>11.5386164132281</v>
          </cell>
        </row>
        <row r="26">
          <cell r="A26" t="str">
            <v/>
          </cell>
          <cell r="B26" t="str">
            <v>SEP</v>
          </cell>
          <cell r="C26">
            <v>15.484736391961</v>
          </cell>
          <cell r="D26">
            <v>12.103979572634101</v>
          </cell>
        </row>
        <row r="27">
          <cell r="A27" t="str">
            <v/>
          </cell>
          <cell r="B27" t="str">
            <v>OCT</v>
          </cell>
          <cell r="C27">
            <v>9.2245615531710001</v>
          </cell>
          <cell r="D27">
            <v>12.0102647376549</v>
          </cell>
        </row>
        <row r="28">
          <cell r="A28" t="str">
            <v/>
          </cell>
          <cell r="B28" t="str">
            <v>NOV</v>
          </cell>
          <cell r="C28">
            <v>10.836723716656</v>
          </cell>
          <cell r="D28">
            <v>12.2104772711615</v>
          </cell>
        </row>
        <row r="29">
          <cell r="A29" t="str">
            <v/>
          </cell>
          <cell r="B29" t="str">
            <v>DIC</v>
          </cell>
          <cell r="C29">
            <v>15.347848621709</v>
          </cell>
          <cell r="D29">
            <v>12.8773818305958</v>
          </cell>
        </row>
        <row r="30">
          <cell r="A30" t="str">
            <v>2015</v>
          </cell>
          <cell r="B30" t="str">
            <v>ENE</v>
          </cell>
          <cell r="C30">
            <v>12.581739789979</v>
          </cell>
          <cell r="D30">
            <v>12.869219126961699</v>
          </cell>
        </row>
        <row r="31">
          <cell r="A31" t="str">
            <v/>
          </cell>
          <cell r="B31" t="str">
            <v>FEB</v>
          </cell>
          <cell r="C31">
            <v>12.340397107284</v>
          </cell>
          <cell r="D31">
            <v>13.024861784286299</v>
          </cell>
        </row>
        <row r="32">
          <cell r="A32" t="str">
            <v/>
          </cell>
          <cell r="B32" t="str">
            <v>MAR</v>
          </cell>
          <cell r="C32">
            <v>6.092609710903</v>
          </cell>
          <cell r="D32">
            <v>12.109499786983401</v>
          </cell>
        </row>
        <row r="33">
          <cell r="A33" t="str">
            <v/>
          </cell>
          <cell r="B33" t="str">
            <v>ABR</v>
          </cell>
          <cell r="C33">
            <v>3.992021817381</v>
          </cell>
          <cell r="D33">
            <v>11.6022497928116</v>
          </cell>
        </row>
        <row r="34">
          <cell r="A34" t="str">
            <v/>
          </cell>
          <cell r="B34" t="str">
            <v>MAY</v>
          </cell>
          <cell r="C34">
            <v>0.96125066376199997</v>
          </cell>
          <cell r="D34">
            <v>10.082647195019399</v>
          </cell>
        </row>
        <row r="35">
          <cell r="A35" t="str">
            <v/>
          </cell>
          <cell r="B35" t="str">
            <v>JUN</v>
          </cell>
          <cell r="C35">
            <v>3.5036919525610002</v>
          </cell>
          <cell r="D35">
            <v>9.1384928192066699</v>
          </cell>
        </row>
        <row r="36">
          <cell r="A36" t="str">
            <v/>
          </cell>
          <cell r="B36" t="str">
            <v>JUL</v>
          </cell>
          <cell r="C36">
            <v>4.347723335165</v>
          </cell>
          <cell r="D36">
            <v>8.4925670018281707</v>
          </cell>
        </row>
        <row r="37">
          <cell r="A37" t="str">
            <v/>
          </cell>
          <cell r="B37" t="str">
            <v>AGO</v>
          </cell>
          <cell r="C37">
            <v>3.3938538445869999</v>
          </cell>
          <cell r="D37">
            <v>8.1755965420932508</v>
          </cell>
        </row>
        <row r="38">
          <cell r="A38" t="str">
            <v/>
          </cell>
          <cell r="B38" t="str">
            <v>SEP</v>
          </cell>
          <cell r="C38">
            <v>2.56933793955</v>
          </cell>
          <cell r="D38">
            <v>7.0993133377256701</v>
          </cell>
        </row>
        <row r="39">
          <cell r="A39" t="str">
            <v/>
          </cell>
          <cell r="B39" t="str">
            <v>OCT</v>
          </cell>
          <cell r="C39">
            <v>1.247092393285</v>
          </cell>
          <cell r="D39">
            <v>6.4345242410685</v>
          </cell>
        </row>
        <row r="40">
          <cell r="A40" t="str">
            <v/>
          </cell>
          <cell r="B40" t="str">
            <v>NOV</v>
          </cell>
          <cell r="C40">
            <v>1.0836756157730001</v>
          </cell>
          <cell r="D40">
            <v>5.6217702326615804</v>
          </cell>
        </row>
        <row r="41">
          <cell r="A41" t="str">
            <v/>
          </cell>
          <cell r="B41" t="str">
            <v>DIC</v>
          </cell>
          <cell r="C41">
            <v>3.7286300923379998</v>
          </cell>
          <cell r="D41">
            <v>4.6535020218806702</v>
          </cell>
        </row>
        <row r="42">
          <cell r="A42" t="str">
            <v>2016</v>
          </cell>
          <cell r="B42" t="str">
            <v>ENE</v>
          </cell>
          <cell r="C42">
            <v>-1.5802661763520001</v>
          </cell>
          <cell r="D42">
            <v>3.4733348580197498</v>
          </cell>
        </row>
        <row r="43">
          <cell r="A43" t="str">
            <v/>
          </cell>
          <cell r="B43" t="str">
            <v>FEB</v>
          </cell>
          <cell r="C43">
            <v>1.6607842851779999</v>
          </cell>
          <cell r="D43">
            <v>2.5833671228442499</v>
          </cell>
        </row>
        <row r="44">
          <cell r="A44" t="str">
            <v/>
          </cell>
          <cell r="B44" t="str">
            <v>MAR</v>
          </cell>
          <cell r="C44">
            <v>0.22140073713799999</v>
          </cell>
          <cell r="D44">
            <v>2.0940997083638302</v>
          </cell>
        </row>
        <row r="45">
          <cell r="A45" t="str">
            <v/>
          </cell>
          <cell r="B45" t="str">
            <v>ABR</v>
          </cell>
          <cell r="C45">
            <v>5.4557741452800004</v>
          </cell>
          <cell r="D45">
            <v>2.2160790690220802</v>
          </cell>
        </row>
        <row r="46">
          <cell r="A46" t="str">
            <v/>
          </cell>
          <cell r="B46" t="str">
            <v>MAY</v>
          </cell>
          <cell r="C46">
            <v>1.1026393438890001</v>
          </cell>
          <cell r="D46">
            <v>2.22786145903267</v>
          </cell>
        </row>
        <row r="47">
          <cell r="A47" t="str">
            <v/>
          </cell>
          <cell r="B47" t="str">
            <v>JUN</v>
          </cell>
          <cell r="C47">
            <v>2.446109357079</v>
          </cell>
          <cell r="D47">
            <v>2.1397295760758301</v>
          </cell>
        </row>
        <row r="48">
          <cell r="A48" t="str">
            <v/>
          </cell>
          <cell r="B48" t="str">
            <v>JUL</v>
          </cell>
          <cell r="C48">
            <v>-1.7398799404550001</v>
          </cell>
          <cell r="D48">
            <v>1.6324293031074999</v>
          </cell>
        </row>
        <row r="49">
          <cell r="A49" t="str">
            <v/>
          </cell>
          <cell r="B49" t="str">
            <v>AGO</v>
          </cell>
          <cell r="C49">
            <v>2.2406498357319999</v>
          </cell>
          <cell r="D49">
            <v>1.53632896903625</v>
          </cell>
        </row>
        <row r="50">
          <cell r="A50" t="str">
            <v/>
          </cell>
          <cell r="B50" t="str">
            <v>SEP</v>
          </cell>
          <cell r="C50">
            <v>-1.2971900599420001</v>
          </cell>
          <cell r="D50">
            <v>1.21411830241192</v>
          </cell>
        </row>
        <row r="51">
          <cell r="A51" t="str">
            <v/>
          </cell>
          <cell r="B51" t="str">
            <v>OCT</v>
          </cell>
          <cell r="C51">
            <v>-4.9589271985490004</v>
          </cell>
          <cell r="D51">
            <v>0.69695000309241695</v>
          </cell>
        </row>
        <row r="52">
          <cell r="A52" t="str">
            <v/>
          </cell>
          <cell r="B52" t="str">
            <v>NOV</v>
          </cell>
          <cell r="C52">
            <v>-2.9733569066499999</v>
          </cell>
          <cell r="D52">
            <v>0.35886395955716699</v>
          </cell>
        </row>
        <row r="53">
          <cell r="A53" t="str">
            <v/>
          </cell>
          <cell r="B53" t="str">
            <v>DIC</v>
          </cell>
          <cell r="C53">
            <v>-3.4625565292829998</v>
          </cell>
          <cell r="D53">
            <v>-0.24040159224458299</v>
          </cell>
        </row>
        <row r="54">
          <cell r="A54" t="str">
            <v>2017</v>
          </cell>
          <cell r="B54" t="str">
            <v>ENE</v>
          </cell>
          <cell r="C54">
            <v>-2.5053738286480001</v>
          </cell>
          <cell r="D54">
            <v>-0.31749389660258298</v>
          </cell>
        </row>
        <row r="55">
          <cell r="A55" t="str">
            <v/>
          </cell>
          <cell r="B55" t="str">
            <v>FEB</v>
          </cell>
          <cell r="C55">
            <v>-1.1244717681609999</v>
          </cell>
          <cell r="D55">
            <v>-0.54959856771416704</v>
          </cell>
        </row>
        <row r="56">
          <cell r="A56" t="str">
            <v/>
          </cell>
          <cell r="B56" t="str">
            <v>MAR</v>
          </cell>
          <cell r="C56">
            <v>7.0056551522230004</v>
          </cell>
          <cell r="D56">
            <v>1.5755966876249999E-2</v>
          </cell>
        </row>
        <row r="57">
          <cell r="A57" t="str">
            <v/>
          </cell>
          <cell r="B57" t="str">
            <v>ABR</v>
          </cell>
          <cell r="C57">
            <v>-4.2842886024339997</v>
          </cell>
          <cell r="D57">
            <v>-0.79591592876658301</v>
          </cell>
        </row>
        <row r="58">
          <cell r="A58" t="str">
            <v/>
          </cell>
          <cell r="B58" t="str">
            <v>MAY</v>
          </cell>
          <cell r="C58">
            <v>4.2749857175060004</v>
          </cell>
          <cell r="D58">
            <v>-0.531553730965167</v>
          </cell>
        </row>
        <row r="59">
          <cell r="A59" t="str">
            <v/>
          </cell>
          <cell r="B59" t="str">
            <v>JUN</v>
          </cell>
          <cell r="C59">
            <v>5.4943275980269997</v>
          </cell>
          <cell r="D59">
            <v>-0.2775355442195</v>
          </cell>
        </row>
        <row r="60">
          <cell r="A60" t="str">
            <v/>
          </cell>
          <cell r="B60" t="str">
            <v>JUL</v>
          </cell>
          <cell r="C60">
            <v>1.5465263237389999</v>
          </cell>
          <cell r="D60">
            <v>-3.6683555366666299E-3</v>
          </cell>
        </row>
        <row r="61">
          <cell r="A61" t="str">
            <v/>
          </cell>
          <cell r="B61" t="str">
            <v>AGO</v>
          </cell>
          <cell r="C61">
            <v>2.6981436140169999</v>
          </cell>
          <cell r="D61">
            <v>3.4456125987083398E-2</v>
          </cell>
        </row>
        <row r="62">
          <cell r="A62" t="str">
            <v/>
          </cell>
          <cell r="B62" t="str">
            <v>SEP</v>
          </cell>
          <cell r="C62">
            <v>0.16769026556300001</v>
          </cell>
          <cell r="D62">
            <v>0.156529486445833</v>
          </cell>
        </row>
        <row r="63">
          <cell r="A63" t="str">
            <v/>
          </cell>
          <cell r="B63" t="str">
            <v>OCT</v>
          </cell>
          <cell r="C63">
            <v>1.229017646882</v>
          </cell>
          <cell r="D63">
            <v>0.67219155689841703</v>
          </cell>
        </row>
        <row r="64">
          <cell r="A64" t="str">
            <v/>
          </cell>
          <cell r="B64" t="str">
            <v>NOV</v>
          </cell>
          <cell r="C64">
            <v>0.91436471238299999</v>
          </cell>
          <cell r="D64">
            <v>0.99616835848450003</v>
          </cell>
        </row>
        <row r="65">
          <cell r="A65" t="str">
            <v/>
          </cell>
          <cell r="B65" t="str">
            <v>DIC</v>
          </cell>
          <cell r="C65">
            <v>2.0535841960969998</v>
          </cell>
          <cell r="D65">
            <v>1.45584675226617</v>
          </cell>
        </row>
        <row r="66">
          <cell r="A66" t="str">
            <v>2018</v>
          </cell>
          <cell r="B66" t="str">
            <v>ENE</v>
          </cell>
          <cell r="C66">
            <v>5.4766731526659997</v>
          </cell>
          <cell r="D66">
            <v>2.1210173340423299</v>
          </cell>
        </row>
        <row r="67">
          <cell r="A67" t="str">
            <v/>
          </cell>
          <cell r="B67" t="str">
            <v>FEB</v>
          </cell>
          <cell r="C67">
            <v>3.4034328258879998</v>
          </cell>
          <cell r="D67">
            <v>2.4983427168797498</v>
          </cell>
        </row>
        <row r="68">
          <cell r="A68" t="str">
            <v/>
          </cell>
          <cell r="B68" t="str">
            <v>MAR</v>
          </cell>
          <cell r="C68">
            <v>-1.389317842411</v>
          </cell>
          <cell r="D68">
            <v>1.7987616339935799</v>
          </cell>
        </row>
        <row r="69">
          <cell r="A69" t="str">
            <v/>
          </cell>
          <cell r="B69" t="str">
            <v>ABR</v>
          </cell>
          <cell r="C69">
            <v>7.965573988059</v>
          </cell>
          <cell r="D69">
            <v>2.8195835165346699</v>
          </cell>
        </row>
        <row r="70">
          <cell r="A70" t="str">
            <v/>
          </cell>
          <cell r="B70" t="str">
            <v>MAY</v>
          </cell>
          <cell r="C70">
            <v>2.4538633270760002</v>
          </cell>
          <cell r="D70">
            <v>2.6678233173321702</v>
          </cell>
        </row>
        <row r="71">
          <cell r="A71" t="str">
            <v/>
          </cell>
          <cell r="B71" t="str">
            <v>JUN</v>
          </cell>
          <cell r="C71">
            <v>1.799884536263</v>
          </cell>
          <cell r="D71">
            <v>2.3599530621851699</v>
          </cell>
        </row>
        <row r="72">
          <cell r="A72" t="str">
            <v/>
          </cell>
          <cell r="B72" t="str">
            <v>JUL</v>
          </cell>
          <cell r="C72">
            <v>2.9211265885439999</v>
          </cell>
          <cell r="D72">
            <v>2.47450308425225</v>
          </cell>
        </row>
        <row r="73">
          <cell r="A73" t="str">
            <v/>
          </cell>
          <cell r="B73" t="str">
            <v>AGO</v>
          </cell>
          <cell r="C73">
            <v>3.8358431191309998</v>
          </cell>
          <cell r="D73">
            <v>2.5693113763450799</v>
          </cell>
        </row>
        <row r="74">
          <cell r="A74" t="str">
            <v/>
          </cell>
          <cell r="B74" t="str">
            <v>SEP</v>
          </cell>
          <cell r="C74">
            <v>1.682337389008</v>
          </cell>
          <cell r="D74">
            <v>2.6955319699654998</v>
          </cell>
        </row>
        <row r="75">
          <cell r="A75" t="str">
            <v/>
          </cell>
          <cell r="B75" t="str">
            <v>OCT</v>
          </cell>
          <cell r="C75">
            <v>4.7399789123609999</v>
          </cell>
          <cell r="D75">
            <v>2.9881120754220798</v>
          </cell>
        </row>
        <row r="76">
          <cell r="A76" t="str">
            <v/>
          </cell>
          <cell r="B76" t="str">
            <v>NOV</v>
          </cell>
          <cell r="C76">
            <v>1.0131474841679999</v>
          </cell>
          <cell r="D76">
            <v>2.9963439730708301</v>
          </cell>
        </row>
        <row r="77">
          <cell r="A77" t="str">
            <v/>
          </cell>
          <cell r="B77" t="str">
            <v>DIC</v>
          </cell>
          <cell r="C77">
            <v>-7.209751422599</v>
          </cell>
          <cell r="D77">
            <v>2.2243993381795</v>
          </cell>
        </row>
        <row r="78">
          <cell r="A78" t="str">
            <v>2019</v>
          </cell>
          <cell r="B78" t="str">
            <v>ENE</v>
          </cell>
          <cell r="C78">
            <v>-4.7449532233890004</v>
          </cell>
          <cell r="D78">
            <v>1.37259714017492</v>
          </cell>
        </row>
        <row r="79">
          <cell r="A79" t="str">
            <v/>
          </cell>
          <cell r="B79" t="str">
            <v>FEB</v>
          </cell>
          <cell r="C79">
            <v>-0.20105310524299999</v>
          </cell>
          <cell r="D79">
            <v>1.0722233125806699</v>
          </cell>
        </row>
        <row r="80">
          <cell r="A80" t="str">
            <v/>
          </cell>
          <cell r="B80" t="str">
            <v>MAR</v>
          </cell>
          <cell r="C80">
            <v>5.4935963484009998</v>
          </cell>
          <cell r="D80">
            <v>1.6457994951483299</v>
          </cell>
        </row>
        <row r="81">
          <cell r="A81" t="str">
            <v/>
          </cell>
          <cell r="B81" t="str">
            <v>ABR</v>
          </cell>
          <cell r="C81">
            <v>2.1732663509900001</v>
          </cell>
          <cell r="D81">
            <v>1.16310719205925</v>
          </cell>
        </row>
        <row r="82">
          <cell r="A82" t="str">
            <v/>
          </cell>
          <cell r="B82" t="str">
            <v>MAY</v>
          </cell>
          <cell r="C82">
            <v>4.9079510935400004</v>
          </cell>
          <cell r="D82">
            <v>1.3676145059312499</v>
          </cell>
        </row>
        <row r="83">
          <cell r="A83" t="str">
            <v/>
          </cell>
          <cell r="B83" t="str">
            <v>JUN</v>
          </cell>
          <cell r="C83">
            <v>0.84400626968699999</v>
          </cell>
          <cell r="D83">
            <v>1.28795798371658</v>
          </cell>
        </row>
        <row r="84">
          <cell r="A84" t="str">
            <v/>
          </cell>
          <cell r="B84" t="str">
            <v>JUL</v>
          </cell>
          <cell r="C84">
            <v>3.0797358950309999</v>
          </cell>
          <cell r="D84">
            <v>1.30117542592383</v>
          </cell>
        </row>
        <row r="85">
          <cell r="A85" t="str">
            <v/>
          </cell>
          <cell r="B85" t="str">
            <v>AGO</v>
          </cell>
          <cell r="C85">
            <v>0.998825819502</v>
          </cell>
          <cell r="D85">
            <v>1.06475731762142</v>
          </cell>
        </row>
        <row r="86">
          <cell r="A86" t="str">
            <v/>
          </cell>
          <cell r="B86" t="str">
            <v>SEP</v>
          </cell>
          <cell r="C86">
            <v>2.9279322244269999</v>
          </cell>
          <cell r="D86">
            <v>1.1685568872396701</v>
          </cell>
        </row>
        <row r="87">
          <cell r="A87" t="str">
            <v/>
          </cell>
          <cell r="B87" t="str">
            <v>OCT</v>
          </cell>
          <cell r="C87">
            <v>0.64874653083199996</v>
          </cell>
          <cell r="D87">
            <v>0.82762085544558295</v>
          </cell>
        </row>
        <row r="88">
          <cell r="A88" t="str">
            <v/>
          </cell>
          <cell r="B88" t="str">
            <v>NOV</v>
          </cell>
          <cell r="C88">
            <v>2.2951510942970001</v>
          </cell>
          <cell r="D88">
            <v>0.93445448962300004</v>
          </cell>
        </row>
        <row r="89">
          <cell r="A89" t="str">
            <v/>
          </cell>
          <cell r="B89" t="str">
            <v>DIC</v>
          </cell>
          <cell r="C89">
            <v>5.235003609024</v>
          </cell>
          <cell r="D89">
            <v>1.9715174089249199</v>
          </cell>
        </row>
        <row r="90">
          <cell r="A90" t="str">
            <v>2020</v>
          </cell>
          <cell r="B90" t="str">
            <v>ENE</v>
          </cell>
          <cell r="C90">
            <v>6.5312741831099999</v>
          </cell>
          <cell r="D90">
            <v>2.9112030261331698</v>
          </cell>
        </row>
        <row r="91">
          <cell r="A91" t="str">
            <v/>
          </cell>
          <cell r="B91" t="str">
            <v>FEB</v>
          </cell>
          <cell r="C91">
            <v>0.89021183067499998</v>
          </cell>
          <cell r="D91">
            <v>3.002141770793</v>
          </cell>
        </row>
        <row r="92">
          <cell r="A92" t="str">
            <v/>
          </cell>
          <cell r="B92" t="str">
            <v>MAR</v>
          </cell>
          <cell r="C92">
            <v>-8.000584584397</v>
          </cell>
          <cell r="D92">
            <v>1.87762669305983</v>
          </cell>
        </row>
        <row r="93">
          <cell r="A93" t="str">
            <v/>
          </cell>
          <cell r="B93" t="str">
            <v>ABR</v>
          </cell>
          <cell r="C93">
            <v>-24.637708204069</v>
          </cell>
          <cell r="D93">
            <v>-0.35662118652841701</v>
          </cell>
        </row>
        <row r="94">
          <cell r="A94" t="str">
            <v/>
          </cell>
          <cell r="B94" t="str">
            <v>MAY</v>
          </cell>
          <cell r="C94">
            <v>-28.551202427345999</v>
          </cell>
          <cell r="D94">
            <v>-3.1448839799355799</v>
          </cell>
        </row>
        <row r="95">
          <cell r="A95" t="str">
            <v/>
          </cell>
          <cell r="B95" t="str">
            <v>JUN</v>
          </cell>
          <cell r="C95">
            <v>-18.104951513679001</v>
          </cell>
          <cell r="D95">
            <v>-4.72396379521608</v>
          </cell>
        </row>
        <row r="96">
          <cell r="A96" t="str">
            <v/>
          </cell>
          <cell r="B96" t="str">
            <v>JUL</v>
          </cell>
          <cell r="C96">
            <v>-10.890339530885001</v>
          </cell>
          <cell r="D96">
            <v>-5.88813674737575</v>
          </cell>
        </row>
        <row r="97">
          <cell r="A97" t="str">
            <v/>
          </cell>
          <cell r="B97" t="str">
            <v>AGO</v>
          </cell>
          <cell r="C97">
            <v>-14.38328317685</v>
          </cell>
          <cell r="D97">
            <v>-7.1699791637384198</v>
          </cell>
        </row>
        <row r="98">
          <cell r="A98" t="str">
            <v/>
          </cell>
          <cell r="B98" t="str">
            <v>SEP</v>
          </cell>
          <cell r="C98">
            <v>-4.5633350808030002</v>
          </cell>
          <cell r="D98">
            <v>-7.7942514391742499</v>
          </cell>
        </row>
        <row r="99">
          <cell r="A99" t="str">
            <v/>
          </cell>
          <cell r="B99" t="str">
            <v>OCT</v>
          </cell>
          <cell r="C99">
            <v>-8.6211695198469993</v>
          </cell>
          <cell r="D99">
            <v>-8.5667444433975</v>
          </cell>
        </row>
        <row r="100">
          <cell r="A100" t="str">
            <v/>
          </cell>
          <cell r="B100" t="str">
            <v>NOV</v>
          </cell>
          <cell r="C100">
            <v>-7.1678821316660004</v>
          </cell>
          <cell r="D100">
            <v>-9.3553305455610793</v>
          </cell>
        </row>
        <row r="101">
          <cell r="A101" t="str">
            <v/>
          </cell>
          <cell r="B101" t="str">
            <v>DIC</v>
          </cell>
          <cell r="C101">
            <v>1.6541418730690001</v>
          </cell>
          <cell r="D101">
            <v>-9.6537356902239999</v>
          </cell>
        </row>
        <row r="102">
          <cell r="A102" t="str">
            <v>2021</v>
          </cell>
          <cell r="B102" t="str">
            <v>ENE</v>
          </cell>
          <cell r="C102">
            <v>-9.8765648328310007</v>
          </cell>
          <cell r="D102">
            <v>-11.0210556082191</v>
          </cell>
        </row>
        <row r="103">
          <cell r="A103" t="str">
            <v/>
          </cell>
          <cell r="B103" t="str">
            <v>FEB</v>
          </cell>
          <cell r="C103">
            <v>-4.7357943746669999</v>
          </cell>
          <cell r="D103">
            <v>-11.4898894586642</v>
          </cell>
        </row>
        <row r="104">
          <cell r="A104" t="str">
            <v/>
          </cell>
          <cell r="B104" t="str">
            <v>MAR</v>
          </cell>
          <cell r="C104">
            <v>1.365633447157</v>
          </cell>
          <cell r="D104">
            <v>-10.7093712893681</v>
          </cell>
        </row>
        <row r="105">
          <cell r="A105" t="str">
            <v/>
          </cell>
          <cell r="B105" t="str">
            <v>ABR</v>
          </cell>
          <cell r="C105">
            <v>22.897204458234</v>
          </cell>
          <cell r="D105">
            <v>-6.7481285675095002</v>
          </cell>
        </row>
        <row r="106">
          <cell r="A106" t="str">
            <v/>
          </cell>
          <cell r="B106" t="str">
            <v>MAY</v>
          </cell>
          <cell r="C106">
            <v>24.081933390323002</v>
          </cell>
          <cell r="D106">
            <v>-2.3620339160370798</v>
          </cell>
        </row>
        <row r="107">
          <cell r="A107" t="str">
            <v/>
          </cell>
          <cell r="B107" t="str">
            <v>JUN</v>
          </cell>
          <cell r="C107">
            <v>14.665717435846</v>
          </cell>
          <cell r="D107">
            <v>0.36885516308999999</v>
          </cell>
        </row>
        <row r="108">
          <cell r="A108" t="str">
            <v/>
          </cell>
          <cell r="B108" t="str">
            <v>JUL</v>
          </cell>
          <cell r="C108">
            <v>8.8264684235490005</v>
          </cell>
          <cell r="D108">
            <v>2.0119224926261698</v>
          </cell>
        </row>
        <row r="109">
          <cell r="A109" t="str">
            <v/>
          </cell>
          <cell r="B109" t="str">
            <v>AGO</v>
          </cell>
          <cell r="C109">
            <v>8.5802717514310007</v>
          </cell>
          <cell r="D109">
            <v>3.9255520699829201</v>
          </cell>
        </row>
        <row r="110">
          <cell r="A110" t="str">
            <v/>
          </cell>
          <cell r="B110" t="str">
            <v>SEP</v>
          </cell>
          <cell r="C110">
            <v>-3.175384691608</v>
          </cell>
          <cell r="D110">
            <v>4.0412146024158302</v>
          </cell>
        </row>
        <row r="111">
          <cell r="A111" t="str">
            <v/>
          </cell>
          <cell r="B111" t="str">
            <v>OCT</v>
          </cell>
          <cell r="C111">
            <v>3.081232873392</v>
          </cell>
          <cell r="D111">
            <v>5.0164148018524202</v>
          </cell>
        </row>
        <row r="112">
          <cell r="A112" t="str">
            <v/>
          </cell>
          <cell r="B112" t="str">
            <v>NOV</v>
          </cell>
          <cell r="C112">
            <v>5.918808646744</v>
          </cell>
          <cell r="D112">
            <v>6.1069723667199201</v>
          </cell>
        </row>
        <row r="113">
          <cell r="A113" t="str">
            <v/>
          </cell>
          <cell r="B113" t="str">
            <v>DIC</v>
          </cell>
          <cell r="C113">
            <v>2.8523960424779999</v>
          </cell>
          <cell r="D113">
            <v>6.2068268808373297</v>
          </cell>
        </row>
        <row r="114">
          <cell r="A114" t="str">
            <v>2022</v>
          </cell>
          <cell r="B114" t="str">
            <v>ENE</v>
          </cell>
          <cell r="C114">
            <v>11.054966460244</v>
          </cell>
          <cell r="D114">
            <v>7.9511211552602497</v>
          </cell>
        </row>
        <row r="115">
          <cell r="A115" t="str">
            <v/>
          </cell>
          <cell r="B115" t="str">
            <v>FEB</v>
          </cell>
          <cell r="C115">
            <v>12.300407190621</v>
          </cell>
          <cell r="D115">
            <v>9.3708046190342493</v>
          </cell>
        </row>
        <row r="116">
          <cell r="A116" t="str">
            <v/>
          </cell>
          <cell r="B116" t="str">
            <v>MAR</v>
          </cell>
          <cell r="C116">
            <v>13.057929094807999</v>
          </cell>
          <cell r="D116">
            <v>10.3451625896718</v>
          </cell>
        </row>
        <row r="117">
          <cell r="A117" t="str">
            <v/>
          </cell>
          <cell r="B117" t="str">
            <v>ABR</v>
          </cell>
          <cell r="C117">
            <v>13.724832062559001</v>
          </cell>
          <cell r="D117">
            <v>9.58079822336558</v>
          </cell>
        </row>
        <row r="118">
          <cell r="A118" t="str">
            <v/>
          </cell>
          <cell r="B118" t="str">
            <v>MAY</v>
          </cell>
          <cell r="C118">
            <v>17.850966719919001</v>
          </cell>
          <cell r="D118">
            <v>9.0615510008319209</v>
          </cell>
        </row>
        <row r="119">
          <cell r="A119" t="str">
            <v/>
          </cell>
          <cell r="B119" t="str">
            <v>JUN</v>
          </cell>
          <cell r="C119">
            <v>12.680153020582001</v>
          </cell>
          <cell r="D119">
            <v>8.8960872995599196</v>
          </cell>
        </row>
        <row r="120">
          <cell r="A120" t="str">
            <v/>
          </cell>
          <cell r="B120" t="str">
            <v>JUL</v>
          </cell>
          <cell r="C120">
            <v>10.336632849075</v>
          </cell>
          <cell r="D120">
            <v>9.0219343350204202</v>
          </cell>
        </row>
        <row r="121">
          <cell r="A121" t="str">
            <v/>
          </cell>
          <cell r="B121" t="str">
            <v>AGO</v>
          </cell>
          <cell r="C121">
            <v>11.102036995607</v>
          </cell>
          <cell r="D121">
            <v>9.2320814387017496</v>
          </cell>
        </row>
        <row r="122">
          <cell r="A122" t="str">
            <v/>
          </cell>
          <cell r="B122" t="str">
            <v>SEP</v>
          </cell>
          <cell r="C122">
            <v>16.313558912803</v>
          </cell>
          <cell r="D122">
            <v>10.8561600724027</v>
          </cell>
        </row>
        <row r="123">
          <cell r="A123" t="str">
            <v/>
          </cell>
          <cell r="B123" t="str">
            <v>OCT</v>
          </cell>
          <cell r="C123">
            <v>10.070296250410999</v>
          </cell>
          <cell r="D123">
            <v>11.438582020487599</v>
          </cell>
        </row>
        <row r="124">
          <cell r="A124" t="str">
            <v/>
          </cell>
          <cell r="B124" t="str">
            <v>NOV</v>
          </cell>
          <cell r="C124">
            <v>4.7570180084949998</v>
          </cell>
          <cell r="D124">
            <v>11.3417661339668</v>
          </cell>
        </row>
        <row r="125">
          <cell r="A125" t="str">
            <v/>
          </cell>
          <cell r="B125" t="str">
            <v>DIC</v>
          </cell>
          <cell r="C125">
            <v>10.695825521188</v>
          </cell>
          <cell r="D125">
            <v>11.9953852571927</v>
          </cell>
        </row>
        <row r="126">
          <cell r="A126" t="str">
            <v>2023</v>
          </cell>
          <cell r="B126" t="str">
            <v>ENE</v>
          </cell>
          <cell r="C126">
            <v>6.0170287051170002</v>
          </cell>
          <cell r="D126">
            <v>11.575557110932101</v>
          </cell>
        </row>
        <row r="127">
          <cell r="A127" t="str">
            <v/>
          </cell>
          <cell r="B127" t="str">
            <v>FEB</v>
          </cell>
          <cell r="C127">
            <v>0.446401522326</v>
          </cell>
          <cell r="D127">
            <v>10.5877233052408</v>
          </cell>
        </row>
      </sheetData>
      <sheetData sheetId="9">
        <row r="6">
          <cell r="A6" t="str">
            <v>Nayarit</v>
          </cell>
          <cell r="B6">
            <v>-9.8994545921860002</v>
          </cell>
        </row>
        <row r="7">
          <cell r="A7" t="str">
            <v>Colima</v>
          </cell>
          <cell r="B7">
            <v>-8.8484732940090005</v>
          </cell>
        </row>
        <row r="8">
          <cell r="A8" t="str">
            <v>Yucatán</v>
          </cell>
          <cell r="B8">
            <v>-7.9660384441309997</v>
          </cell>
        </row>
        <row r="9">
          <cell r="A9" t="str">
            <v>Aguascalientes</v>
          </cell>
          <cell r="B9">
            <v>-7.0292694282959998</v>
          </cell>
        </row>
        <row r="10">
          <cell r="A10" t="str">
            <v>Durango</v>
          </cell>
          <cell r="B10">
            <v>-5.5630942127539997</v>
          </cell>
        </row>
        <row r="11">
          <cell r="A11" t="str">
            <v>Morelos</v>
          </cell>
          <cell r="B11">
            <v>-4.9784107253850003</v>
          </cell>
        </row>
        <row r="12">
          <cell r="A12" t="str">
            <v>Tamaulipas</v>
          </cell>
          <cell r="B12">
            <v>-4.4574182038229999</v>
          </cell>
        </row>
        <row r="13">
          <cell r="A13" t="str">
            <v>Tabasco</v>
          </cell>
          <cell r="B13">
            <v>-4.1325311007999996</v>
          </cell>
        </row>
        <row r="14">
          <cell r="A14" t="str">
            <v>Baja California</v>
          </cell>
          <cell r="B14">
            <v>-2.3722616289439999</v>
          </cell>
        </row>
        <row r="15">
          <cell r="A15" t="str">
            <v>Zacatecas</v>
          </cell>
          <cell r="B15">
            <v>-1.9886914723739999</v>
          </cell>
        </row>
        <row r="16">
          <cell r="A16" t="str">
            <v>Guerrero</v>
          </cell>
          <cell r="B16">
            <v>-1.937482243334</v>
          </cell>
        </row>
        <row r="17">
          <cell r="A17" t="str">
            <v>Ciudad de México</v>
          </cell>
          <cell r="B17">
            <v>-1.0433383570420001</v>
          </cell>
        </row>
        <row r="18">
          <cell r="A18" t="str">
            <v>Estado de México</v>
          </cell>
          <cell r="B18">
            <v>-1.1365946549E-2</v>
          </cell>
        </row>
        <row r="19">
          <cell r="A19" t="str">
            <v>Oaxaca</v>
          </cell>
          <cell r="B19">
            <v>3.3942374297999997E-2</v>
          </cell>
        </row>
        <row r="20">
          <cell r="A20" t="str">
            <v>Baja California Sur</v>
          </cell>
          <cell r="B20">
            <v>7.5018280096999998E-2</v>
          </cell>
        </row>
        <row r="21">
          <cell r="A21" t="str">
            <v>Jalisco</v>
          </cell>
          <cell r="B21">
            <v>0.446401522326</v>
          </cell>
        </row>
        <row r="22">
          <cell r="A22" t="str">
            <v>Campeche</v>
          </cell>
          <cell r="B22">
            <v>0.63053519517699996</v>
          </cell>
        </row>
        <row r="23">
          <cell r="A23" t="str">
            <v>Tlaxcala</v>
          </cell>
          <cell r="B23">
            <v>0.98723318574899999</v>
          </cell>
        </row>
        <row r="24">
          <cell r="A24" t="str">
            <v>Querétaro</v>
          </cell>
          <cell r="B24">
            <v>1.2165409161959999</v>
          </cell>
        </row>
        <row r="25">
          <cell r="A25" t="str">
            <v>Coahuila</v>
          </cell>
          <cell r="B25">
            <v>1.2170375595409999</v>
          </cell>
        </row>
        <row r="26">
          <cell r="A26" t="str">
            <v>Veracruz</v>
          </cell>
          <cell r="B26">
            <v>1.35302628865</v>
          </cell>
        </row>
        <row r="27">
          <cell r="A27" t="str">
            <v>Hidalgo</v>
          </cell>
          <cell r="B27">
            <v>1.69684880325</v>
          </cell>
        </row>
        <row r="28">
          <cell r="A28" t="str">
            <v>Sinaloa</v>
          </cell>
          <cell r="B28">
            <v>2.1082371068970001</v>
          </cell>
        </row>
        <row r="29">
          <cell r="A29" t="str">
            <v>Nacional</v>
          </cell>
          <cell r="B29">
            <v>2.404270167036</v>
          </cell>
        </row>
        <row r="30">
          <cell r="A30" t="str">
            <v>Sonora</v>
          </cell>
          <cell r="B30">
            <v>3.540732575656</v>
          </cell>
        </row>
        <row r="31">
          <cell r="A31" t="str">
            <v>Nuevo León</v>
          </cell>
          <cell r="B31">
            <v>4.2377240905029998</v>
          </cell>
        </row>
        <row r="32">
          <cell r="A32" t="str">
            <v>Chihuahua</v>
          </cell>
          <cell r="B32">
            <v>4.2425154934120002</v>
          </cell>
        </row>
        <row r="33">
          <cell r="A33" t="str">
            <v>Quintana Roo</v>
          </cell>
          <cell r="B33">
            <v>5.7028500197129999</v>
          </cell>
        </row>
        <row r="34">
          <cell r="A34" t="str">
            <v>Michoacán</v>
          </cell>
          <cell r="B34">
            <v>6.4635756866990004</v>
          </cell>
        </row>
        <row r="35">
          <cell r="A35" t="str">
            <v>Guanajuato</v>
          </cell>
          <cell r="B35">
            <v>10.473211178805</v>
          </cell>
        </row>
        <row r="36">
          <cell r="A36" t="str">
            <v>Puebla</v>
          </cell>
          <cell r="B36">
            <v>12.976141550802</v>
          </cell>
        </row>
        <row r="37">
          <cell r="A37" t="str">
            <v>Chiapas</v>
          </cell>
          <cell r="B37">
            <v>13.992649793527001</v>
          </cell>
        </row>
        <row r="38">
          <cell r="A38" t="str">
            <v>San Luis Potosí</v>
          </cell>
          <cell r="B38">
            <v>18.951308578877001</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HIS"/>
      <sheetName val="RANKDIS"/>
      <sheetName val="RANKVPP"/>
      <sheetName val="RANKVMEN"/>
      <sheetName val="SEC"/>
      <sheetName val="OBRA"/>
      <sheetName val="Texto"/>
    </sheetNames>
    <sheetDataSet>
      <sheetData sheetId="0">
        <row r="6">
          <cell r="A6" t="str">
            <v>2018/04</v>
          </cell>
          <cell r="B6">
            <v>2257.2190000000001</v>
          </cell>
        </row>
        <row r="7">
          <cell r="A7" t="str">
            <v>2019/04</v>
          </cell>
          <cell r="B7">
            <v>2168.81</v>
          </cell>
        </row>
        <row r="8">
          <cell r="A8" t="str">
            <v>2020/04</v>
          </cell>
          <cell r="B8">
            <v>1713.433</v>
          </cell>
        </row>
        <row r="9">
          <cell r="A9" t="str">
            <v>2021/04</v>
          </cell>
          <cell r="B9">
            <v>1994.154</v>
          </cell>
        </row>
        <row r="10">
          <cell r="A10" t="str">
            <v>2022/04</v>
          </cell>
          <cell r="B10">
            <v>3921.83</v>
          </cell>
        </row>
        <row r="11">
          <cell r="A11" t="str">
            <v>2023/04</v>
          </cell>
          <cell r="B11">
            <v>3860.462</v>
          </cell>
        </row>
      </sheetData>
      <sheetData sheetId="1">
        <row r="5">
          <cell r="C5" t="str">
            <v>Valor de la producción</v>
          </cell>
          <cell r="D5" t="str">
            <v>Promedio</v>
          </cell>
        </row>
        <row r="6">
          <cell r="A6" t="str">
            <v>2019</v>
          </cell>
          <cell r="B6" t="str">
            <v>ENE</v>
          </cell>
          <cell r="C6">
            <v>2673.652</v>
          </cell>
          <cell r="D6">
            <v>2668.58725</v>
          </cell>
        </row>
        <row r="7">
          <cell r="A7" t="str">
            <v/>
          </cell>
          <cell r="B7" t="str">
            <v>FEB</v>
          </cell>
          <cell r="C7">
            <v>2528.0189999999998</v>
          </cell>
          <cell r="D7">
            <v>2703.8462500000001</v>
          </cell>
        </row>
        <row r="8">
          <cell r="A8" t="str">
            <v/>
          </cell>
          <cell r="B8" t="str">
            <v>MAR</v>
          </cell>
          <cell r="C8">
            <v>2985.5030000000002</v>
          </cell>
          <cell r="D8">
            <v>2741.7469999999998</v>
          </cell>
        </row>
        <row r="9">
          <cell r="A9" t="str">
            <v/>
          </cell>
          <cell r="B9" t="str">
            <v>ABR</v>
          </cell>
          <cell r="C9">
            <v>2168.81</v>
          </cell>
          <cell r="D9">
            <v>2734.3795833333302</v>
          </cell>
        </row>
        <row r="10">
          <cell r="A10" t="str">
            <v/>
          </cell>
          <cell r="B10" t="str">
            <v>MAY</v>
          </cell>
          <cell r="C10">
            <v>2432.1750000000002</v>
          </cell>
          <cell r="D10">
            <v>2717.6367500000001</v>
          </cell>
        </row>
        <row r="11">
          <cell r="A11" t="str">
            <v/>
          </cell>
          <cell r="B11" t="str">
            <v>JUN</v>
          </cell>
          <cell r="C11">
            <v>2355.35</v>
          </cell>
          <cell r="D11">
            <v>2714.5520000000001</v>
          </cell>
        </row>
        <row r="12">
          <cell r="A12" t="str">
            <v/>
          </cell>
          <cell r="B12" t="str">
            <v>JUL</v>
          </cell>
          <cell r="C12">
            <v>2170.6210000000001</v>
          </cell>
          <cell r="D12">
            <v>2670.7273333333301</v>
          </cell>
        </row>
        <row r="13">
          <cell r="A13" t="str">
            <v/>
          </cell>
          <cell r="B13" t="str">
            <v>AGO</v>
          </cell>
          <cell r="C13">
            <v>2127.9630000000002</v>
          </cell>
          <cell r="D13">
            <v>2592.01775</v>
          </cell>
        </row>
        <row r="14">
          <cell r="A14" t="str">
            <v/>
          </cell>
          <cell r="B14" t="str">
            <v>SEP</v>
          </cell>
          <cell r="C14">
            <v>1972.433</v>
          </cell>
          <cell r="D14">
            <v>2554.9575833333301</v>
          </cell>
        </row>
        <row r="15">
          <cell r="A15" t="str">
            <v/>
          </cell>
          <cell r="B15" t="str">
            <v>OCT</v>
          </cell>
          <cell r="C15">
            <v>2153.8380000000002</v>
          </cell>
          <cell r="D15">
            <v>2461.3767499999999</v>
          </cell>
        </row>
        <row r="16">
          <cell r="A16" t="str">
            <v/>
          </cell>
          <cell r="B16" t="str">
            <v>NOV</v>
          </cell>
          <cell r="C16">
            <v>2303.473</v>
          </cell>
          <cell r="D16">
            <v>2453.1577499999999</v>
          </cell>
        </row>
        <row r="17">
          <cell r="A17" t="str">
            <v/>
          </cell>
          <cell r="B17" t="str">
            <v>DIC</v>
          </cell>
          <cell r="C17">
            <v>2295.6770000000001</v>
          </cell>
          <cell r="D17">
            <v>2347.2928333333298</v>
          </cell>
        </row>
        <row r="18">
          <cell r="A18" t="str">
            <v>2020</v>
          </cell>
          <cell r="B18" t="str">
            <v>ENE</v>
          </cell>
          <cell r="C18">
            <v>2004.155</v>
          </cell>
          <cell r="D18">
            <v>2291.5014166666701</v>
          </cell>
        </row>
        <row r="19">
          <cell r="A19" t="str">
            <v/>
          </cell>
          <cell r="B19" t="str">
            <v>FEB</v>
          </cell>
          <cell r="C19">
            <v>2244.2750000000001</v>
          </cell>
          <cell r="D19">
            <v>2267.8560833333299</v>
          </cell>
        </row>
        <row r="20">
          <cell r="A20" t="str">
            <v/>
          </cell>
          <cell r="B20" t="str">
            <v>MAR</v>
          </cell>
          <cell r="C20">
            <v>2193.8539999999998</v>
          </cell>
          <cell r="D20">
            <v>2201.88533333333</v>
          </cell>
        </row>
        <row r="21">
          <cell r="A21" t="str">
            <v/>
          </cell>
          <cell r="B21" t="str">
            <v>ABR</v>
          </cell>
          <cell r="C21">
            <v>1713.433</v>
          </cell>
          <cell r="D21">
            <v>2163.9372499999999</v>
          </cell>
        </row>
        <row r="22">
          <cell r="A22" t="str">
            <v/>
          </cell>
          <cell r="B22" t="str">
            <v>MAY</v>
          </cell>
          <cell r="C22">
            <v>1639.184</v>
          </cell>
          <cell r="D22">
            <v>2097.8546666666698</v>
          </cell>
        </row>
        <row r="23">
          <cell r="A23" t="str">
            <v/>
          </cell>
          <cell r="B23" t="str">
            <v>JUN</v>
          </cell>
          <cell r="C23">
            <v>1803.6469999999999</v>
          </cell>
          <cell r="D23">
            <v>2051.8794166666698</v>
          </cell>
        </row>
        <row r="24">
          <cell r="A24" t="str">
            <v/>
          </cell>
          <cell r="B24" t="str">
            <v>JUL</v>
          </cell>
          <cell r="C24">
            <v>1932.2149999999999</v>
          </cell>
          <cell r="D24">
            <v>2032.01225</v>
          </cell>
        </row>
        <row r="25">
          <cell r="A25" t="str">
            <v/>
          </cell>
          <cell r="B25" t="str">
            <v>AGO</v>
          </cell>
          <cell r="C25">
            <v>1920.4829999999999</v>
          </cell>
          <cell r="D25">
            <v>2014.72225</v>
          </cell>
        </row>
        <row r="26">
          <cell r="A26" t="str">
            <v/>
          </cell>
          <cell r="B26" t="str">
            <v>SEP</v>
          </cell>
          <cell r="C26">
            <v>1992.7729999999999</v>
          </cell>
          <cell r="D26">
            <v>2016.41725</v>
          </cell>
        </row>
        <row r="27">
          <cell r="A27" t="str">
            <v/>
          </cell>
          <cell r="B27" t="str">
            <v>OCT</v>
          </cell>
          <cell r="C27">
            <v>2095.39</v>
          </cell>
          <cell r="D27">
            <v>2011.5465833333301</v>
          </cell>
        </row>
        <row r="28">
          <cell r="A28" t="str">
            <v/>
          </cell>
          <cell r="B28" t="str">
            <v>NOV</v>
          </cell>
          <cell r="C28">
            <v>2154.1149999999998</v>
          </cell>
          <cell r="D28">
            <v>1999.1000833333301</v>
          </cell>
        </row>
        <row r="29">
          <cell r="A29" t="str">
            <v/>
          </cell>
          <cell r="B29" t="str">
            <v>DIC</v>
          </cell>
          <cell r="C29">
            <v>2033.1410000000001</v>
          </cell>
          <cell r="D29">
            <v>1977.2220833333299</v>
          </cell>
        </row>
        <row r="30">
          <cell r="A30" t="str">
            <v>2021</v>
          </cell>
          <cell r="B30" t="str">
            <v>ENE</v>
          </cell>
          <cell r="C30">
            <v>2086.8980000000001</v>
          </cell>
          <cell r="D30">
            <v>1984.11733333333</v>
          </cell>
        </row>
        <row r="31">
          <cell r="A31" t="str">
            <v/>
          </cell>
          <cell r="B31" t="str">
            <v>FEB</v>
          </cell>
          <cell r="C31">
            <v>2030.3040000000001</v>
          </cell>
          <cell r="D31">
            <v>1966.28641666667</v>
          </cell>
        </row>
        <row r="32">
          <cell r="A32" t="str">
            <v/>
          </cell>
          <cell r="B32" t="str">
            <v>MAR</v>
          </cell>
          <cell r="C32">
            <v>2123.4110000000001</v>
          </cell>
          <cell r="D32">
            <v>1960.4161666666701</v>
          </cell>
        </row>
        <row r="33">
          <cell r="A33" t="str">
            <v/>
          </cell>
          <cell r="B33" t="str">
            <v>ABR</v>
          </cell>
          <cell r="C33">
            <v>1994.154</v>
          </cell>
          <cell r="D33">
            <v>1983.80958333333</v>
          </cell>
        </row>
        <row r="34">
          <cell r="A34" t="str">
            <v/>
          </cell>
          <cell r="B34" t="str">
            <v>MAY</v>
          </cell>
          <cell r="C34">
            <v>2055.3710000000001</v>
          </cell>
          <cell r="D34">
            <v>2018.4918333333301</v>
          </cell>
        </row>
        <row r="35">
          <cell r="A35" t="str">
            <v/>
          </cell>
          <cell r="B35" t="str">
            <v>JUN</v>
          </cell>
          <cell r="C35">
            <v>1966.211</v>
          </cell>
          <cell r="D35">
            <v>2032.0388333333301</v>
          </cell>
        </row>
        <row r="36">
          <cell r="A36" t="str">
            <v/>
          </cell>
          <cell r="B36" t="str">
            <v>JUL</v>
          </cell>
          <cell r="C36">
            <v>2076.6840000000002</v>
          </cell>
          <cell r="D36">
            <v>2044.07791666667</v>
          </cell>
        </row>
        <row r="37">
          <cell r="A37" t="str">
            <v/>
          </cell>
          <cell r="B37" t="str">
            <v>AGO</v>
          </cell>
          <cell r="C37">
            <v>2078.6170000000002</v>
          </cell>
          <cell r="D37">
            <v>2057.2557499999998</v>
          </cell>
        </row>
        <row r="38">
          <cell r="A38" t="str">
            <v/>
          </cell>
          <cell r="B38" t="str">
            <v>SEP</v>
          </cell>
          <cell r="C38">
            <v>2371.817</v>
          </cell>
          <cell r="D38">
            <v>2088.8427499999998</v>
          </cell>
        </row>
        <row r="39">
          <cell r="A39" t="str">
            <v/>
          </cell>
          <cell r="B39" t="str">
            <v>OCT</v>
          </cell>
          <cell r="C39">
            <v>2566.4180000000001</v>
          </cell>
          <cell r="D39">
            <v>2128.09508333333</v>
          </cell>
        </row>
        <row r="40">
          <cell r="A40" t="str">
            <v/>
          </cell>
          <cell r="B40" t="str">
            <v>NOV</v>
          </cell>
          <cell r="C40">
            <v>2633.3589999999999</v>
          </cell>
          <cell r="D40">
            <v>2168.0320833333299</v>
          </cell>
        </row>
        <row r="41">
          <cell r="A41" t="str">
            <v/>
          </cell>
          <cell r="B41" t="str">
            <v>DIC</v>
          </cell>
          <cell r="C41">
            <v>2826.2080000000001</v>
          </cell>
          <cell r="D41">
            <v>2234.1210000000001</v>
          </cell>
        </row>
        <row r="42">
          <cell r="A42" t="str">
            <v>2022</v>
          </cell>
          <cell r="B42" t="str">
            <v>ENE</v>
          </cell>
          <cell r="C42">
            <v>3886.8620000000001</v>
          </cell>
          <cell r="D42">
            <v>2384.1179999999999</v>
          </cell>
        </row>
        <row r="43">
          <cell r="A43" t="str">
            <v/>
          </cell>
          <cell r="B43" t="str">
            <v>FEB</v>
          </cell>
          <cell r="C43">
            <v>3445.3670000000002</v>
          </cell>
          <cell r="D43">
            <v>2502.0399166666698</v>
          </cell>
        </row>
        <row r="44">
          <cell r="A44" t="str">
            <v/>
          </cell>
          <cell r="B44" t="str">
            <v>MAR</v>
          </cell>
          <cell r="C44">
            <v>3699.828</v>
          </cell>
          <cell r="D44">
            <v>2633.4079999999999</v>
          </cell>
        </row>
        <row r="45">
          <cell r="A45" t="str">
            <v/>
          </cell>
          <cell r="B45" t="str">
            <v>ABR</v>
          </cell>
          <cell r="C45">
            <v>3921.83</v>
          </cell>
          <cell r="D45">
            <v>2794.04766666667</v>
          </cell>
        </row>
        <row r="46">
          <cell r="A46" t="str">
            <v/>
          </cell>
          <cell r="B46" t="str">
            <v>MAY</v>
          </cell>
          <cell r="C46">
            <v>4265.6610000000001</v>
          </cell>
          <cell r="D46">
            <v>2978.2384999999999</v>
          </cell>
        </row>
        <row r="47">
          <cell r="A47" t="str">
            <v/>
          </cell>
          <cell r="B47" t="str">
            <v>JUN</v>
          </cell>
          <cell r="C47">
            <v>4192.7089999999998</v>
          </cell>
          <cell r="D47">
            <v>3163.78</v>
          </cell>
        </row>
        <row r="48">
          <cell r="A48" t="str">
            <v/>
          </cell>
          <cell r="B48" t="str">
            <v>JUL</v>
          </cell>
          <cell r="C48">
            <v>3903.5929999999998</v>
          </cell>
          <cell r="D48">
            <v>3316.0224166666699</v>
          </cell>
        </row>
        <row r="49">
          <cell r="A49" t="str">
            <v/>
          </cell>
          <cell r="B49" t="str">
            <v>AGO</v>
          </cell>
          <cell r="C49">
            <v>3621.0030000000002</v>
          </cell>
          <cell r="D49">
            <v>3444.5545833333299</v>
          </cell>
        </row>
        <row r="50">
          <cell r="A50" t="str">
            <v/>
          </cell>
          <cell r="B50" t="str">
            <v>SEP</v>
          </cell>
          <cell r="C50">
            <v>3429.3310000000001</v>
          </cell>
          <cell r="D50">
            <v>3532.68075</v>
          </cell>
        </row>
        <row r="51">
          <cell r="A51" t="str">
            <v/>
          </cell>
          <cell r="B51" t="str">
            <v>OCT</v>
          </cell>
          <cell r="C51">
            <v>3472.011</v>
          </cell>
          <cell r="D51">
            <v>3608.1468333333301</v>
          </cell>
        </row>
        <row r="52">
          <cell r="A52" t="str">
            <v/>
          </cell>
          <cell r="B52" t="str">
            <v>NOV</v>
          </cell>
          <cell r="C52">
            <v>3877.3020000000001</v>
          </cell>
          <cell r="D52">
            <v>3711.8087500000001</v>
          </cell>
        </row>
        <row r="53">
          <cell r="A53" t="str">
            <v/>
          </cell>
          <cell r="B53" t="str">
            <v>DIC</v>
          </cell>
          <cell r="C53">
            <v>4598.5240000000003</v>
          </cell>
          <cell r="D53">
            <v>3859.5017499999999</v>
          </cell>
        </row>
        <row r="54">
          <cell r="A54" t="str">
            <v>2023</v>
          </cell>
          <cell r="B54" t="str">
            <v>ENE</v>
          </cell>
          <cell r="C54">
            <v>3909.41</v>
          </cell>
          <cell r="D54">
            <v>3861.3807499999998</v>
          </cell>
        </row>
        <row r="55">
          <cell r="A55" t="str">
            <v/>
          </cell>
          <cell r="B55" t="str">
            <v>FEB</v>
          </cell>
          <cell r="C55">
            <v>3821.2869999999998</v>
          </cell>
          <cell r="D55">
            <v>3892.7074166666698</v>
          </cell>
        </row>
        <row r="56">
          <cell r="A56" t="str">
            <v/>
          </cell>
          <cell r="B56" t="str">
            <v>MAR</v>
          </cell>
          <cell r="C56">
            <v>3934.6869999999999</v>
          </cell>
          <cell r="D56">
            <v>3912.279</v>
          </cell>
        </row>
        <row r="57">
          <cell r="A57" t="str">
            <v/>
          </cell>
          <cell r="B57" t="str">
            <v>ABR</v>
          </cell>
          <cell r="C57">
            <v>3860.462</v>
          </cell>
          <cell r="D57">
            <v>3907.165</v>
          </cell>
        </row>
      </sheetData>
      <sheetData sheetId="2">
        <row r="6">
          <cell r="A6" t="str">
            <v>Tlaxcala</v>
          </cell>
          <cell r="B6">
            <v>0.102734058911596</v>
          </cell>
        </row>
        <row r="7">
          <cell r="A7" t="str">
            <v>Guerrero</v>
          </cell>
          <cell r="B7">
            <v>0.29662088949674598</v>
          </cell>
        </row>
        <row r="8">
          <cell r="A8" t="str">
            <v>Colima</v>
          </cell>
          <cell r="B8">
            <v>0.38138045643889401</v>
          </cell>
        </row>
        <row r="9">
          <cell r="A9" t="str">
            <v>Morelos</v>
          </cell>
          <cell r="B9">
            <v>0.407423210374177</v>
          </cell>
        </row>
        <row r="10">
          <cell r="A10" t="str">
            <v>Durango</v>
          </cell>
          <cell r="B10">
            <v>0.70693263373029303</v>
          </cell>
        </row>
        <row r="11">
          <cell r="A11" t="str">
            <v>Zacatecas</v>
          </cell>
          <cell r="B11">
            <v>0.73277488206145502</v>
          </cell>
        </row>
        <row r="12">
          <cell r="A12" t="str">
            <v>Puebla</v>
          </cell>
          <cell r="B12">
            <v>1.06266090444193</v>
          </cell>
        </row>
        <row r="13">
          <cell r="A13" t="str">
            <v>Baja California Sur</v>
          </cell>
          <cell r="B13">
            <v>1.31515802943176</v>
          </cell>
        </row>
        <row r="14">
          <cell r="A14" t="str">
            <v>Chiapas</v>
          </cell>
          <cell r="B14">
            <v>1.5881631182431</v>
          </cell>
        </row>
        <row r="15">
          <cell r="A15" t="str">
            <v>Nayarit</v>
          </cell>
          <cell r="B15">
            <v>1.7511804401937601</v>
          </cell>
        </row>
        <row r="16">
          <cell r="A16" t="str">
            <v>Michoacán</v>
          </cell>
          <cell r="B16">
            <v>1.8050537897010801</v>
          </cell>
        </row>
        <row r="17">
          <cell r="A17" t="str">
            <v>San Luis Potosí</v>
          </cell>
          <cell r="B17">
            <v>1.82899750059321</v>
          </cell>
        </row>
        <row r="18">
          <cell r="A18" t="str">
            <v>Aguascalientes</v>
          </cell>
          <cell r="B18">
            <v>1.95460799577501</v>
          </cell>
        </row>
        <row r="19">
          <cell r="A19" t="str">
            <v>Oaxaca</v>
          </cell>
          <cell r="B19">
            <v>2.4529166370172502</v>
          </cell>
        </row>
        <row r="20">
          <cell r="A20" t="str">
            <v>Hidalgo</v>
          </cell>
          <cell r="B20">
            <v>2.5315670488338302</v>
          </cell>
        </row>
        <row r="21">
          <cell r="A21" t="str">
            <v>Veracruz</v>
          </cell>
          <cell r="B21">
            <v>2.7033439593645299</v>
          </cell>
        </row>
        <row r="22">
          <cell r="A22" t="str">
            <v>Tamaulipas</v>
          </cell>
          <cell r="B22">
            <v>2.73526403382062</v>
          </cell>
        </row>
        <row r="23">
          <cell r="A23" t="str">
            <v>Sinaloa</v>
          </cell>
          <cell r="B23">
            <v>2.85534600468878</v>
          </cell>
        </row>
        <row r="24">
          <cell r="A24" t="str">
            <v>Coahuila</v>
          </cell>
          <cell r="B24">
            <v>2.9699391346441302</v>
          </cell>
        </row>
        <row r="25">
          <cell r="A25" t="str">
            <v>Querétaro</v>
          </cell>
          <cell r="B25">
            <v>3.1050840890218998</v>
          </cell>
        </row>
        <row r="26">
          <cell r="A26" t="str">
            <v>Yucatán</v>
          </cell>
          <cell r="B26">
            <v>3.4914876285640402</v>
          </cell>
        </row>
        <row r="27">
          <cell r="A27" t="str">
            <v>Guanajuato</v>
          </cell>
          <cell r="B27">
            <v>3.77598837201166</v>
          </cell>
        </row>
        <row r="28">
          <cell r="A28" t="str">
            <v>Baja California</v>
          </cell>
          <cell r="B28">
            <v>4.25777200971425</v>
          </cell>
        </row>
        <row r="29">
          <cell r="A29" t="str">
            <v>Ciudad de México</v>
          </cell>
          <cell r="B29">
            <v>4.5966578096796997</v>
          </cell>
        </row>
        <row r="30">
          <cell r="A30" t="str">
            <v>Estado de México</v>
          </cell>
          <cell r="B30">
            <v>4.7461410033521796</v>
          </cell>
        </row>
        <row r="31">
          <cell r="A31" t="str">
            <v>Sonora</v>
          </cell>
          <cell r="B31">
            <v>5.3261285264732496</v>
          </cell>
        </row>
        <row r="32">
          <cell r="A32" t="str">
            <v>Chihuahua</v>
          </cell>
          <cell r="B32">
            <v>5.52382287493666</v>
          </cell>
        </row>
        <row r="33">
          <cell r="A33" t="str">
            <v>Campeche</v>
          </cell>
          <cell r="B33">
            <v>5.5401578158723996</v>
          </cell>
        </row>
        <row r="34">
          <cell r="A34" t="str">
            <v>Quintana Roo</v>
          </cell>
          <cell r="B34">
            <v>6.5793532988320296</v>
          </cell>
        </row>
        <row r="35">
          <cell r="A35" t="str">
            <v>Tabasco</v>
          </cell>
          <cell r="B35">
            <v>6.7361988076558301</v>
          </cell>
        </row>
        <row r="36">
          <cell r="A36" t="str">
            <v>Jalisco</v>
          </cell>
          <cell r="B36">
            <v>8.0629610989261007</v>
          </cell>
        </row>
        <row r="37">
          <cell r="A37" t="str">
            <v>Nuevo León</v>
          </cell>
          <cell r="B37">
            <v>8.0761819371978394</v>
          </cell>
        </row>
      </sheetData>
      <sheetData sheetId="3">
        <row r="6">
          <cell r="A6" t="str">
            <v>Guerrero</v>
          </cell>
          <cell r="B6">
            <v>-44.999283537234803</v>
          </cell>
        </row>
        <row r="7">
          <cell r="A7" t="str">
            <v>Ciudad de México</v>
          </cell>
          <cell r="B7">
            <v>-38.827936059334498</v>
          </cell>
        </row>
        <row r="8">
          <cell r="A8" t="str">
            <v>Tlaxcala</v>
          </cell>
          <cell r="B8">
            <v>-30.7776745756987</v>
          </cell>
        </row>
        <row r="9">
          <cell r="A9" t="str">
            <v>Estado de México</v>
          </cell>
          <cell r="B9">
            <v>-28.9010209905035</v>
          </cell>
        </row>
        <row r="10">
          <cell r="A10" t="str">
            <v>Tabasco</v>
          </cell>
          <cell r="B10">
            <v>-22.1356397945681</v>
          </cell>
        </row>
        <row r="11">
          <cell r="A11" t="str">
            <v>Chiapas</v>
          </cell>
          <cell r="B11">
            <v>-22.127595077749898</v>
          </cell>
        </row>
        <row r="12">
          <cell r="A12" t="str">
            <v>Hidalgo</v>
          </cell>
          <cell r="B12">
            <v>-22.019622350178501</v>
          </cell>
        </row>
        <row r="13">
          <cell r="A13" t="str">
            <v>Nayarit</v>
          </cell>
          <cell r="B13">
            <v>-14.4594587701176</v>
          </cell>
        </row>
        <row r="14">
          <cell r="A14" t="str">
            <v>Guanajuato</v>
          </cell>
          <cell r="B14">
            <v>-8.5483968057010493</v>
          </cell>
        </row>
        <row r="15">
          <cell r="A15" t="str">
            <v>Tamaulipas</v>
          </cell>
          <cell r="B15">
            <v>-6.2362579731499297</v>
          </cell>
        </row>
        <row r="16">
          <cell r="A16" t="str">
            <v>Colima</v>
          </cell>
          <cell r="B16">
            <v>-2.7657818365771201</v>
          </cell>
        </row>
        <row r="17">
          <cell r="A17" t="str">
            <v>Jalisco</v>
          </cell>
          <cell r="B17">
            <v>-1.5647797074325001</v>
          </cell>
        </row>
        <row r="18">
          <cell r="A18" t="str">
            <v>Coahuila</v>
          </cell>
          <cell r="B18">
            <v>0.33948058271267001</v>
          </cell>
        </row>
        <row r="19">
          <cell r="A19" t="str">
            <v>Yucatán</v>
          </cell>
          <cell r="B19">
            <v>2.7858820115114602</v>
          </cell>
        </row>
        <row r="20">
          <cell r="A20" t="str">
            <v>Zacatecas</v>
          </cell>
          <cell r="B20">
            <v>3.7140720288753899</v>
          </cell>
        </row>
        <row r="21">
          <cell r="A21" t="str">
            <v>Sinaloa</v>
          </cell>
          <cell r="B21">
            <v>7.3931947886676701</v>
          </cell>
        </row>
        <row r="22">
          <cell r="A22" t="str">
            <v>Nacional</v>
          </cell>
          <cell r="B22">
            <v>12.8089389782757</v>
          </cell>
        </row>
        <row r="23">
          <cell r="A23" t="str">
            <v>Nuevo León</v>
          </cell>
          <cell r="B23">
            <v>13.102455803722901</v>
          </cell>
        </row>
        <row r="24">
          <cell r="A24" t="str">
            <v>Morelos</v>
          </cell>
          <cell r="B24">
            <v>15.5087370247337</v>
          </cell>
        </row>
        <row r="25">
          <cell r="A25" t="str">
            <v>San Luis Potosí</v>
          </cell>
          <cell r="B25">
            <v>18.158082927421599</v>
          </cell>
        </row>
        <row r="26">
          <cell r="A26" t="str">
            <v>Durango</v>
          </cell>
          <cell r="B26">
            <v>20.5796853625171</v>
          </cell>
        </row>
        <row r="27">
          <cell r="A27" t="str">
            <v>Puebla</v>
          </cell>
          <cell r="B27">
            <v>21.660086990413799</v>
          </cell>
        </row>
        <row r="28">
          <cell r="A28" t="str">
            <v>Michoacán</v>
          </cell>
          <cell r="B28">
            <v>22.129865284798399</v>
          </cell>
        </row>
        <row r="29">
          <cell r="A29" t="str">
            <v>Querétaro</v>
          </cell>
          <cell r="B29">
            <v>29.035455452849</v>
          </cell>
        </row>
        <row r="30">
          <cell r="A30" t="str">
            <v>Baja California Sur</v>
          </cell>
          <cell r="B30">
            <v>31.9937281996244</v>
          </cell>
        </row>
        <row r="31">
          <cell r="A31" t="str">
            <v>Sonora</v>
          </cell>
          <cell r="B31">
            <v>40.751119343671597</v>
          </cell>
        </row>
        <row r="32">
          <cell r="A32" t="str">
            <v>Baja California</v>
          </cell>
          <cell r="B32">
            <v>45.915626232469897</v>
          </cell>
        </row>
        <row r="33">
          <cell r="A33" t="str">
            <v>Aguascalientes</v>
          </cell>
          <cell r="B33">
            <v>59.293207307586897</v>
          </cell>
        </row>
        <row r="34">
          <cell r="A34" t="str">
            <v>Veracruz</v>
          </cell>
          <cell r="B34">
            <v>66.859997421683602</v>
          </cell>
        </row>
        <row r="35">
          <cell r="A35" t="str">
            <v>Chihuahua</v>
          </cell>
          <cell r="B35">
            <v>74.071426737934104</v>
          </cell>
        </row>
        <row r="36">
          <cell r="A36" t="str">
            <v>Oaxaca</v>
          </cell>
          <cell r="B36">
            <v>149.951794459236</v>
          </cell>
        </row>
        <row r="37">
          <cell r="A37" t="str">
            <v>Campeche</v>
          </cell>
          <cell r="B37">
            <v>214.70428069575999</v>
          </cell>
        </row>
        <row r="38">
          <cell r="A38" t="str">
            <v>Quintana Roo</v>
          </cell>
          <cell r="B38">
            <v>314.788801940344</v>
          </cell>
        </row>
      </sheetData>
      <sheetData sheetId="4">
        <row r="6">
          <cell r="A6" t="str">
            <v>San Luis Potosí</v>
          </cell>
          <cell r="B6">
            <v>-40.7757607400384</v>
          </cell>
        </row>
        <row r="7">
          <cell r="A7" t="str">
            <v>Zacatecas</v>
          </cell>
          <cell r="B7">
            <v>-40.571108186346997</v>
          </cell>
        </row>
        <row r="8">
          <cell r="A8" t="str">
            <v>Tlaxcala</v>
          </cell>
          <cell r="B8">
            <v>-38.544959332325497</v>
          </cell>
        </row>
        <row r="9">
          <cell r="A9" t="str">
            <v>Ciudad de México</v>
          </cell>
          <cell r="B9">
            <v>-35.180768453685602</v>
          </cell>
        </row>
        <row r="10">
          <cell r="A10" t="str">
            <v>Guerrero</v>
          </cell>
          <cell r="B10">
            <v>-26.846743827875901</v>
          </cell>
        </row>
        <row r="11">
          <cell r="A11" t="str">
            <v>Sonora</v>
          </cell>
          <cell r="B11">
            <v>-24.528997098765998</v>
          </cell>
        </row>
        <row r="12">
          <cell r="A12" t="str">
            <v>Morelos</v>
          </cell>
          <cell r="B12">
            <v>-22.084198753794499</v>
          </cell>
        </row>
        <row r="13">
          <cell r="A13" t="str">
            <v>Durango</v>
          </cell>
          <cell r="B13">
            <v>-16.4070584458083</v>
          </cell>
        </row>
        <row r="14">
          <cell r="A14" t="str">
            <v>Baja California Sur</v>
          </cell>
          <cell r="B14">
            <v>-15.9793979504697</v>
          </cell>
        </row>
        <row r="15">
          <cell r="A15" t="str">
            <v>Colima</v>
          </cell>
          <cell r="B15">
            <v>-15.466413591963301</v>
          </cell>
        </row>
        <row r="16">
          <cell r="A16" t="str">
            <v>Nayarit</v>
          </cell>
          <cell r="B16">
            <v>-14.332991392909999</v>
          </cell>
        </row>
        <row r="17">
          <cell r="A17" t="str">
            <v>Puebla</v>
          </cell>
          <cell r="B17">
            <v>-11.6427651024427</v>
          </cell>
        </row>
        <row r="18">
          <cell r="A18" t="str">
            <v>Coahuila</v>
          </cell>
          <cell r="B18">
            <v>-10.654083466328199</v>
          </cell>
        </row>
        <row r="19">
          <cell r="A19" t="str">
            <v>Sinaloa</v>
          </cell>
          <cell r="B19">
            <v>-6.2572855610807698</v>
          </cell>
        </row>
        <row r="20">
          <cell r="A20" t="str">
            <v>Tamaulipas</v>
          </cell>
          <cell r="B20">
            <v>-6.16867507861574</v>
          </cell>
        </row>
        <row r="21">
          <cell r="A21" t="str">
            <v>Campeche</v>
          </cell>
          <cell r="B21">
            <v>-5.3265567615220197</v>
          </cell>
        </row>
        <row r="22">
          <cell r="A22" t="str">
            <v>Oaxaca</v>
          </cell>
          <cell r="B22">
            <v>-5.0755439381778702</v>
          </cell>
        </row>
        <row r="23">
          <cell r="A23" t="str">
            <v>Chiapas</v>
          </cell>
          <cell r="B23">
            <v>-3.2696899499935701</v>
          </cell>
        </row>
        <row r="24">
          <cell r="A24" t="str">
            <v>Jalisco</v>
          </cell>
          <cell r="B24">
            <v>-1.88642705252031</v>
          </cell>
        </row>
        <row r="25">
          <cell r="A25" t="str">
            <v>Nacional</v>
          </cell>
          <cell r="B25">
            <v>-1.1526107570012201</v>
          </cell>
        </row>
        <row r="26">
          <cell r="A26" t="str">
            <v>Querétaro</v>
          </cell>
          <cell r="B26">
            <v>-0.652080938761324</v>
          </cell>
        </row>
        <row r="27">
          <cell r="A27" t="str">
            <v>Baja California</v>
          </cell>
          <cell r="B27">
            <v>-0.415177550809054</v>
          </cell>
        </row>
        <row r="28">
          <cell r="A28" t="str">
            <v>Nuevo León</v>
          </cell>
          <cell r="B28">
            <v>4.8211086966893504</v>
          </cell>
        </row>
        <row r="29">
          <cell r="A29" t="str">
            <v>Tabasco</v>
          </cell>
          <cell r="B29">
            <v>5.25886022781346</v>
          </cell>
        </row>
        <row r="30">
          <cell r="A30" t="str">
            <v>Veracruz</v>
          </cell>
          <cell r="B30">
            <v>6.62204630358048</v>
          </cell>
        </row>
        <row r="31">
          <cell r="A31" t="str">
            <v>Yucatán</v>
          </cell>
          <cell r="B31">
            <v>15.073758699258599</v>
          </cell>
        </row>
        <row r="32">
          <cell r="A32" t="str">
            <v>Quintana Roo</v>
          </cell>
          <cell r="B32">
            <v>16.618034572347302</v>
          </cell>
        </row>
        <row r="33">
          <cell r="A33" t="str">
            <v>Michoacán</v>
          </cell>
          <cell r="B33">
            <v>23.4053520712467</v>
          </cell>
        </row>
        <row r="34">
          <cell r="A34" t="str">
            <v>Estado de México</v>
          </cell>
          <cell r="B34">
            <v>23.663075704079699</v>
          </cell>
        </row>
        <row r="35">
          <cell r="A35" t="str">
            <v>Aguascalientes</v>
          </cell>
          <cell r="B35">
            <v>26.302847410230601</v>
          </cell>
        </row>
        <row r="36">
          <cell r="A36" t="str">
            <v>Hidalgo</v>
          </cell>
          <cell r="B36">
            <v>35.505891059831796</v>
          </cell>
        </row>
        <row r="37">
          <cell r="A37" t="str">
            <v>Guanajuato</v>
          </cell>
          <cell r="B37">
            <v>39.909425505109098</v>
          </cell>
        </row>
        <row r="38">
          <cell r="A38" t="str">
            <v>Chihuahua</v>
          </cell>
          <cell r="B38">
            <v>46.187542423284299</v>
          </cell>
        </row>
      </sheetData>
      <sheetData sheetId="5">
        <row r="5">
          <cell r="C5" t="str">
            <v>Sector público</v>
          </cell>
          <cell r="D5" t="str">
            <v>Sector privado</v>
          </cell>
          <cell r="E5" t="str">
            <v>Porcentaje sector público</v>
          </cell>
        </row>
        <row r="6">
          <cell r="A6">
            <v>2018</v>
          </cell>
          <cell r="B6" t="str">
            <v>ENE</v>
          </cell>
          <cell r="C6">
            <v>437.20100000000002</v>
          </cell>
          <cell r="D6">
            <v>1654.039</v>
          </cell>
          <cell r="E6">
            <v>0.20906304393565545</v>
          </cell>
        </row>
        <row r="7">
          <cell r="A7" t="str">
            <v/>
          </cell>
          <cell r="B7" t="str">
            <v>FEB</v>
          </cell>
          <cell r="C7">
            <v>538.96600000000001</v>
          </cell>
          <cell r="D7">
            <v>1565.9449999999999</v>
          </cell>
          <cell r="E7">
            <v>0.2560516810449468</v>
          </cell>
        </row>
        <row r="8">
          <cell r="A8" t="str">
            <v/>
          </cell>
          <cell r="B8" t="str">
            <v>MAR</v>
          </cell>
          <cell r="C8">
            <v>630.79200000000003</v>
          </cell>
          <cell r="D8">
            <v>1899.902</v>
          </cell>
          <cell r="E8">
            <v>0.24925652805119863</v>
          </cell>
        </row>
        <row r="9">
          <cell r="A9" t="str">
            <v/>
          </cell>
          <cell r="B9" t="str">
            <v>ABR</v>
          </cell>
          <cell r="C9">
            <v>511.55900000000003</v>
          </cell>
          <cell r="D9">
            <v>1745.66</v>
          </cell>
          <cell r="E9">
            <v>0.22663241803298662</v>
          </cell>
        </row>
        <row r="10">
          <cell r="A10" t="str">
            <v/>
          </cell>
          <cell r="B10" t="str">
            <v>MAY</v>
          </cell>
          <cell r="C10">
            <v>508.899</v>
          </cell>
          <cell r="D10">
            <v>2124.19</v>
          </cell>
          <cell r="E10">
            <v>0.19327071739694329</v>
          </cell>
        </row>
        <row r="11">
          <cell r="A11" t="str">
            <v/>
          </cell>
          <cell r="B11" t="str">
            <v>JUN</v>
          </cell>
          <cell r="C11">
            <v>613.32799999999997</v>
          </cell>
          <cell r="D11">
            <v>1779.039</v>
          </cell>
          <cell r="E11">
            <v>0.25636869259607742</v>
          </cell>
        </row>
        <row r="12">
          <cell r="A12" t="str">
            <v/>
          </cell>
          <cell r="B12" t="str">
            <v>JUL</v>
          </cell>
          <cell r="C12">
            <v>582.65200000000004</v>
          </cell>
          <cell r="D12">
            <v>2113.8649999999998</v>
          </cell>
          <cell r="E12">
            <v>0.21607577478651166</v>
          </cell>
        </row>
        <row r="13">
          <cell r="A13" t="str">
            <v/>
          </cell>
          <cell r="B13" t="str">
            <v>AGO</v>
          </cell>
          <cell r="C13">
            <v>573.18700000000001</v>
          </cell>
          <cell r="D13">
            <v>2499.2910000000002</v>
          </cell>
          <cell r="E13">
            <v>0.18655528208826883</v>
          </cell>
        </row>
        <row r="14">
          <cell r="A14" t="str">
            <v/>
          </cell>
          <cell r="B14" t="str">
            <v>SEP</v>
          </cell>
          <cell r="C14">
            <v>424.74900000000002</v>
          </cell>
          <cell r="D14">
            <v>1992.4059999999999</v>
          </cell>
          <cell r="E14">
            <v>0.17572269879258884</v>
          </cell>
        </row>
        <row r="15">
          <cell r="A15" t="str">
            <v/>
          </cell>
          <cell r="B15" t="str">
            <v>OCT</v>
          </cell>
          <cell r="C15">
            <v>624.36199999999997</v>
          </cell>
          <cell r="D15">
            <v>2652.4459999999999</v>
          </cell>
          <cell r="E15">
            <v>0.19053969594800793</v>
          </cell>
        </row>
        <row r="16">
          <cell r="A16" t="str">
            <v/>
          </cell>
          <cell r="B16" t="str">
            <v>NOV</v>
          </cell>
          <cell r="C16">
            <v>466.30700000000002</v>
          </cell>
          <cell r="D16">
            <v>1935.7940000000001</v>
          </cell>
          <cell r="E16">
            <v>0.1941246433851033</v>
          </cell>
        </row>
        <row r="17">
          <cell r="A17" t="str">
            <v/>
          </cell>
          <cell r="B17" t="str">
            <v>DIC</v>
          </cell>
          <cell r="C17">
            <v>457.38499999999999</v>
          </cell>
          <cell r="D17">
            <v>3108.6709999999998</v>
          </cell>
          <cell r="E17">
            <v>0.12826074520422565</v>
          </cell>
        </row>
        <row r="18">
          <cell r="A18">
            <v>2019</v>
          </cell>
          <cell r="B18" t="str">
            <v>ENE</v>
          </cell>
          <cell r="C18">
            <v>461.01</v>
          </cell>
          <cell r="D18">
            <v>2212.6419999999998</v>
          </cell>
          <cell r="E18">
            <v>0.17242707727108839</v>
          </cell>
        </row>
        <row r="19">
          <cell r="A19" t="str">
            <v/>
          </cell>
          <cell r="B19" t="str">
            <v>FEB</v>
          </cell>
          <cell r="C19">
            <v>268.88900000000001</v>
          </cell>
          <cell r="D19">
            <v>2259.13</v>
          </cell>
          <cell r="E19">
            <v>0.10636352021088448</v>
          </cell>
        </row>
        <row r="20">
          <cell r="A20" t="str">
            <v/>
          </cell>
          <cell r="B20" t="str">
            <v>MAR</v>
          </cell>
          <cell r="C20">
            <v>418.36200000000002</v>
          </cell>
          <cell r="D20">
            <v>2567.1410000000001</v>
          </cell>
          <cell r="E20">
            <v>0.14013116047781563</v>
          </cell>
        </row>
        <row r="21">
          <cell r="A21" t="str">
            <v/>
          </cell>
          <cell r="B21" t="str">
            <v>ABR</v>
          </cell>
          <cell r="C21">
            <v>302.39800000000002</v>
          </cell>
          <cell r="D21">
            <v>1866.412</v>
          </cell>
          <cell r="E21">
            <v>0.13943037887136264</v>
          </cell>
        </row>
        <row r="22">
          <cell r="A22" t="str">
            <v/>
          </cell>
          <cell r="B22" t="str">
            <v>MAY</v>
          </cell>
          <cell r="C22">
            <v>315.56299999999999</v>
          </cell>
          <cell r="D22">
            <v>2116.6120000000001</v>
          </cell>
          <cell r="E22">
            <v>0.12974518692117137</v>
          </cell>
        </row>
        <row r="23">
          <cell r="A23" t="str">
            <v/>
          </cell>
          <cell r="B23" t="str">
            <v>JUN</v>
          </cell>
          <cell r="C23">
            <v>324.51799999999997</v>
          </cell>
          <cell r="D23">
            <v>2030.8320000000001</v>
          </cell>
          <cell r="E23">
            <v>0.13777909864775936</v>
          </cell>
        </row>
        <row r="24">
          <cell r="A24" t="str">
            <v/>
          </cell>
          <cell r="B24" t="str">
            <v>JUL</v>
          </cell>
          <cell r="C24">
            <v>367.23099999999999</v>
          </cell>
          <cell r="D24">
            <v>1803.39</v>
          </cell>
          <cell r="E24">
            <v>0.16918245976612223</v>
          </cell>
        </row>
        <row r="25">
          <cell r="A25" t="str">
            <v/>
          </cell>
          <cell r="B25" t="str">
            <v>AGO</v>
          </cell>
          <cell r="C25">
            <v>304.47199999999998</v>
          </cell>
          <cell r="D25">
            <v>1823.491</v>
          </cell>
          <cell r="E25">
            <v>0.14308143515653232</v>
          </cell>
        </row>
        <row r="26">
          <cell r="A26" t="str">
            <v/>
          </cell>
          <cell r="B26" t="str">
            <v>SEP</v>
          </cell>
          <cell r="C26">
            <v>321.471</v>
          </cell>
          <cell r="D26">
            <v>1650.962</v>
          </cell>
          <cell r="E26">
            <v>0.16298196187145519</v>
          </cell>
        </row>
        <row r="27">
          <cell r="A27" t="str">
            <v/>
          </cell>
          <cell r="B27" t="str">
            <v>OCT</v>
          </cell>
          <cell r="C27">
            <v>413.70600000000002</v>
          </cell>
          <cell r="D27">
            <v>1740.1320000000001</v>
          </cell>
          <cell r="E27">
            <v>0.19207851286865585</v>
          </cell>
        </row>
        <row r="28">
          <cell r="A28" t="str">
            <v/>
          </cell>
          <cell r="B28" t="str">
            <v>NOV</v>
          </cell>
          <cell r="C28">
            <v>449.17700000000002</v>
          </cell>
          <cell r="D28">
            <v>1854.296</v>
          </cell>
          <cell r="E28">
            <v>0.19499989798013695</v>
          </cell>
        </row>
        <row r="29">
          <cell r="A29" t="str">
            <v/>
          </cell>
          <cell r="B29" t="str">
            <v>DIC</v>
          </cell>
          <cell r="C29">
            <v>476.80799999999999</v>
          </cell>
          <cell r="D29">
            <v>1818.8689999999999</v>
          </cell>
          <cell r="E29">
            <v>0.20769820841520825</v>
          </cell>
        </row>
        <row r="30">
          <cell r="A30">
            <v>2020</v>
          </cell>
          <cell r="B30" t="str">
            <v>ENE</v>
          </cell>
          <cell r="C30">
            <v>375.78699999999998</v>
          </cell>
          <cell r="D30">
            <v>1628.3679999999999</v>
          </cell>
          <cell r="E30">
            <v>0.18750396052201551</v>
          </cell>
        </row>
        <row r="31">
          <cell r="A31" t="str">
            <v/>
          </cell>
          <cell r="B31" t="str">
            <v>FEB</v>
          </cell>
          <cell r="C31">
            <v>370.09</v>
          </cell>
          <cell r="D31">
            <v>1874.1849999999999</v>
          </cell>
          <cell r="E31">
            <v>0.16490403359659578</v>
          </cell>
        </row>
        <row r="32">
          <cell r="A32" t="str">
            <v/>
          </cell>
          <cell r="B32" t="str">
            <v>MAR</v>
          </cell>
          <cell r="C32">
            <v>363.01900000000001</v>
          </cell>
          <cell r="D32">
            <v>1830.835</v>
          </cell>
          <cell r="E32">
            <v>0.16547090189228633</v>
          </cell>
        </row>
        <row r="33">
          <cell r="A33" t="str">
            <v/>
          </cell>
          <cell r="B33" t="str">
            <v>ABR</v>
          </cell>
          <cell r="C33">
            <v>271.738</v>
          </cell>
          <cell r="D33">
            <v>1441.6949999999999</v>
          </cell>
          <cell r="E33">
            <v>0.15859271999547109</v>
          </cell>
        </row>
        <row r="34">
          <cell r="A34" t="str">
            <v/>
          </cell>
          <cell r="B34" t="str">
            <v>MAY</v>
          </cell>
          <cell r="C34">
            <v>241.327</v>
          </cell>
          <cell r="D34">
            <v>1397.857</v>
          </cell>
          <cell r="E34">
            <v>0.14722386260480824</v>
          </cell>
        </row>
        <row r="35">
          <cell r="A35" t="str">
            <v/>
          </cell>
          <cell r="B35" t="str">
            <v>JUN</v>
          </cell>
          <cell r="C35">
            <v>251.381</v>
          </cell>
          <cell r="D35">
            <v>1552.2660000000001</v>
          </cell>
          <cell r="E35">
            <v>0.13937372445938701</v>
          </cell>
        </row>
        <row r="36">
          <cell r="A36" t="str">
            <v/>
          </cell>
          <cell r="B36" t="str">
            <v>JUL</v>
          </cell>
          <cell r="C36">
            <v>263.404</v>
          </cell>
          <cell r="D36">
            <v>1668.8109999999999</v>
          </cell>
          <cell r="E36">
            <v>0.13632230367738579</v>
          </cell>
        </row>
        <row r="37">
          <cell r="A37" t="str">
            <v/>
          </cell>
          <cell r="B37" t="str">
            <v>AGO</v>
          </cell>
          <cell r="C37">
            <v>279.39800000000002</v>
          </cell>
          <cell r="D37">
            <v>1641.085</v>
          </cell>
          <cell r="E37">
            <v>0.14548319355078904</v>
          </cell>
        </row>
        <row r="38">
          <cell r="A38" t="str">
            <v/>
          </cell>
          <cell r="B38" t="str">
            <v>SEP</v>
          </cell>
          <cell r="C38">
            <v>320.00799999999998</v>
          </cell>
          <cell r="D38">
            <v>1672.7650000000001</v>
          </cell>
          <cell r="E38">
            <v>0.16058427126421321</v>
          </cell>
        </row>
        <row r="39">
          <cell r="A39" t="str">
            <v/>
          </cell>
          <cell r="B39" t="str">
            <v>OCT</v>
          </cell>
          <cell r="C39">
            <v>362.07900000000001</v>
          </cell>
          <cell r="D39">
            <v>1733.3109999999999</v>
          </cell>
          <cell r="E39">
            <v>0.172797903970144</v>
          </cell>
        </row>
        <row r="40">
          <cell r="A40" t="str">
            <v/>
          </cell>
          <cell r="B40" t="str">
            <v>NOV</v>
          </cell>
          <cell r="C40">
            <v>336.29199999999997</v>
          </cell>
          <cell r="D40">
            <v>1817.8230000000001</v>
          </cell>
          <cell r="E40">
            <v>0.15611608479584421</v>
          </cell>
        </row>
        <row r="41">
          <cell r="A41" t="str">
            <v/>
          </cell>
          <cell r="B41" t="str">
            <v>DIC</v>
          </cell>
          <cell r="C41">
            <v>317.63499999999999</v>
          </cell>
          <cell r="D41">
            <v>1715.5060000000001</v>
          </cell>
          <cell r="E41">
            <v>0.15622871212572073</v>
          </cell>
        </row>
        <row r="42">
          <cell r="A42">
            <v>2021</v>
          </cell>
          <cell r="B42" t="str">
            <v>ENE</v>
          </cell>
          <cell r="C42">
            <v>323.762</v>
          </cell>
          <cell r="D42">
            <v>1763.136</v>
          </cell>
          <cell r="E42">
            <v>0.15514030872615719</v>
          </cell>
        </row>
        <row r="43">
          <cell r="A43" t="str">
            <v/>
          </cell>
          <cell r="B43" t="str">
            <v>FEB</v>
          </cell>
          <cell r="C43">
            <v>297.05399999999997</v>
          </cell>
          <cell r="D43">
            <v>1733.25</v>
          </cell>
          <cell r="E43">
            <v>0.14631010922502244</v>
          </cell>
        </row>
        <row r="44">
          <cell r="A44" t="str">
            <v/>
          </cell>
          <cell r="B44" t="str">
            <v>MAR</v>
          </cell>
          <cell r="C44">
            <v>342.83</v>
          </cell>
          <cell r="D44">
            <v>1780.5809999999999</v>
          </cell>
          <cell r="E44">
            <v>0.16145249318196053</v>
          </cell>
        </row>
        <row r="45">
          <cell r="A45" t="str">
            <v/>
          </cell>
          <cell r="B45" t="str">
            <v>ABR</v>
          </cell>
          <cell r="C45">
            <v>290.50099999999998</v>
          </cell>
          <cell r="D45">
            <v>1703.653</v>
          </cell>
          <cell r="E45">
            <v>0.1456763118595655</v>
          </cell>
        </row>
        <row r="46">
          <cell r="A46" t="str">
            <v/>
          </cell>
          <cell r="B46" t="str">
            <v>MAY</v>
          </cell>
          <cell r="C46">
            <v>298.351</v>
          </cell>
          <cell r="D46">
            <v>1757.02</v>
          </cell>
          <cell r="E46">
            <v>0.14515676245310458</v>
          </cell>
        </row>
        <row r="47">
          <cell r="A47" t="str">
            <v/>
          </cell>
          <cell r="B47" t="str">
            <v>JUN</v>
          </cell>
          <cell r="C47">
            <v>322.90100000000001</v>
          </cell>
          <cell r="D47">
            <v>1643.31</v>
          </cell>
          <cell r="E47">
            <v>0.1642249992498262</v>
          </cell>
        </row>
        <row r="48">
          <cell r="A48" t="str">
            <v/>
          </cell>
          <cell r="B48" t="str">
            <v>JUL</v>
          </cell>
          <cell r="C48">
            <v>312.005</v>
          </cell>
          <cell r="D48">
            <v>1764.6790000000001</v>
          </cell>
          <cell r="E48">
            <v>0.15024192414445336</v>
          </cell>
        </row>
        <row r="49">
          <cell r="A49" t="str">
            <v/>
          </cell>
          <cell r="B49" t="str">
            <v>AGO</v>
          </cell>
          <cell r="C49">
            <v>298.471</v>
          </cell>
          <cell r="D49">
            <v>1780.146</v>
          </cell>
          <cell r="E49">
            <v>0.14359114738309173</v>
          </cell>
        </row>
        <row r="50">
          <cell r="A50" t="str">
            <v/>
          </cell>
          <cell r="B50" t="str">
            <v>SEP</v>
          </cell>
          <cell r="C50">
            <v>374.517</v>
          </cell>
          <cell r="D50">
            <v>1997.3</v>
          </cell>
          <cell r="E50">
            <v>0.15790299167262903</v>
          </cell>
        </row>
        <row r="51">
          <cell r="A51" t="str">
            <v/>
          </cell>
          <cell r="B51" t="str">
            <v>OCT</v>
          </cell>
          <cell r="C51">
            <v>479.49</v>
          </cell>
          <cell r="D51">
            <v>2086.9279999999999</v>
          </cell>
          <cell r="E51">
            <v>0.18683238661823603</v>
          </cell>
        </row>
        <row r="52">
          <cell r="A52" t="str">
            <v/>
          </cell>
          <cell r="B52" t="str">
            <v>NOV</v>
          </cell>
          <cell r="C52">
            <v>387.911</v>
          </cell>
          <cell r="D52">
            <v>2245.4479999999999</v>
          </cell>
          <cell r="E52">
            <v>0.14730653891094986</v>
          </cell>
        </row>
        <row r="53">
          <cell r="A53" t="str">
            <v/>
          </cell>
          <cell r="B53" t="str">
            <v>DIC</v>
          </cell>
          <cell r="C53">
            <v>480.95600000000002</v>
          </cell>
          <cell r="D53">
            <v>2345.252</v>
          </cell>
          <cell r="E53">
            <v>0.17017714195133551</v>
          </cell>
        </row>
        <row r="54">
          <cell r="A54">
            <v>2022</v>
          </cell>
          <cell r="B54" t="str">
            <v>ENE</v>
          </cell>
          <cell r="C54">
            <v>954.87800000000004</v>
          </cell>
          <cell r="D54">
            <v>2931.9839999999999</v>
          </cell>
          <cell r="E54">
            <v>0.24566809935624162</v>
          </cell>
        </row>
        <row r="55">
          <cell r="A55" t="str">
            <v/>
          </cell>
          <cell r="B55" t="str">
            <v>FEB</v>
          </cell>
          <cell r="C55">
            <v>806.548</v>
          </cell>
          <cell r="D55">
            <v>2638.819</v>
          </cell>
          <cell r="E55">
            <v>0.23409639669736199</v>
          </cell>
        </row>
        <row r="56">
          <cell r="A56" t="str">
            <v/>
          </cell>
          <cell r="B56" t="str">
            <v>MAR</v>
          </cell>
          <cell r="C56">
            <v>749.87099999999998</v>
          </cell>
          <cell r="D56">
            <v>2949.9569999999999</v>
          </cell>
          <cell r="E56">
            <v>0.20267725959152696</v>
          </cell>
        </row>
        <row r="57">
          <cell r="A57" t="str">
            <v/>
          </cell>
          <cell r="B57" t="str">
            <v>ABR</v>
          </cell>
          <cell r="C57">
            <v>790.23599999999999</v>
          </cell>
          <cell r="D57">
            <v>3131.5940000000001</v>
          </cell>
          <cell r="E57">
            <v>0.20149675024159641</v>
          </cell>
        </row>
        <row r="58">
          <cell r="A58" t="str">
            <v/>
          </cell>
          <cell r="B58" t="str">
            <v>MAY</v>
          </cell>
          <cell r="C58">
            <v>741.77499999999998</v>
          </cell>
          <cell r="D58">
            <v>3523.886</v>
          </cell>
          <cell r="E58">
            <v>0.17389450310280163</v>
          </cell>
        </row>
        <row r="59">
          <cell r="A59" t="str">
            <v/>
          </cell>
          <cell r="B59" t="str">
            <v>JUN</v>
          </cell>
          <cell r="C59">
            <v>855.51700000000005</v>
          </cell>
          <cell r="D59">
            <v>3337.192</v>
          </cell>
          <cell r="E59">
            <v>0.20404874271026205</v>
          </cell>
        </row>
        <row r="60">
          <cell r="A60" t="str">
            <v/>
          </cell>
          <cell r="B60" t="str">
            <v>JUL</v>
          </cell>
          <cell r="C60">
            <v>1016.091</v>
          </cell>
          <cell r="D60">
            <v>2887.502</v>
          </cell>
          <cell r="E60">
            <v>0.26029634749319408</v>
          </cell>
        </row>
        <row r="61">
          <cell r="A61" t="str">
            <v/>
          </cell>
          <cell r="B61" t="str">
            <v>AGO</v>
          </cell>
          <cell r="C61">
            <v>1008.294</v>
          </cell>
          <cell r="D61">
            <v>2612.7089999999998</v>
          </cell>
          <cell r="E61">
            <v>0.27845710152684217</v>
          </cell>
        </row>
        <row r="62">
          <cell r="A62" t="str">
            <v/>
          </cell>
          <cell r="B62" t="str">
            <v>SEP</v>
          </cell>
          <cell r="C62">
            <v>999.91600000000005</v>
          </cell>
          <cell r="D62">
            <v>2429.415</v>
          </cell>
          <cell r="E62">
            <v>0.29157757008582724</v>
          </cell>
        </row>
        <row r="63">
          <cell r="A63" t="str">
            <v/>
          </cell>
          <cell r="B63" t="str">
            <v>OCT</v>
          </cell>
          <cell r="C63">
            <v>853.30600000000004</v>
          </cell>
          <cell r="D63">
            <v>2618.7049999999999</v>
          </cell>
          <cell r="E63">
            <v>0.24576707850291951</v>
          </cell>
        </row>
        <row r="64">
          <cell r="A64" t="str">
            <v/>
          </cell>
          <cell r="B64" t="str">
            <v>NOV</v>
          </cell>
          <cell r="C64">
            <v>1380.11</v>
          </cell>
          <cell r="D64">
            <v>2497.192</v>
          </cell>
          <cell r="E64">
            <v>0.35594596448767724</v>
          </cell>
        </row>
        <row r="65">
          <cell r="A65" t="str">
            <v/>
          </cell>
          <cell r="B65" t="str">
            <v>DIC</v>
          </cell>
          <cell r="C65">
            <v>1813.6890000000001</v>
          </cell>
          <cell r="D65">
            <v>2784.835</v>
          </cell>
          <cell r="E65">
            <v>0.39440677052027995</v>
          </cell>
        </row>
        <row r="66">
          <cell r="A66">
            <v>2023</v>
          </cell>
          <cell r="B66" t="str">
            <v>ENE</v>
          </cell>
          <cell r="C66">
            <v>944.57799999999997</v>
          </cell>
          <cell r="D66">
            <v>2964.8319999999999</v>
          </cell>
          <cell r="E66">
            <v>0.24161650990814471</v>
          </cell>
        </row>
        <row r="67">
          <cell r="B67" t="str">
            <v>FEB</v>
          </cell>
          <cell r="C67">
            <v>1269.5730000000001</v>
          </cell>
          <cell r="D67">
            <v>2551.7139999999999</v>
          </cell>
          <cell r="E67">
            <v>0.33223701857515542</v>
          </cell>
        </row>
        <row r="68">
          <cell r="B68" t="str">
            <v>MAR</v>
          </cell>
          <cell r="C68">
            <v>1524.001</v>
          </cell>
          <cell r="D68">
            <v>2410.6860000000001</v>
          </cell>
          <cell r="E68">
            <v>0.38732458261610136</v>
          </cell>
        </row>
        <row r="69">
          <cell r="B69" t="str">
            <v>ABR</v>
          </cell>
          <cell r="C69">
            <v>1640.6859999999999</v>
          </cell>
          <cell r="D69">
            <v>2219.7759999999998</v>
          </cell>
          <cell r="E69">
            <v>0.42499731897373944</v>
          </cell>
        </row>
      </sheetData>
      <sheetData sheetId="6">
        <row r="5">
          <cell r="B5" t="str">
            <v>Edificación</v>
          </cell>
          <cell r="C5" t="str">
            <v>Transporte y urbanización</v>
          </cell>
          <cell r="D5" t="str">
            <v>Agua, riego y saneamiento</v>
          </cell>
          <cell r="E5" t="str">
            <v>Otras construcciones</v>
          </cell>
        </row>
        <row r="6">
          <cell r="A6" t="str">
            <v>2018/4</v>
          </cell>
          <cell r="B6">
            <v>1418.009</v>
          </cell>
          <cell r="C6">
            <v>300.67200000000003</v>
          </cell>
          <cell r="D6">
            <v>41.375</v>
          </cell>
          <cell r="E6">
            <v>497.16300000000001</v>
          </cell>
        </row>
        <row r="7">
          <cell r="A7" t="str">
            <v>2019/4</v>
          </cell>
          <cell r="B7">
            <v>1499.7619999999999</v>
          </cell>
          <cell r="C7">
            <v>246.04900000000001</v>
          </cell>
          <cell r="D7">
            <v>99.353999999999999</v>
          </cell>
          <cell r="E7">
            <v>323.64499999999998</v>
          </cell>
        </row>
        <row r="8">
          <cell r="A8" t="str">
            <v>2020/4</v>
          </cell>
          <cell r="B8">
            <v>1334.0940000000001</v>
          </cell>
          <cell r="C8">
            <v>167.333</v>
          </cell>
          <cell r="D8">
            <v>30.251999999999999</v>
          </cell>
          <cell r="E8">
            <v>181.75399999999999</v>
          </cell>
        </row>
        <row r="9">
          <cell r="A9" t="str">
            <v>2021/4</v>
          </cell>
          <cell r="B9">
            <v>1472.357</v>
          </cell>
          <cell r="C9">
            <v>192.22499999999999</v>
          </cell>
          <cell r="D9">
            <v>67.12</v>
          </cell>
          <cell r="E9">
            <v>262.452</v>
          </cell>
        </row>
        <row r="10">
          <cell r="A10" t="str">
            <v>2022/4</v>
          </cell>
          <cell r="B10">
            <v>2396.7089999999998</v>
          </cell>
          <cell r="C10">
            <v>836.81299999999999</v>
          </cell>
          <cell r="D10">
            <v>87.233999999999995</v>
          </cell>
          <cell r="E10">
            <v>601.07399999999996</v>
          </cell>
        </row>
        <row r="11">
          <cell r="A11" t="str">
            <v>2023/4</v>
          </cell>
          <cell r="B11">
            <v>1522.4059999999999</v>
          </cell>
          <cell r="C11">
            <v>825.06200000000001</v>
          </cell>
          <cell r="D11">
            <v>932.87699999999995</v>
          </cell>
          <cell r="E11">
            <v>580.11699999999996</v>
          </cell>
        </row>
      </sheetData>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 POT"/>
      <sheetName val="RANK HOR"/>
      <sheetName val="TABLA PROD"/>
      <sheetName val="TABLA PERS"/>
      <sheetName val="TEXTO"/>
    </sheetNames>
    <sheetDataSet>
      <sheetData sheetId="0">
        <row r="6">
          <cell r="A6" t="str">
            <v>Campeche</v>
          </cell>
          <cell r="B6">
            <v>-5.3484809803421003</v>
          </cell>
        </row>
        <row r="7">
          <cell r="A7" t="str">
            <v>Zacatecas</v>
          </cell>
          <cell r="B7">
            <v>-4.3901829763317402</v>
          </cell>
        </row>
        <row r="8">
          <cell r="A8" t="str">
            <v>Morelos</v>
          </cell>
          <cell r="B8">
            <v>-3.4528600172463402</v>
          </cell>
        </row>
        <row r="9">
          <cell r="A9" t="str">
            <v>Tamaulipas</v>
          </cell>
          <cell r="B9">
            <v>-3.1763323415852001</v>
          </cell>
        </row>
        <row r="10">
          <cell r="A10" t="str">
            <v>Durango</v>
          </cell>
          <cell r="B10">
            <v>-2.3147755600400202</v>
          </cell>
        </row>
        <row r="11">
          <cell r="A11" t="str">
            <v>Puebla</v>
          </cell>
          <cell r="B11">
            <v>-1.33875044208093</v>
          </cell>
        </row>
        <row r="12">
          <cell r="A12" t="str">
            <v>Chiapas</v>
          </cell>
          <cell r="B12">
            <v>-1.1632270168855501</v>
          </cell>
        </row>
        <row r="13">
          <cell r="A13" t="str">
            <v>Sonora</v>
          </cell>
          <cell r="B13">
            <v>-1.0687312972023</v>
          </cell>
        </row>
        <row r="14">
          <cell r="A14" t="str">
            <v>Baja California</v>
          </cell>
          <cell r="B14">
            <v>-0.77382805884699302</v>
          </cell>
        </row>
        <row r="15">
          <cell r="A15" t="str">
            <v>Nayarit</v>
          </cell>
          <cell r="B15">
            <v>-0.60287825748736001</v>
          </cell>
        </row>
        <row r="16">
          <cell r="A16" t="str">
            <v>Yucatán</v>
          </cell>
          <cell r="B16">
            <v>-0.48937065880867398</v>
          </cell>
        </row>
        <row r="17">
          <cell r="A17" t="str">
            <v>Estado de México</v>
          </cell>
          <cell r="B17">
            <v>-0.211979768744053</v>
          </cell>
        </row>
        <row r="18">
          <cell r="A18" t="str">
            <v>Oaxaca</v>
          </cell>
          <cell r="B18">
            <v>-4.5871559633026103E-2</v>
          </cell>
        </row>
        <row r="19">
          <cell r="A19" t="str">
            <v>Guerrero</v>
          </cell>
          <cell r="B19">
            <v>0.36463081130355701</v>
          </cell>
        </row>
        <row r="20">
          <cell r="A20" t="str">
            <v>Hidalgo</v>
          </cell>
          <cell r="B20">
            <v>0.46840646209731501</v>
          </cell>
        </row>
        <row r="21">
          <cell r="A21" t="str">
            <v>Quintana Roo</v>
          </cell>
          <cell r="B21">
            <v>0.49710024855012003</v>
          </cell>
        </row>
        <row r="22">
          <cell r="A22" t="str">
            <v>Ciudad de México</v>
          </cell>
          <cell r="B22">
            <v>0.677004058853381</v>
          </cell>
        </row>
        <row r="23">
          <cell r="A23" t="str">
            <v>Veracruz</v>
          </cell>
          <cell r="B23">
            <v>0.71677217513916902</v>
          </cell>
        </row>
        <row r="24">
          <cell r="A24" t="str">
            <v>Nacional</v>
          </cell>
          <cell r="B24">
            <v>0.89619821198945204</v>
          </cell>
        </row>
        <row r="25">
          <cell r="A25" t="str">
            <v>Guanajuato</v>
          </cell>
          <cell r="B25">
            <v>0.949034559809947</v>
          </cell>
        </row>
        <row r="26">
          <cell r="A26" t="str">
            <v>Sinaloa</v>
          </cell>
          <cell r="B26">
            <v>1.1131103046567701</v>
          </cell>
        </row>
        <row r="27">
          <cell r="A27" t="str">
            <v>Nuevo León</v>
          </cell>
          <cell r="B27">
            <v>1.1574222425023899</v>
          </cell>
        </row>
        <row r="28">
          <cell r="A28" t="str">
            <v>Michoacán</v>
          </cell>
          <cell r="B28">
            <v>1.30587799456656</v>
          </cell>
        </row>
        <row r="29">
          <cell r="A29" t="str">
            <v>Aguascalientes</v>
          </cell>
          <cell r="B29">
            <v>1.4590465544144</v>
          </cell>
        </row>
        <row r="30">
          <cell r="A30" t="str">
            <v>Querétaro</v>
          </cell>
          <cell r="B30">
            <v>1.52174695110983</v>
          </cell>
        </row>
        <row r="31">
          <cell r="A31" t="str">
            <v>Tabasco</v>
          </cell>
          <cell r="B31">
            <v>1.60935350756535</v>
          </cell>
        </row>
        <row r="32">
          <cell r="A32" t="str">
            <v>Chihuahua</v>
          </cell>
          <cell r="B32">
            <v>2.4319794996386701</v>
          </cell>
        </row>
        <row r="33">
          <cell r="A33" t="str">
            <v>San Luis Potosí</v>
          </cell>
          <cell r="B33">
            <v>2.8162270764758599</v>
          </cell>
        </row>
        <row r="34">
          <cell r="A34" t="str">
            <v>Baja California Sur</v>
          </cell>
          <cell r="B34">
            <v>3.4346846846846901</v>
          </cell>
        </row>
        <row r="35">
          <cell r="A35" t="str">
            <v>Tlaxcala</v>
          </cell>
          <cell r="B35">
            <v>3.8739796336236401</v>
          </cell>
        </row>
        <row r="36">
          <cell r="A36" t="str">
            <v>Coahuila</v>
          </cell>
          <cell r="B36">
            <v>4.0771075169004698</v>
          </cell>
        </row>
        <row r="37">
          <cell r="A37" t="str">
            <v>Colima</v>
          </cell>
          <cell r="B37">
            <v>4.6080760095011897</v>
          </cell>
        </row>
        <row r="38">
          <cell r="A38" t="str">
            <v>Jalisco</v>
          </cell>
          <cell r="B38">
            <v>4.7710204127774798</v>
          </cell>
        </row>
      </sheetData>
      <sheetData sheetId="1">
        <row r="6">
          <cell r="A6" t="str">
            <v>Campeche</v>
          </cell>
          <cell r="B6">
            <v>-10.8708357685564</v>
          </cell>
        </row>
        <row r="7">
          <cell r="A7" t="str">
            <v>Tamaulipas</v>
          </cell>
          <cell r="B7">
            <v>-6.2190867762292701</v>
          </cell>
        </row>
        <row r="8">
          <cell r="A8" t="str">
            <v>Zacatecas</v>
          </cell>
          <cell r="B8">
            <v>-4.2996428098954897</v>
          </cell>
        </row>
        <row r="9">
          <cell r="A9" t="str">
            <v>Morelos</v>
          </cell>
          <cell r="B9">
            <v>-3.7404985626381899</v>
          </cell>
        </row>
        <row r="10">
          <cell r="A10" t="str">
            <v>Puebla</v>
          </cell>
          <cell r="B10">
            <v>-2.1949510129430401</v>
          </cell>
        </row>
        <row r="11">
          <cell r="A11" t="str">
            <v>Estado de México</v>
          </cell>
          <cell r="B11">
            <v>-1.4118790763600999</v>
          </cell>
        </row>
        <row r="12">
          <cell r="A12" t="str">
            <v>Baja California</v>
          </cell>
          <cell r="B12">
            <v>-0.86721104685001404</v>
          </cell>
        </row>
        <row r="13">
          <cell r="A13" t="str">
            <v>Durango</v>
          </cell>
          <cell r="B13">
            <v>-0.82055931318455499</v>
          </cell>
        </row>
        <row r="14">
          <cell r="A14" t="str">
            <v>Sinaloa</v>
          </cell>
          <cell r="B14">
            <v>-9.5918782205339795E-2</v>
          </cell>
        </row>
        <row r="15">
          <cell r="A15" t="str">
            <v>Sonora</v>
          </cell>
          <cell r="B15">
            <v>8.0688688407448694E-2</v>
          </cell>
        </row>
        <row r="16">
          <cell r="A16" t="str">
            <v>Michoacán</v>
          </cell>
          <cell r="B16">
            <v>0.16830185396199401</v>
          </cell>
        </row>
        <row r="17">
          <cell r="A17" t="str">
            <v>Chiapas</v>
          </cell>
          <cell r="B17">
            <v>0.63586630062235605</v>
          </cell>
        </row>
        <row r="18">
          <cell r="A18" t="str">
            <v>Hidalgo</v>
          </cell>
          <cell r="B18">
            <v>0.75296006030034501</v>
          </cell>
        </row>
        <row r="19">
          <cell r="A19" t="str">
            <v>Quintana Roo</v>
          </cell>
          <cell r="B19">
            <v>0.85114854410637297</v>
          </cell>
        </row>
        <row r="20">
          <cell r="A20" t="str">
            <v>Oaxaca</v>
          </cell>
          <cell r="B20">
            <v>0.96635331006553704</v>
          </cell>
        </row>
        <row r="21">
          <cell r="A21" t="str">
            <v>Nacional</v>
          </cell>
          <cell r="B21">
            <v>1.0508239219025399</v>
          </cell>
        </row>
        <row r="22">
          <cell r="A22" t="str">
            <v>Nuevo León</v>
          </cell>
          <cell r="B22">
            <v>1.12191873257546</v>
          </cell>
        </row>
        <row r="23">
          <cell r="A23" t="str">
            <v>Querétaro</v>
          </cell>
          <cell r="B23">
            <v>1.2135317824212499</v>
          </cell>
        </row>
        <row r="24">
          <cell r="A24" t="str">
            <v>Ciudad de México</v>
          </cell>
          <cell r="B24">
            <v>1.4129887915853301</v>
          </cell>
        </row>
        <row r="25">
          <cell r="A25" t="str">
            <v>Guanajuato</v>
          </cell>
          <cell r="B25">
            <v>2.0027849744718398</v>
          </cell>
        </row>
        <row r="26">
          <cell r="A26" t="str">
            <v>Yucatán</v>
          </cell>
          <cell r="B26">
            <v>2.2725534314174798</v>
          </cell>
        </row>
        <row r="27">
          <cell r="A27" t="str">
            <v>Coahuila</v>
          </cell>
          <cell r="B27">
            <v>2.41536503616349</v>
          </cell>
        </row>
        <row r="28">
          <cell r="A28" t="str">
            <v>Tabasco</v>
          </cell>
          <cell r="B28">
            <v>2.4653027359929198</v>
          </cell>
        </row>
        <row r="29">
          <cell r="A29" t="str">
            <v>Veracruz</v>
          </cell>
          <cell r="B29">
            <v>3.2489250827240501</v>
          </cell>
        </row>
        <row r="30">
          <cell r="A30" t="str">
            <v>San Luis Potosí</v>
          </cell>
          <cell r="B30">
            <v>3.7654996987859199</v>
          </cell>
        </row>
        <row r="31">
          <cell r="A31" t="str">
            <v>Chihuahua</v>
          </cell>
          <cell r="B31">
            <v>4.3811920906935402</v>
          </cell>
        </row>
        <row r="32">
          <cell r="A32" t="str">
            <v>Tlaxcala</v>
          </cell>
          <cell r="B32">
            <v>5.1402181585419804</v>
          </cell>
        </row>
        <row r="33">
          <cell r="A33" t="str">
            <v>Jalisco</v>
          </cell>
          <cell r="B33">
            <v>6.1817115924445796</v>
          </cell>
        </row>
        <row r="34">
          <cell r="A34" t="str">
            <v>Aguascalientes</v>
          </cell>
          <cell r="B34">
            <v>6.2283148758855997</v>
          </cell>
        </row>
        <row r="35">
          <cell r="A35" t="str">
            <v>Guerrero</v>
          </cell>
          <cell r="B35">
            <v>6.2284102330216804</v>
          </cell>
        </row>
        <row r="36">
          <cell r="A36" t="str">
            <v>Baja California Sur</v>
          </cell>
          <cell r="B36">
            <v>6.2369889877809603</v>
          </cell>
        </row>
        <row r="37">
          <cell r="A37" t="str">
            <v>Nayarit</v>
          </cell>
          <cell r="B37">
            <v>7.0911268355893702</v>
          </cell>
        </row>
        <row r="38">
          <cell r="A38" t="str">
            <v>Colima</v>
          </cell>
          <cell r="B38">
            <v>7.2254220519881098</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 EXP MEN"/>
      <sheetName val="NOM EXP MEN"/>
      <sheetName val="TOT EXP ACU"/>
      <sheetName val="TOT EST"/>
      <sheetName val="DIST TOT EST"/>
      <sheetName val="TOT TRA"/>
      <sheetName val="VAR TOT TRA"/>
      <sheetName val="DIST TOT TRA"/>
      <sheetName val="Texto"/>
    </sheetNames>
    <sheetDataSet>
      <sheetData sheetId="0">
        <row r="5">
          <cell r="C5" t="str">
            <v>Exportaciones</v>
          </cell>
          <cell r="D5" t="str">
            <v>Promedio</v>
          </cell>
        </row>
        <row r="6">
          <cell r="A6" t="str">
            <v>2013</v>
          </cell>
          <cell r="B6" t="str">
            <v>ENE</v>
          </cell>
          <cell r="C6">
            <v>6343</v>
          </cell>
          <cell r="D6">
            <v>6644</v>
          </cell>
        </row>
        <row r="7">
          <cell r="A7" t="str">
            <v/>
          </cell>
          <cell r="B7" t="str">
            <v>FEB</v>
          </cell>
          <cell r="C7">
            <v>6318</v>
          </cell>
          <cell r="D7">
            <v>6655</v>
          </cell>
        </row>
        <row r="8">
          <cell r="A8" t="str">
            <v/>
          </cell>
          <cell r="B8" t="str">
            <v>MAR</v>
          </cell>
          <cell r="C8">
            <v>6647</v>
          </cell>
          <cell r="D8">
            <v>6608</v>
          </cell>
        </row>
        <row r="9">
          <cell r="A9" t="str">
            <v/>
          </cell>
          <cell r="B9" t="str">
            <v>ABR</v>
          </cell>
          <cell r="C9">
            <v>6479</v>
          </cell>
          <cell r="D9">
            <v>6598</v>
          </cell>
        </row>
        <row r="10">
          <cell r="A10" t="str">
            <v/>
          </cell>
          <cell r="B10" t="str">
            <v>MAY</v>
          </cell>
          <cell r="C10">
            <v>6949</v>
          </cell>
          <cell r="D10">
            <v>6624</v>
          </cell>
        </row>
        <row r="11">
          <cell r="A11" t="str">
            <v/>
          </cell>
          <cell r="B11" t="str">
            <v>JUN</v>
          </cell>
          <cell r="C11">
            <v>6766</v>
          </cell>
          <cell r="D11">
            <v>6629</v>
          </cell>
        </row>
        <row r="12">
          <cell r="A12" t="str">
            <v/>
          </cell>
          <cell r="B12" t="str">
            <v>JUL</v>
          </cell>
          <cell r="C12">
            <v>6997</v>
          </cell>
          <cell r="D12">
            <v>6655</v>
          </cell>
        </row>
        <row r="13">
          <cell r="A13" t="str">
            <v/>
          </cell>
          <cell r="B13" t="str">
            <v>AGO</v>
          </cell>
          <cell r="C13">
            <v>7960</v>
          </cell>
          <cell r="D13">
            <v>6751</v>
          </cell>
        </row>
        <row r="14">
          <cell r="A14" t="str">
            <v/>
          </cell>
          <cell r="B14" t="str">
            <v>SEP</v>
          </cell>
          <cell r="C14">
            <v>7340</v>
          </cell>
          <cell r="D14">
            <v>6821</v>
          </cell>
        </row>
        <row r="15">
          <cell r="A15" t="str">
            <v/>
          </cell>
          <cell r="B15" t="str">
            <v>OCT</v>
          </cell>
          <cell r="C15">
            <v>7398</v>
          </cell>
          <cell r="D15">
            <v>6820</v>
          </cell>
        </row>
        <row r="16">
          <cell r="A16" t="str">
            <v/>
          </cell>
          <cell r="B16" t="str">
            <v>NOV</v>
          </cell>
          <cell r="C16">
            <v>7281</v>
          </cell>
          <cell r="D16">
            <v>6820</v>
          </cell>
        </row>
        <row r="17">
          <cell r="A17" t="str">
            <v/>
          </cell>
          <cell r="B17" t="str">
            <v>DIC</v>
          </cell>
          <cell r="C17">
            <v>5672</v>
          </cell>
          <cell r="D17">
            <v>6846</v>
          </cell>
        </row>
        <row r="18">
          <cell r="A18" t="str">
            <v>2014</v>
          </cell>
          <cell r="B18" t="str">
            <v>ENE</v>
          </cell>
          <cell r="C18">
            <v>6130</v>
          </cell>
          <cell r="D18">
            <v>6828</v>
          </cell>
        </row>
        <row r="19">
          <cell r="A19" t="str">
            <v/>
          </cell>
          <cell r="B19" t="str">
            <v>FEB</v>
          </cell>
          <cell r="C19">
            <v>6660</v>
          </cell>
          <cell r="D19">
            <v>6857</v>
          </cell>
        </row>
        <row r="20">
          <cell r="A20" t="str">
            <v/>
          </cell>
          <cell r="B20" t="str">
            <v>MAR</v>
          </cell>
          <cell r="C20">
            <v>7617</v>
          </cell>
          <cell r="D20">
            <v>6938</v>
          </cell>
        </row>
        <row r="21">
          <cell r="A21" t="str">
            <v/>
          </cell>
          <cell r="B21" t="str">
            <v>ABR</v>
          </cell>
          <cell r="C21">
            <v>8011</v>
          </cell>
          <cell r="D21">
            <v>7065</v>
          </cell>
        </row>
        <row r="22">
          <cell r="A22" t="str">
            <v/>
          </cell>
          <cell r="B22" t="str">
            <v>MAY</v>
          </cell>
          <cell r="C22">
            <v>7966</v>
          </cell>
          <cell r="D22">
            <v>7150</v>
          </cell>
        </row>
        <row r="23">
          <cell r="A23" t="str">
            <v/>
          </cell>
          <cell r="B23" t="str">
            <v>JUN</v>
          </cell>
          <cell r="C23">
            <v>7292</v>
          </cell>
          <cell r="D23">
            <v>7194</v>
          </cell>
        </row>
        <row r="24">
          <cell r="A24" t="str">
            <v/>
          </cell>
          <cell r="B24" t="str">
            <v>JUL</v>
          </cell>
          <cell r="C24">
            <v>7404</v>
          </cell>
          <cell r="D24">
            <v>7228</v>
          </cell>
        </row>
        <row r="25">
          <cell r="A25" t="str">
            <v/>
          </cell>
          <cell r="B25" t="str">
            <v>AGO</v>
          </cell>
          <cell r="C25">
            <v>7866</v>
          </cell>
          <cell r="D25">
            <v>7220</v>
          </cell>
        </row>
        <row r="26">
          <cell r="A26" t="str">
            <v/>
          </cell>
          <cell r="B26" t="str">
            <v>SEP</v>
          </cell>
          <cell r="C26">
            <v>7767</v>
          </cell>
          <cell r="D26">
            <v>7255</v>
          </cell>
        </row>
        <row r="27">
          <cell r="A27" t="str">
            <v/>
          </cell>
          <cell r="B27" t="str">
            <v>OCT</v>
          </cell>
          <cell r="C27">
            <v>8436</v>
          </cell>
          <cell r="D27">
            <v>7342</v>
          </cell>
        </row>
        <row r="28">
          <cell r="A28" t="str">
            <v/>
          </cell>
          <cell r="B28" t="str">
            <v>NOV</v>
          </cell>
          <cell r="C28">
            <v>7381</v>
          </cell>
          <cell r="D28">
            <v>7350</v>
          </cell>
        </row>
        <row r="29">
          <cell r="A29" t="str">
            <v/>
          </cell>
          <cell r="B29" t="str">
            <v>DIC</v>
          </cell>
          <cell r="C29">
            <v>7176</v>
          </cell>
          <cell r="D29">
            <v>7476</v>
          </cell>
        </row>
        <row r="30">
          <cell r="A30" t="str">
            <v>2015</v>
          </cell>
          <cell r="B30" t="str">
            <v>ENE</v>
          </cell>
          <cell r="C30">
            <v>7170</v>
          </cell>
          <cell r="D30">
            <v>7562</v>
          </cell>
        </row>
        <row r="31">
          <cell r="A31" t="str">
            <v/>
          </cell>
          <cell r="B31" t="str">
            <v>FEB</v>
          </cell>
          <cell r="C31">
            <v>7843</v>
          </cell>
          <cell r="D31">
            <v>7661</v>
          </cell>
        </row>
        <row r="32">
          <cell r="A32" t="str">
            <v/>
          </cell>
          <cell r="B32" t="str">
            <v>MAR</v>
          </cell>
          <cell r="C32">
            <v>8899</v>
          </cell>
          <cell r="D32">
            <v>7767</v>
          </cell>
        </row>
        <row r="33">
          <cell r="A33" t="str">
            <v/>
          </cell>
          <cell r="B33" t="str">
            <v>ABR</v>
          </cell>
          <cell r="C33">
            <v>8889</v>
          </cell>
          <cell r="D33">
            <v>7841</v>
          </cell>
        </row>
        <row r="34">
          <cell r="A34" t="str">
            <v/>
          </cell>
          <cell r="B34" t="str">
            <v>MAY</v>
          </cell>
          <cell r="C34">
            <v>8822</v>
          </cell>
          <cell r="D34">
            <v>7912</v>
          </cell>
        </row>
        <row r="35">
          <cell r="A35" t="str">
            <v/>
          </cell>
          <cell r="B35" t="str">
            <v>JUN</v>
          </cell>
          <cell r="C35">
            <v>8691</v>
          </cell>
          <cell r="D35">
            <v>8029</v>
          </cell>
        </row>
        <row r="36">
          <cell r="A36" t="str">
            <v/>
          </cell>
          <cell r="B36" t="str">
            <v>JUL</v>
          </cell>
          <cell r="C36">
            <v>9526</v>
          </cell>
          <cell r="D36">
            <v>8205</v>
          </cell>
        </row>
        <row r="37">
          <cell r="A37" t="str">
            <v/>
          </cell>
          <cell r="B37" t="str">
            <v>AGO</v>
          </cell>
          <cell r="C37">
            <v>9440</v>
          </cell>
          <cell r="D37">
            <v>8337</v>
          </cell>
        </row>
        <row r="38">
          <cell r="A38" t="str">
            <v/>
          </cell>
          <cell r="B38" t="str">
            <v>SEP</v>
          </cell>
          <cell r="C38">
            <v>9790</v>
          </cell>
          <cell r="D38">
            <v>8505</v>
          </cell>
        </row>
        <row r="39">
          <cell r="A39" t="str">
            <v/>
          </cell>
          <cell r="B39" t="str">
            <v>OCT</v>
          </cell>
          <cell r="C39">
            <v>9425</v>
          </cell>
          <cell r="D39">
            <v>8588</v>
          </cell>
        </row>
        <row r="40">
          <cell r="A40" t="str">
            <v/>
          </cell>
          <cell r="B40" t="str">
            <v>NOV</v>
          </cell>
          <cell r="C40">
            <v>9000</v>
          </cell>
          <cell r="D40">
            <v>8723</v>
          </cell>
        </row>
        <row r="41">
          <cell r="A41" t="str">
            <v/>
          </cell>
          <cell r="B41" t="str">
            <v>DIC</v>
          </cell>
          <cell r="C41">
            <v>8816</v>
          </cell>
          <cell r="D41">
            <v>8859</v>
          </cell>
        </row>
        <row r="42">
          <cell r="A42" t="str">
            <v>2016</v>
          </cell>
          <cell r="B42" t="str">
            <v>ENE</v>
          </cell>
          <cell r="C42">
            <v>8680</v>
          </cell>
          <cell r="D42">
            <v>8985</v>
          </cell>
        </row>
        <row r="43">
          <cell r="A43" t="str">
            <v/>
          </cell>
          <cell r="B43" t="str">
            <v>FEB</v>
          </cell>
          <cell r="C43">
            <v>9921</v>
          </cell>
          <cell r="D43">
            <v>9158</v>
          </cell>
        </row>
        <row r="44">
          <cell r="A44" t="str">
            <v/>
          </cell>
          <cell r="B44" t="str">
            <v>MAR</v>
          </cell>
          <cell r="C44">
            <v>9962</v>
          </cell>
          <cell r="D44">
            <v>9247</v>
          </cell>
        </row>
        <row r="45">
          <cell r="A45" t="str">
            <v/>
          </cell>
          <cell r="B45" t="str">
            <v>ABR</v>
          </cell>
          <cell r="C45">
            <v>10438</v>
          </cell>
          <cell r="D45">
            <v>9376</v>
          </cell>
        </row>
        <row r="46">
          <cell r="A46" t="str">
            <v/>
          </cell>
          <cell r="B46" t="str">
            <v>MAY</v>
          </cell>
          <cell r="C46">
            <v>10693</v>
          </cell>
          <cell r="D46">
            <v>9532</v>
          </cell>
        </row>
        <row r="47">
          <cell r="A47" t="str">
            <v/>
          </cell>
          <cell r="B47" t="str">
            <v>JUN</v>
          </cell>
          <cell r="C47">
            <v>10732</v>
          </cell>
          <cell r="D47">
            <v>9702</v>
          </cell>
        </row>
        <row r="48">
          <cell r="A48" t="str">
            <v/>
          </cell>
          <cell r="B48" t="str">
            <v>JUL</v>
          </cell>
          <cell r="C48">
            <v>10104</v>
          </cell>
          <cell r="D48">
            <v>9750</v>
          </cell>
        </row>
        <row r="49">
          <cell r="A49" t="str">
            <v/>
          </cell>
          <cell r="B49" t="str">
            <v>AGO</v>
          </cell>
          <cell r="C49">
            <v>10575</v>
          </cell>
          <cell r="D49">
            <v>9845</v>
          </cell>
        </row>
        <row r="50">
          <cell r="A50" t="str">
            <v/>
          </cell>
          <cell r="B50" t="str">
            <v>SEP</v>
          </cell>
          <cell r="C50">
            <v>10702</v>
          </cell>
          <cell r="D50">
            <v>9921</v>
          </cell>
        </row>
        <row r="51">
          <cell r="A51" t="str">
            <v/>
          </cell>
          <cell r="B51" t="str">
            <v>OCT</v>
          </cell>
          <cell r="C51">
            <v>11189</v>
          </cell>
          <cell r="D51">
            <v>10068</v>
          </cell>
        </row>
        <row r="52">
          <cell r="A52" t="str">
            <v/>
          </cell>
          <cell r="B52" t="str">
            <v>NOV</v>
          </cell>
          <cell r="C52">
            <v>10990</v>
          </cell>
          <cell r="D52">
            <v>10234</v>
          </cell>
        </row>
        <row r="53">
          <cell r="A53" t="str">
            <v/>
          </cell>
          <cell r="B53" t="str">
            <v>DIC</v>
          </cell>
          <cell r="C53">
            <v>9641</v>
          </cell>
          <cell r="D53">
            <v>10302</v>
          </cell>
        </row>
        <row r="54">
          <cell r="A54" t="str">
            <v>2017</v>
          </cell>
          <cell r="B54" t="str">
            <v>ENE</v>
          </cell>
          <cell r="C54">
            <v>9282</v>
          </cell>
          <cell r="D54">
            <v>10353</v>
          </cell>
        </row>
        <row r="55">
          <cell r="A55" t="str">
            <v/>
          </cell>
          <cell r="B55" t="str">
            <v>FEB</v>
          </cell>
          <cell r="C55">
            <v>10916</v>
          </cell>
          <cell r="D55">
            <v>10435</v>
          </cell>
        </row>
        <row r="56">
          <cell r="A56" t="str">
            <v/>
          </cell>
          <cell r="B56" t="str">
            <v>MAR</v>
          </cell>
          <cell r="C56">
            <v>12170</v>
          </cell>
          <cell r="D56">
            <v>10619</v>
          </cell>
        </row>
        <row r="57">
          <cell r="A57" t="str">
            <v/>
          </cell>
          <cell r="B57" t="str">
            <v>ABR</v>
          </cell>
          <cell r="C57">
            <v>9958</v>
          </cell>
          <cell r="D57">
            <v>10579</v>
          </cell>
        </row>
        <row r="58">
          <cell r="A58" t="str">
            <v/>
          </cell>
          <cell r="B58" t="str">
            <v>MAY</v>
          </cell>
          <cell r="C58">
            <v>11443</v>
          </cell>
          <cell r="D58">
            <v>10642</v>
          </cell>
        </row>
        <row r="59">
          <cell r="A59" t="str">
            <v/>
          </cell>
          <cell r="B59" t="str">
            <v>JUN</v>
          </cell>
          <cell r="C59">
            <v>11190</v>
          </cell>
          <cell r="D59">
            <v>10680</v>
          </cell>
        </row>
        <row r="60">
          <cell r="A60" t="str">
            <v/>
          </cell>
          <cell r="B60" t="str">
            <v>JUL</v>
          </cell>
          <cell r="C60">
            <v>10250</v>
          </cell>
          <cell r="D60">
            <v>10692</v>
          </cell>
        </row>
        <row r="61">
          <cell r="A61" t="str">
            <v/>
          </cell>
          <cell r="B61" t="str">
            <v>AGO</v>
          </cell>
          <cell r="C61">
            <v>10998</v>
          </cell>
          <cell r="D61">
            <v>10727</v>
          </cell>
        </row>
        <row r="62">
          <cell r="A62" t="str">
            <v/>
          </cell>
          <cell r="B62" t="str">
            <v>SEP</v>
          </cell>
          <cell r="C62">
            <v>10862</v>
          </cell>
          <cell r="D62">
            <v>10741</v>
          </cell>
        </row>
        <row r="63">
          <cell r="A63" t="str">
            <v/>
          </cell>
          <cell r="B63" t="str">
            <v>OCT</v>
          </cell>
          <cell r="C63">
            <v>11198</v>
          </cell>
          <cell r="D63">
            <v>10741</v>
          </cell>
        </row>
        <row r="64">
          <cell r="A64" t="str">
            <v/>
          </cell>
          <cell r="B64" t="str">
            <v>NOV</v>
          </cell>
          <cell r="C64">
            <v>11291</v>
          </cell>
          <cell r="D64">
            <v>10767</v>
          </cell>
        </row>
        <row r="65">
          <cell r="A65" t="str">
            <v/>
          </cell>
          <cell r="B65" t="str">
            <v>DIC</v>
          </cell>
          <cell r="C65">
            <v>10062</v>
          </cell>
          <cell r="D65">
            <v>10802</v>
          </cell>
        </row>
        <row r="66">
          <cell r="A66" t="str">
            <v>2018</v>
          </cell>
          <cell r="B66" t="str">
            <v>ENE</v>
          </cell>
          <cell r="C66">
            <v>11384</v>
          </cell>
          <cell r="D66">
            <v>10977</v>
          </cell>
        </row>
        <row r="67">
          <cell r="A67" t="str">
            <v/>
          </cell>
          <cell r="B67" t="str">
            <v>FEB</v>
          </cell>
          <cell r="C67">
            <v>10934</v>
          </cell>
          <cell r="D67">
            <v>10978</v>
          </cell>
        </row>
        <row r="68">
          <cell r="A68" t="str">
            <v/>
          </cell>
          <cell r="B68" t="str">
            <v>MAR</v>
          </cell>
          <cell r="C68">
            <v>12720</v>
          </cell>
          <cell r="D68">
            <v>11024</v>
          </cell>
        </row>
        <row r="69">
          <cell r="A69" t="str">
            <v/>
          </cell>
          <cell r="B69" t="str">
            <v>ABR</v>
          </cell>
          <cell r="C69">
            <v>12177</v>
          </cell>
          <cell r="D69">
            <v>11209</v>
          </cell>
        </row>
        <row r="70">
          <cell r="A70" t="str">
            <v/>
          </cell>
          <cell r="B70" t="str">
            <v>MAY</v>
          </cell>
          <cell r="C70">
            <v>13045</v>
          </cell>
          <cell r="D70">
            <v>11343</v>
          </cell>
        </row>
        <row r="71">
          <cell r="A71" t="str">
            <v/>
          </cell>
          <cell r="B71" t="str">
            <v>JUN</v>
          </cell>
          <cell r="C71">
            <v>12731</v>
          </cell>
          <cell r="D71">
            <v>11471</v>
          </cell>
        </row>
        <row r="72">
          <cell r="A72" t="str">
            <v/>
          </cell>
          <cell r="B72" t="str">
            <v>JUL</v>
          </cell>
          <cell r="C72">
            <v>12055</v>
          </cell>
          <cell r="D72">
            <v>11622</v>
          </cell>
        </row>
        <row r="73">
          <cell r="A73" t="str">
            <v/>
          </cell>
          <cell r="B73" t="str">
            <v>AGO</v>
          </cell>
          <cell r="C73">
            <v>12738</v>
          </cell>
          <cell r="D73">
            <v>11767</v>
          </cell>
        </row>
        <row r="74">
          <cell r="A74" t="str">
            <v/>
          </cell>
          <cell r="B74" t="str">
            <v>SEP</v>
          </cell>
          <cell r="C74">
            <v>12214</v>
          </cell>
          <cell r="D74">
            <v>11879</v>
          </cell>
        </row>
        <row r="75">
          <cell r="A75" t="str">
            <v/>
          </cell>
          <cell r="B75" t="str">
            <v>OCT</v>
          </cell>
          <cell r="C75">
            <v>12324</v>
          </cell>
          <cell r="D75">
            <v>11973</v>
          </cell>
        </row>
        <row r="76">
          <cell r="A76" t="str">
            <v/>
          </cell>
          <cell r="B76" t="str">
            <v>NOV</v>
          </cell>
          <cell r="C76">
            <v>12282</v>
          </cell>
          <cell r="D76">
            <v>12056</v>
          </cell>
        </row>
        <row r="77">
          <cell r="A77" t="str">
            <v/>
          </cell>
          <cell r="B77" t="str">
            <v>DIC</v>
          </cell>
          <cell r="C77">
            <v>11489</v>
          </cell>
          <cell r="D77">
            <v>12174</v>
          </cell>
        </row>
        <row r="78">
          <cell r="A78" t="str">
            <v>2019</v>
          </cell>
          <cell r="B78" t="str">
            <v>ENE</v>
          </cell>
          <cell r="C78">
            <v>12328</v>
          </cell>
          <cell r="D78">
            <v>12253</v>
          </cell>
        </row>
        <row r="79">
          <cell r="A79" t="str">
            <v/>
          </cell>
          <cell r="B79" t="str">
            <v>FEB</v>
          </cell>
          <cell r="C79">
            <v>12668</v>
          </cell>
          <cell r="D79">
            <v>12398</v>
          </cell>
        </row>
        <row r="80">
          <cell r="A80" t="str">
            <v/>
          </cell>
          <cell r="B80" t="str">
            <v>MAR</v>
          </cell>
          <cell r="C80">
            <v>14391</v>
          </cell>
          <cell r="D80">
            <v>12537</v>
          </cell>
        </row>
        <row r="81">
          <cell r="A81" t="str">
            <v/>
          </cell>
          <cell r="B81" t="str">
            <v>ABR</v>
          </cell>
          <cell r="C81">
            <v>13205</v>
          </cell>
          <cell r="D81">
            <v>12623</v>
          </cell>
        </row>
        <row r="82">
          <cell r="A82" t="str">
            <v/>
          </cell>
          <cell r="B82" t="str">
            <v>MAY</v>
          </cell>
          <cell r="C82">
            <v>14267</v>
          </cell>
          <cell r="D82">
            <v>12724</v>
          </cell>
        </row>
        <row r="83">
          <cell r="A83" t="str">
            <v/>
          </cell>
          <cell r="B83" t="str">
            <v>JUN</v>
          </cell>
          <cell r="C83">
            <v>13745</v>
          </cell>
          <cell r="D83">
            <v>12809</v>
          </cell>
        </row>
        <row r="84">
          <cell r="A84" t="str">
            <v/>
          </cell>
          <cell r="B84" t="str">
            <v>JUL</v>
          </cell>
          <cell r="C84">
            <v>13646</v>
          </cell>
          <cell r="D84">
            <v>12941</v>
          </cell>
        </row>
        <row r="85">
          <cell r="A85" t="str">
            <v/>
          </cell>
          <cell r="B85" t="str">
            <v>AGO</v>
          </cell>
          <cell r="C85">
            <v>13964</v>
          </cell>
          <cell r="D85">
            <v>13044</v>
          </cell>
        </row>
        <row r="86">
          <cell r="A86" t="str">
            <v/>
          </cell>
          <cell r="B86" t="str">
            <v>SEP</v>
          </cell>
          <cell r="C86">
            <v>13752</v>
          </cell>
          <cell r="D86">
            <v>13172</v>
          </cell>
        </row>
        <row r="87">
          <cell r="A87" t="str">
            <v/>
          </cell>
          <cell r="B87" t="str">
            <v>OCT</v>
          </cell>
          <cell r="C87">
            <v>13847</v>
          </cell>
          <cell r="D87">
            <v>13299</v>
          </cell>
        </row>
        <row r="88">
          <cell r="A88" t="str">
            <v/>
          </cell>
          <cell r="B88" t="str">
            <v>NOV</v>
          </cell>
          <cell r="C88">
            <v>13327</v>
          </cell>
          <cell r="D88">
            <v>13386</v>
          </cell>
        </row>
        <row r="89">
          <cell r="A89" t="str">
            <v/>
          </cell>
          <cell r="B89" t="str">
            <v>DIC</v>
          </cell>
          <cell r="C89">
            <v>11471</v>
          </cell>
          <cell r="D89">
            <v>13384</v>
          </cell>
        </row>
        <row r="90">
          <cell r="A90" t="str">
            <v>2020</v>
          </cell>
          <cell r="B90" t="str">
            <v>ENE</v>
          </cell>
          <cell r="C90">
            <v>11126</v>
          </cell>
          <cell r="D90">
            <v>13284</v>
          </cell>
        </row>
        <row r="91">
          <cell r="A91" t="str">
            <v/>
          </cell>
          <cell r="B91" t="str">
            <v>FEB</v>
          </cell>
          <cell r="C91">
            <v>11308</v>
          </cell>
          <cell r="D91">
            <v>13171</v>
          </cell>
        </row>
        <row r="92">
          <cell r="A92" t="str">
            <v/>
          </cell>
          <cell r="B92" t="str">
            <v>MAR</v>
          </cell>
          <cell r="C92">
            <v>13109</v>
          </cell>
          <cell r="D92">
            <v>13064</v>
          </cell>
        </row>
        <row r="93">
          <cell r="A93" t="str">
            <v/>
          </cell>
          <cell r="B93" t="str">
            <v>ABR</v>
          </cell>
          <cell r="C93">
            <v>9902</v>
          </cell>
          <cell r="D93">
            <v>12789</v>
          </cell>
        </row>
        <row r="94">
          <cell r="A94" t="str">
            <v/>
          </cell>
          <cell r="B94" t="str">
            <v>MAY</v>
          </cell>
          <cell r="C94">
            <v>8924</v>
          </cell>
          <cell r="D94">
            <v>12344</v>
          </cell>
        </row>
        <row r="95">
          <cell r="A95" t="str">
            <v/>
          </cell>
          <cell r="B95" t="str">
            <v>JUN</v>
          </cell>
          <cell r="C95">
            <v>11498</v>
          </cell>
          <cell r="D95">
            <v>12156</v>
          </cell>
        </row>
        <row r="96">
          <cell r="A96" t="str">
            <v/>
          </cell>
          <cell r="B96" t="str">
            <v>JUL</v>
          </cell>
          <cell r="C96">
            <v>13446</v>
          </cell>
          <cell r="D96">
            <v>12140</v>
          </cell>
        </row>
        <row r="97">
          <cell r="A97" t="str">
            <v/>
          </cell>
          <cell r="B97" t="str">
            <v>AGO</v>
          </cell>
          <cell r="C97">
            <v>12841</v>
          </cell>
          <cell r="D97">
            <v>12046</v>
          </cell>
        </row>
        <row r="98">
          <cell r="A98" t="str">
            <v/>
          </cell>
          <cell r="B98" t="str">
            <v>SEP</v>
          </cell>
          <cell r="C98">
            <v>13362</v>
          </cell>
          <cell r="D98">
            <v>12014</v>
          </cell>
        </row>
        <row r="99">
          <cell r="A99" t="str">
            <v/>
          </cell>
          <cell r="B99" t="str">
            <v>OCT</v>
          </cell>
          <cell r="C99">
            <v>13386</v>
          </cell>
          <cell r="D99">
            <v>11975</v>
          </cell>
        </row>
        <row r="100">
          <cell r="A100" t="str">
            <v/>
          </cell>
          <cell r="B100" t="str">
            <v>NOV</v>
          </cell>
          <cell r="C100">
            <v>12857</v>
          </cell>
          <cell r="D100">
            <v>11936</v>
          </cell>
        </row>
        <row r="101">
          <cell r="A101" t="str">
            <v/>
          </cell>
          <cell r="B101" t="str">
            <v>DIC</v>
          </cell>
          <cell r="C101">
            <v>12287</v>
          </cell>
          <cell r="D101">
            <v>12004</v>
          </cell>
        </row>
        <row r="102">
          <cell r="A102" t="str">
            <v>2021</v>
          </cell>
          <cell r="B102" t="str">
            <v>ENE</v>
          </cell>
          <cell r="C102">
            <v>11979</v>
          </cell>
          <cell r="D102">
            <v>12075</v>
          </cell>
        </row>
        <row r="103">
          <cell r="A103" t="str">
            <v/>
          </cell>
          <cell r="B103" t="str">
            <v>FEB</v>
          </cell>
          <cell r="C103">
            <v>12826</v>
          </cell>
          <cell r="D103">
            <v>12202</v>
          </cell>
        </row>
        <row r="104">
          <cell r="A104" t="str">
            <v/>
          </cell>
          <cell r="B104" t="str">
            <v>MAR</v>
          </cell>
          <cell r="C104">
            <v>14660</v>
          </cell>
          <cell r="D104">
            <v>12331</v>
          </cell>
        </row>
        <row r="105">
          <cell r="A105" t="str">
            <v/>
          </cell>
          <cell r="B105" t="str">
            <v>ABR</v>
          </cell>
          <cell r="C105">
            <v>13895</v>
          </cell>
          <cell r="D105">
            <v>12663</v>
          </cell>
        </row>
        <row r="106">
          <cell r="A106" t="str">
            <v/>
          </cell>
          <cell r="B106" t="str">
            <v>MAY</v>
          </cell>
          <cell r="C106">
            <v>13135</v>
          </cell>
          <cell r="D106">
            <v>13014</v>
          </cell>
        </row>
        <row r="107">
          <cell r="A107" t="str">
            <v/>
          </cell>
          <cell r="B107" t="str">
            <v>JUN</v>
          </cell>
          <cell r="C107">
            <v>13886</v>
          </cell>
          <cell r="D107">
            <v>13213</v>
          </cell>
        </row>
        <row r="108">
          <cell r="A108" t="str">
            <v/>
          </cell>
          <cell r="B108" t="str">
            <v>JUL</v>
          </cell>
          <cell r="C108">
            <v>14796</v>
          </cell>
          <cell r="D108">
            <v>13326</v>
          </cell>
        </row>
        <row r="109">
          <cell r="A109" t="str">
            <v/>
          </cell>
          <cell r="B109" t="str">
            <v>AGO</v>
          </cell>
          <cell r="C109">
            <v>13870</v>
          </cell>
          <cell r="D109">
            <v>13411</v>
          </cell>
        </row>
        <row r="110">
          <cell r="A110" t="str">
            <v/>
          </cell>
          <cell r="B110" t="str">
            <v>SEP</v>
          </cell>
          <cell r="C110">
            <v>13236</v>
          </cell>
          <cell r="D110">
            <v>13401</v>
          </cell>
        </row>
        <row r="111">
          <cell r="A111" t="str">
            <v/>
          </cell>
          <cell r="B111" t="str">
            <v>OCT</v>
          </cell>
          <cell r="C111">
            <v>14610</v>
          </cell>
          <cell r="D111">
            <v>13503</v>
          </cell>
        </row>
        <row r="112">
          <cell r="A112" t="str">
            <v/>
          </cell>
          <cell r="B112" t="str">
            <v>NOV</v>
          </cell>
          <cell r="C112">
            <v>14774</v>
          </cell>
          <cell r="D112">
            <v>13663</v>
          </cell>
        </row>
        <row r="113">
          <cell r="A113" t="str">
            <v/>
          </cell>
          <cell r="B113" t="str">
            <v>DIC</v>
          </cell>
          <cell r="C113">
            <v>14421</v>
          </cell>
          <cell r="D113">
            <v>13841</v>
          </cell>
        </row>
        <row r="114">
          <cell r="A114" t="str">
            <v>2022</v>
          </cell>
          <cell r="B114" t="str">
            <v>ENE</v>
          </cell>
          <cell r="C114">
            <v>14235</v>
          </cell>
          <cell r="D114">
            <v>14029</v>
          </cell>
        </row>
        <row r="115">
          <cell r="A115" t="str">
            <v/>
          </cell>
          <cell r="B115" t="str">
            <v>FEB</v>
          </cell>
          <cell r="C115">
            <v>15137</v>
          </cell>
          <cell r="D115">
            <v>14221</v>
          </cell>
        </row>
        <row r="116">
          <cell r="A116" t="str">
            <v/>
          </cell>
          <cell r="B116" t="str">
            <v>MAR</v>
          </cell>
          <cell r="C116">
            <v>15947</v>
          </cell>
          <cell r="D116">
            <v>14328</v>
          </cell>
        </row>
        <row r="117">
          <cell r="A117" t="str">
            <v/>
          </cell>
          <cell r="B117" t="str">
            <v>ABR</v>
          </cell>
          <cell r="C117">
            <v>15224</v>
          </cell>
          <cell r="D117">
            <v>14439</v>
          </cell>
        </row>
        <row r="118">
          <cell r="A118" t="str">
            <v/>
          </cell>
          <cell r="B118" t="str">
            <v>MAY</v>
          </cell>
          <cell r="C118">
            <v>16284</v>
          </cell>
          <cell r="D118">
            <v>14702</v>
          </cell>
        </row>
        <row r="119">
          <cell r="A119" t="str">
            <v/>
          </cell>
          <cell r="B119" t="str">
            <v>JUN</v>
          </cell>
          <cell r="C119">
            <v>16104</v>
          </cell>
          <cell r="D119">
            <v>14886</v>
          </cell>
        </row>
        <row r="120">
          <cell r="A120" t="str">
            <v/>
          </cell>
          <cell r="B120" t="str">
            <v>JUL</v>
          </cell>
          <cell r="C120">
            <v>16716</v>
          </cell>
          <cell r="D120">
            <v>15047</v>
          </cell>
        </row>
        <row r="121">
          <cell r="A121" t="str">
            <v/>
          </cell>
          <cell r="B121" t="str">
            <v>AGO</v>
          </cell>
          <cell r="C121">
            <v>17383</v>
          </cell>
          <cell r="D121">
            <v>15339</v>
          </cell>
        </row>
        <row r="122">
          <cell r="A122" t="str">
            <v/>
          </cell>
          <cell r="B122" t="str">
            <v>SEP</v>
          </cell>
          <cell r="C122">
            <v>17426</v>
          </cell>
          <cell r="D122">
            <v>15688</v>
          </cell>
        </row>
        <row r="123">
          <cell r="A123" t="str">
            <v/>
          </cell>
          <cell r="B123" t="str">
            <v>OCT</v>
          </cell>
          <cell r="C123">
            <v>16773</v>
          </cell>
          <cell r="D123">
            <v>15869</v>
          </cell>
        </row>
        <row r="124">
          <cell r="A124" t="str">
            <v/>
          </cell>
          <cell r="B124" t="str">
            <v>NOV</v>
          </cell>
          <cell r="C124">
            <v>16641</v>
          </cell>
          <cell r="D124">
            <v>16024</v>
          </cell>
        </row>
        <row r="125">
          <cell r="A125" t="str">
            <v/>
          </cell>
          <cell r="B125" t="str">
            <v>DIC</v>
          </cell>
          <cell r="C125">
            <v>17420</v>
          </cell>
          <cell r="D125">
            <v>16274</v>
          </cell>
        </row>
        <row r="126">
          <cell r="A126" t="str">
            <v>2023</v>
          </cell>
          <cell r="B126" t="str">
            <v>ENE</v>
          </cell>
          <cell r="C126">
            <v>16528</v>
          </cell>
          <cell r="D126">
            <v>16465</v>
          </cell>
        </row>
        <row r="127">
          <cell r="A127" t="str">
            <v/>
          </cell>
          <cell r="B127" t="str">
            <v>FEB</v>
          </cell>
          <cell r="C127">
            <v>16345</v>
          </cell>
          <cell r="D127">
            <v>16566</v>
          </cell>
        </row>
        <row r="128">
          <cell r="A128" t="str">
            <v/>
          </cell>
          <cell r="B128" t="str">
            <v>MAR</v>
          </cell>
          <cell r="C128">
            <v>18302</v>
          </cell>
          <cell r="D128">
            <v>16762</v>
          </cell>
        </row>
        <row r="129">
          <cell r="A129" t="str">
            <v/>
          </cell>
          <cell r="B129" t="str">
            <v>ABR</v>
          </cell>
          <cell r="C129">
            <v>17642</v>
          </cell>
          <cell r="D129">
            <v>16964</v>
          </cell>
        </row>
      </sheetData>
      <sheetData sheetId="1">
        <row r="5">
          <cell r="C5" t="str">
            <v>Exportaciones</v>
          </cell>
          <cell r="D5" t="str">
            <v>Promedio</v>
          </cell>
        </row>
        <row r="6">
          <cell r="A6" t="str">
            <v>2013</v>
          </cell>
          <cell r="B6" t="str">
            <v>ENE</v>
          </cell>
          <cell r="C6">
            <v>652</v>
          </cell>
          <cell r="D6">
            <v>513</v>
          </cell>
        </row>
        <row r="7">
          <cell r="A7" t="str">
            <v/>
          </cell>
          <cell r="B7" t="str">
            <v>FEB</v>
          </cell>
          <cell r="C7">
            <v>636</v>
          </cell>
          <cell r="D7">
            <v>526</v>
          </cell>
        </row>
        <row r="8">
          <cell r="A8" t="str">
            <v/>
          </cell>
          <cell r="B8" t="str">
            <v>MAR</v>
          </cell>
          <cell r="C8">
            <v>1033</v>
          </cell>
          <cell r="D8">
            <v>551</v>
          </cell>
        </row>
        <row r="9">
          <cell r="A9" t="str">
            <v/>
          </cell>
          <cell r="B9" t="str">
            <v>ABR</v>
          </cell>
          <cell r="C9">
            <v>753</v>
          </cell>
          <cell r="D9">
            <v>556</v>
          </cell>
        </row>
        <row r="10">
          <cell r="A10" t="str">
            <v/>
          </cell>
          <cell r="B10" t="str">
            <v>MAY</v>
          </cell>
          <cell r="C10">
            <v>809</v>
          </cell>
          <cell r="D10">
            <v>569</v>
          </cell>
        </row>
        <row r="11">
          <cell r="A11" t="str">
            <v/>
          </cell>
          <cell r="B11" t="str">
            <v>JUN</v>
          </cell>
          <cell r="C11">
            <v>548</v>
          </cell>
          <cell r="D11">
            <v>579</v>
          </cell>
        </row>
        <row r="12">
          <cell r="A12" t="str">
            <v/>
          </cell>
          <cell r="B12" t="str">
            <v>JUL</v>
          </cell>
          <cell r="C12">
            <v>358</v>
          </cell>
          <cell r="D12">
            <v>586</v>
          </cell>
        </row>
        <row r="13">
          <cell r="A13" t="str">
            <v/>
          </cell>
          <cell r="B13" t="str">
            <v>AGO</v>
          </cell>
          <cell r="C13">
            <v>393</v>
          </cell>
          <cell r="D13">
            <v>601</v>
          </cell>
        </row>
        <row r="14">
          <cell r="A14" t="str">
            <v/>
          </cell>
          <cell r="B14" t="str">
            <v>SEP</v>
          </cell>
          <cell r="C14">
            <v>438</v>
          </cell>
          <cell r="D14">
            <v>613</v>
          </cell>
        </row>
        <row r="15">
          <cell r="A15" t="str">
            <v/>
          </cell>
          <cell r="B15" t="str">
            <v>OCT</v>
          </cell>
          <cell r="C15">
            <v>484</v>
          </cell>
          <cell r="D15">
            <v>620</v>
          </cell>
        </row>
        <row r="16">
          <cell r="A16" t="str">
            <v/>
          </cell>
          <cell r="B16" t="str">
            <v>NOV</v>
          </cell>
          <cell r="C16">
            <v>474</v>
          </cell>
          <cell r="D16">
            <v>608</v>
          </cell>
        </row>
        <row r="17">
          <cell r="A17" t="str">
            <v/>
          </cell>
          <cell r="B17" t="str">
            <v>DIC</v>
          </cell>
          <cell r="C17">
            <v>624</v>
          </cell>
          <cell r="D17">
            <v>600</v>
          </cell>
        </row>
        <row r="18">
          <cell r="A18" t="str">
            <v>2014</v>
          </cell>
          <cell r="B18" t="str">
            <v>ENE</v>
          </cell>
          <cell r="C18">
            <v>699</v>
          </cell>
          <cell r="D18">
            <v>604</v>
          </cell>
        </row>
        <row r="19">
          <cell r="A19" t="str">
            <v/>
          </cell>
          <cell r="B19" t="str">
            <v>FEB</v>
          </cell>
          <cell r="C19">
            <v>840</v>
          </cell>
          <cell r="D19">
            <v>621</v>
          </cell>
        </row>
        <row r="20">
          <cell r="A20" t="str">
            <v/>
          </cell>
          <cell r="B20" t="str">
            <v>MAR</v>
          </cell>
          <cell r="C20">
            <v>939</v>
          </cell>
          <cell r="D20">
            <v>613</v>
          </cell>
        </row>
        <row r="21">
          <cell r="A21" t="str">
            <v/>
          </cell>
          <cell r="B21" t="str">
            <v>ABR</v>
          </cell>
          <cell r="C21">
            <v>1027</v>
          </cell>
          <cell r="D21">
            <v>636</v>
          </cell>
        </row>
        <row r="22">
          <cell r="A22" t="str">
            <v/>
          </cell>
          <cell r="B22" t="str">
            <v>MAY</v>
          </cell>
          <cell r="C22">
            <v>828</v>
          </cell>
          <cell r="D22">
            <v>638</v>
          </cell>
        </row>
        <row r="23">
          <cell r="A23" t="str">
            <v/>
          </cell>
          <cell r="B23" t="str">
            <v>JUN</v>
          </cell>
          <cell r="C23">
            <v>736</v>
          </cell>
          <cell r="D23">
            <v>653</v>
          </cell>
        </row>
        <row r="24">
          <cell r="A24" t="str">
            <v/>
          </cell>
          <cell r="B24" t="str">
            <v>JUL</v>
          </cell>
          <cell r="C24">
            <v>595</v>
          </cell>
          <cell r="D24">
            <v>673</v>
          </cell>
        </row>
        <row r="25">
          <cell r="A25" t="str">
            <v/>
          </cell>
          <cell r="B25" t="str">
            <v>AGO</v>
          </cell>
          <cell r="C25">
            <v>559</v>
          </cell>
          <cell r="D25">
            <v>687</v>
          </cell>
        </row>
        <row r="26">
          <cell r="A26" t="str">
            <v/>
          </cell>
          <cell r="B26" t="str">
            <v>SEP</v>
          </cell>
          <cell r="C26">
            <v>520</v>
          </cell>
          <cell r="D26">
            <v>694</v>
          </cell>
        </row>
        <row r="27">
          <cell r="A27" t="str">
            <v/>
          </cell>
          <cell r="B27" t="str">
            <v>OCT</v>
          </cell>
          <cell r="C27">
            <v>611</v>
          </cell>
          <cell r="D27">
            <v>704</v>
          </cell>
        </row>
        <row r="28">
          <cell r="A28" t="str">
            <v/>
          </cell>
          <cell r="B28" t="str">
            <v>NOV</v>
          </cell>
          <cell r="C28">
            <v>644</v>
          </cell>
          <cell r="D28">
            <v>718</v>
          </cell>
        </row>
        <row r="29">
          <cell r="A29" t="str">
            <v/>
          </cell>
          <cell r="B29" t="str">
            <v>DIC</v>
          </cell>
          <cell r="C29">
            <v>783</v>
          </cell>
          <cell r="D29">
            <v>732</v>
          </cell>
        </row>
        <row r="30">
          <cell r="A30" t="str">
            <v>2015</v>
          </cell>
          <cell r="B30" t="str">
            <v>ENE</v>
          </cell>
          <cell r="C30">
            <v>691</v>
          </cell>
          <cell r="D30">
            <v>731</v>
          </cell>
        </row>
        <row r="31">
          <cell r="A31" t="str">
            <v/>
          </cell>
          <cell r="B31" t="str">
            <v>FEB</v>
          </cell>
          <cell r="C31">
            <v>721</v>
          </cell>
          <cell r="D31">
            <v>721</v>
          </cell>
        </row>
        <row r="32">
          <cell r="A32" t="str">
            <v/>
          </cell>
          <cell r="B32" t="str">
            <v>MAR</v>
          </cell>
          <cell r="C32">
            <v>755</v>
          </cell>
          <cell r="D32">
            <v>706</v>
          </cell>
        </row>
        <row r="33">
          <cell r="A33" t="str">
            <v/>
          </cell>
          <cell r="B33" t="str">
            <v>ABR</v>
          </cell>
          <cell r="C33">
            <v>828</v>
          </cell>
          <cell r="D33">
            <v>689</v>
          </cell>
        </row>
        <row r="34">
          <cell r="A34" t="str">
            <v/>
          </cell>
          <cell r="B34" t="str">
            <v>MAY</v>
          </cell>
          <cell r="C34">
            <v>882</v>
          </cell>
          <cell r="D34">
            <v>694</v>
          </cell>
        </row>
        <row r="35">
          <cell r="A35" t="str">
            <v/>
          </cell>
          <cell r="B35" t="str">
            <v>JUN</v>
          </cell>
          <cell r="C35">
            <v>824</v>
          </cell>
          <cell r="D35">
            <v>701</v>
          </cell>
        </row>
        <row r="36">
          <cell r="A36" t="str">
            <v/>
          </cell>
          <cell r="B36" t="str">
            <v>JUL</v>
          </cell>
          <cell r="C36">
            <v>649</v>
          </cell>
          <cell r="D36">
            <v>706</v>
          </cell>
        </row>
        <row r="37">
          <cell r="A37" t="str">
            <v/>
          </cell>
          <cell r="B37" t="str">
            <v>AGO</v>
          </cell>
          <cell r="C37">
            <v>594</v>
          </cell>
          <cell r="D37">
            <v>709</v>
          </cell>
        </row>
        <row r="38">
          <cell r="A38" t="str">
            <v/>
          </cell>
          <cell r="B38" t="str">
            <v>SEP</v>
          </cell>
          <cell r="C38">
            <v>663</v>
          </cell>
          <cell r="D38">
            <v>720</v>
          </cell>
        </row>
        <row r="39">
          <cell r="A39" t="str">
            <v/>
          </cell>
          <cell r="B39" t="str">
            <v>OCT</v>
          </cell>
          <cell r="C39">
            <v>617</v>
          </cell>
          <cell r="D39">
            <v>721</v>
          </cell>
        </row>
        <row r="40">
          <cell r="A40" t="str">
            <v/>
          </cell>
          <cell r="B40" t="str">
            <v>NOV</v>
          </cell>
          <cell r="C40">
            <v>715</v>
          </cell>
          <cell r="D40">
            <v>727</v>
          </cell>
        </row>
        <row r="41">
          <cell r="A41" t="str">
            <v/>
          </cell>
          <cell r="B41" t="str">
            <v>DIC</v>
          </cell>
          <cell r="C41">
            <v>744</v>
          </cell>
          <cell r="D41">
            <v>724</v>
          </cell>
        </row>
        <row r="42">
          <cell r="A42" t="str">
            <v>2016</v>
          </cell>
          <cell r="B42" t="str">
            <v>ENE</v>
          </cell>
          <cell r="C42">
            <v>711</v>
          </cell>
          <cell r="D42">
            <v>725</v>
          </cell>
        </row>
        <row r="43">
          <cell r="A43" t="str">
            <v/>
          </cell>
          <cell r="B43" t="str">
            <v>FEB</v>
          </cell>
          <cell r="C43">
            <v>745</v>
          </cell>
          <cell r="D43">
            <v>727</v>
          </cell>
        </row>
        <row r="44">
          <cell r="A44" t="str">
            <v/>
          </cell>
          <cell r="B44" t="str">
            <v>MAR</v>
          </cell>
          <cell r="C44">
            <v>843</v>
          </cell>
          <cell r="D44">
            <v>735</v>
          </cell>
        </row>
        <row r="45">
          <cell r="A45" t="str">
            <v/>
          </cell>
          <cell r="B45" t="str">
            <v>ABR</v>
          </cell>
          <cell r="C45">
            <v>874</v>
          </cell>
          <cell r="D45">
            <v>739</v>
          </cell>
        </row>
        <row r="46">
          <cell r="A46" t="str">
            <v/>
          </cell>
          <cell r="B46" t="str">
            <v>MAY</v>
          </cell>
          <cell r="C46">
            <v>894</v>
          </cell>
          <cell r="D46">
            <v>739</v>
          </cell>
        </row>
        <row r="47">
          <cell r="A47" t="str">
            <v/>
          </cell>
          <cell r="B47" t="str">
            <v>JUN</v>
          </cell>
          <cell r="C47">
            <v>802</v>
          </cell>
          <cell r="D47">
            <v>738</v>
          </cell>
        </row>
        <row r="48">
          <cell r="A48" t="str">
            <v/>
          </cell>
          <cell r="B48" t="str">
            <v>JUL</v>
          </cell>
          <cell r="C48">
            <v>570</v>
          </cell>
          <cell r="D48">
            <v>731</v>
          </cell>
        </row>
        <row r="49">
          <cell r="A49" t="str">
            <v/>
          </cell>
          <cell r="B49" t="str">
            <v>AGO</v>
          </cell>
          <cell r="C49">
            <v>561</v>
          </cell>
          <cell r="D49">
            <v>728</v>
          </cell>
        </row>
        <row r="50">
          <cell r="A50" t="str">
            <v/>
          </cell>
          <cell r="B50" t="str">
            <v>SEP</v>
          </cell>
          <cell r="C50">
            <v>623</v>
          </cell>
          <cell r="D50">
            <v>725</v>
          </cell>
        </row>
        <row r="51">
          <cell r="A51" t="str">
            <v/>
          </cell>
          <cell r="B51" t="str">
            <v>OCT</v>
          </cell>
          <cell r="C51">
            <v>635</v>
          </cell>
          <cell r="D51">
            <v>726</v>
          </cell>
        </row>
        <row r="52">
          <cell r="A52" t="str">
            <v/>
          </cell>
          <cell r="B52" t="str">
            <v>NOV</v>
          </cell>
          <cell r="C52">
            <v>590</v>
          </cell>
          <cell r="D52">
            <v>716</v>
          </cell>
        </row>
        <row r="53">
          <cell r="A53" t="str">
            <v/>
          </cell>
          <cell r="B53" t="str">
            <v>DIC</v>
          </cell>
          <cell r="C53">
            <v>675</v>
          </cell>
          <cell r="D53">
            <v>710</v>
          </cell>
        </row>
        <row r="54">
          <cell r="A54" t="str">
            <v>2017</v>
          </cell>
          <cell r="B54" t="str">
            <v>ENE</v>
          </cell>
          <cell r="C54">
            <v>645</v>
          </cell>
          <cell r="D54">
            <v>705</v>
          </cell>
        </row>
        <row r="55">
          <cell r="A55" t="str">
            <v/>
          </cell>
          <cell r="B55" t="str">
            <v>FEB</v>
          </cell>
          <cell r="C55">
            <v>871</v>
          </cell>
          <cell r="D55">
            <v>715</v>
          </cell>
        </row>
        <row r="56">
          <cell r="A56" t="str">
            <v/>
          </cell>
          <cell r="B56" t="str">
            <v>MAR</v>
          </cell>
          <cell r="C56">
            <v>1039</v>
          </cell>
          <cell r="D56">
            <v>732</v>
          </cell>
        </row>
        <row r="57">
          <cell r="A57" t="str">
            <v/>
          </cell>
          <cell r="B57" t="str">
            <v>ABR</v>
          </cell>
          <cell r="C57">
            <v>992</v>
          </cell>
          <cell r="D57">
            <v>741</v>
          </cell>
        </row>
        <row r="58">
          <cell r="A58" t="str">
            <v/>
          </cell>
          <cell r="B58" t="str">
            <v>MAY</v>
          </cell>
          <cell r="C58">
            <v>1045</v>
          </cell>
          <cell r="D58">
            <v>754</v>
          </cell>
        </row>
        <row r="59">
          <cell r="A59" t="str">
            <v/>
          </cell>
          <cell r="B59" t="str">
            <v>JUN</v>
          </cell>
          <cell r="C59">
            <v>949</v>
          </cell>
          <cell r="D59">
            <v>766</v>
          </cell>
        </row>
        <row r="60">
          <cell r="A60" t="str">
            <v/>
          </cell>
          <cell r="B60" t="str">
            <v>JUL</v>
          </cell>
          <cell r="C60">
            <v>754</v>
          </cell>
          <cell r="D60">
            <v>782</v>
          </cell>
        </row>
        <row r="61">
          <cell r="A61" t="str">
            <v/>
          </cell>
          <cell r="B61" t="str">
            <v>AGO</v>
          </cell>
          <cell r="C61">
            <v>691</v>
          </cell>
          <cell r="D61">
            <v>792</v>
          </cell>
        </row>
        <row r="62">
          <cell r="A62" t="str">
            <v/>
          </cell>
          <cell r="B62" t="str">
            <v>SEP</v>
          </cell>
          <cell r="C62">
            <v>759</v>
          </cell>
          <cell r="D62">
            <v>804</v>
          </cell>
        </row>
        <row r="63">
          <cell r="A63" t="str">
            <v/>
          </cell>
          <cell r="B63" t="str">
            <v>OCT</v>
          </cell>
          <cell r="C63">
            <v>885</v>
          </cell>
          <cell r="D63">
            <v>825</v>
          </cell>
        </row>
        <row r="64">
          <cell r="A64" t="str">
            <v/>
          </cell>
          <cell r="B64" t="str">
            <v>NOV</v>
          </cell>
          <cell r="C64">
            <v>959</v>
          </cell>
          <cell r="D64">
            <v>855</v>
          </cell>
        </row>
        <row r="65">
          <cell r="A65" t="str">
            <v/>
          </cell>
          <cell r="B65" t="str">
            <v>DIC</v>
          </cell>
          <cell r="C65">
            <v>1129</v>
          </cell>
          <cell r="D65">
            <v>893</v>
          </cell>
        </row>
        <row r="66">
          <cell r="A66" t="str">
            <v>2018</v>
          </cell>
          <cell r="B66" t="str">
            <v>ENE</v>
          </cell>
          <cell r="C66">
            <v>980</v>
          </cell>
          <cell r="D66">
            <v>921</v>
          </cell>
        </row>
        <row r="67">
          <cell r="A67" t="str">
            <v/>
          </cell>
          <cell r="B67" t="str">
            <v>FEB</v>
          </cell>
          <cell r="C67">
            <v>983</v>
          </cell>
          <cell r="D67">
            <v>931</v>
          </cell>
        </row>
        <row r="68">
          <cell r="A68" t="str">
            <v/>
          </cell>
          <cell r="B68" t="str">
            <v>MAR</v>
          </cell>
          <cell r="C68">
            <v>986</v>
          </cell>
          <cell r="D68">
            <v>926</v>
          </cell>
        </row>
        <row r="69">
          <cell r="A69" t="str">
            <v/>
          </cell>
          <cell r="B69" t="str">
            <v>ABR</v>
          </cell>
          <cell r="C69">
            <v>997</v>
          </cell>
          <cell r="D69">
            <v>926</v>
          </cell>
        </row>
        <row r="70">
          <cell r="A70" t="str">
            <v/>
          </cell>
          <cell r="B70" t="str">
            <v>MAY</v>
          </cell>
          <cell r="C70">
            <v>990</v>
          </cell>
          <cell r="D70">
            <v>922</v>
          </cell>
        </row>
        <row r="71">
          <cell r="A71" t="str">
            <v/>
          </cell>
          <cell r="B71" t="str">
            <v>JUN</v>
          </cell>
          <cell r="C71">
            <v>1008</v>
          </cell>
          <cell r="D71">
            <v>927</v>
          </cell>
        </row>
        <row r="72">
          <cell r="A72" t="str">
            <v/>
          </cell>
          <cell r="B72" t="str">
            <v>JUL</v>
          </cell>
          <cell r="C72">
            <v>759</v>
          </cell>
          <cell r="D72">
            <v>927</v>
          </cell>
        </row>
        <row r="73">
          <cell r="A73" t="str">
            <v/>
          </cell>
          <cell r="B73" t="str">
            <v>AGO</v>
          </cell>
          <cell r="C73">
            <v>718</v>
          </cell>
          <cell r="D73">
            <v>930</v>
          </cell>
        </row>
        <row r="74">
          <cell r="A74" t="str">
            <v/>
          </cell>
          <cell r="B74" t="str">
            <v>SEP</v>
          </cell>
          <cell r="C74">
            <v>753</v>
          </cell>
          <cell r="D74">
            <v>929</v>
          </cell>
        </row>
        <row r="75">
          <cell r="A75" t="str">
            <v/>
          </cell>
          <cell r="B75" t="str">
            <v>OCT</v>
          </cell>
          <cell r="C75">
            <v>777</v>
          </cell>
          <cell r="D75">
            <v>920</v>
          </cell>
        </row>
        <row r="76">
          <cell r="A76" t="str">
            <v/>
          </cell>
          <cell r="B76" t="str">
            <v>NOV</v>
          </cell>
          <cell r="C76">
            <v>817</v>
          </cell>
          <cell r="D76">
            <v>908</v>
          </cell>
        </row>
        <row r="77">
          <cell r="A77" t="str">
            <v/>
          </cell>
          <cell r="B77" t="str">
            <v>DIC</v>
          </cell>
          <cell r="C77">
            <v>797</v>
          </cell>
          <cell r="D77">
            <v>880</v>
          </cell>
        </row>
        <row r="78">
          <cell r="A78" t="str">
            <v>2019</v>
          </cell>
          <cell r="B78" t="str">
            <v>ENE</v>
          </cell>
          <cell r="C78">
            <v>859</v>
          </cell>
          <cell r="D78">
            <v>870</v>
          </cell>
        </row>
        <row r="79">
          <cell r="A79" t="str">
            <v/>
          </cell>
          <cell r="B79" t="str">
            <v>FEB</v>
          </cell>
          <cell r="C79">
            <v>1083</v>
          </cell>
          <cell r="D79">
            <v>879</v>
          </cell>
        </row>
        <row r="80">
          <cell r="A80" t="str">
            <v/>
          </cell>
          <cell r="B80" t="str">
            <v>MAR</v>
          </cell>
          <cell r="C80">
            <v>1114</v>
          </cell>
          <cell r="D80">
            <v>889</v>
          </cell>
        </row>
        <row r="81">
          <cell r="A81" t="str">
            <v/>
          </cell>
          <cell r="B81" t="str">
            <v>ABR</v>
          </cell>
          <cell r="C81">
            <v>1143</v>
          </cell>
          <cell r="D81">
            <v>902</v>
          </cell>
        </row>
        <row r="82">
          <cell r="A82" t="str">
            <v/>
          </cell>
          <cell r="B82" t="str">
            <v>MAY</v>
          </cell>
          <cell r="C82">
            <v>1164</v>
          </cell>
          <cell r="D82">
            <v>916</v>
          </cell>
        </row>
        <row r="83">
          <cell r="A83" t="str">
            <v/>
          </cell>
          <cell r="B83" t="str">
            <v>JUN</v>
          </cell>
          <cell r="C83">
            <v>1145</v>
          </cell>
          <cell r="D83">
            <v>927</v>
          </cell>
        </row>
        <row r="84">
          <cell r="A84" t="str">
            <v/>
          </cell>
          <cell r="B84" t="str">
            <v>JUL</v>
          </cell>
          <cell r="C84">
            <v>1080</v>
          </cell>
          <cell r="D84">
            <v>954</v>
          </cell>
        </row>
        <row r="85">
          <cell r="A85" t="str">
            <v/>
          </cell>
          <cell r="B85" t="str">
            <v>AGO</v>
          </cell>
          <cell r="C85">
            <v>946</v>
          </cell>
          <cell r="D85">
            <v>973</v>
          </cell>
        </row>
        <row r="86">
          <cell r="A86" t="str">
            <v/>
          </cell>
          <cell r="B86" t="str">
            <v>SEP</v>
          </cell>
          <cell r="C86">
            <v>1021</v>
          </cell>
          <cell r="D86">
            <v>996</v>
          </cell>
        </row>
        <row r="87">
          <cell r="A87" t="str">
            <v/>
          </cell>
          <cell r="B87" t="str">
            <v>OCT</v>
          </cell>
          <cell r="C87">
            <v>1080</v>
          </cell>
          <cell r="D87">
            <v>1021</v>
          </cell>
        </row>
        <row r="88">
          <cell r="A88" t="str">
            <v/>
          </cell>
          <cell r="B88" t="str">
            <v>NOV</v>
          </cell>
          <cell r="C88">
            <v>1103</v>
          </cell>
          <cell r="D88">
            <v>1045</v>
          </cell>
        </row>
        <row r="89">
          <cell r="A89" t="str">
            <v/>
          </cell>
          <cell r="B89" t="str">
            <v>DIC</v>
          </cell>
          <cell r="C89">
            <v>1157</v>
          </cell>
          <cell r="D89">
            <v>1075</v>
          </cell>
        </row>
        <row r="90">
          <cell r="A90" t="str">
            <v>2020</v>
          </cell>
          <cell r="B90" t="str">
            <v>ENE</v>
          </cell>
          <cell r="C90">
            <v>1173</v>
          </cell>
          <cell r="D90">
            <v>1101</v>
          </cell>
        </row>
        <row r="91">
          <cell r="A91" t="str">
            <v/>
          </cell>
          <cell r="B91" t="str">
            <v>FEB</v>
          </cell>
          <cell r="C91">
            <v>1171</v>
          </cell>
          <cell r="D91">
            <v>1108</v>
          </cell>
        </row>
        <row r="92">
          <cell r="A92" t="str">
            <v/>
          </cell>
          <cell r="B92" t="str">
            <v>MAR</v>
          </cell>
          <cell r="C92">
            <v>1195</v>
          </cell>
          <cell r="D92">
            <v>1115</v>
          </cell>
        </row>
        <row r="93">
          <cell r="A93" t="str">
            <v/>
          </cell>
          <cell r="B93" t="str">
            <v>ABR</v>
          </cell>
          <cell r="C93">
            <v>1129</v>
          </cell>
          <cell r="D93">
            <v>1114</v>
          </cell>
        </row>
        <row r="94">
          <cell r="A94" t="str">
            <v/>
          </cell>
          <cell r="B94" t="str">
            <v>MAY</v>
          </cell>
          <cell r="C94">
            <v>1189</v>
          </cell>
          <cell r="D94">
            <v>1116</v>
          </cell>
        </row>
        <row r="95">
          <cell r="A95" t="str">
            <v/>
          </cell>
          <cell r="B95" t="str">
            <v>JUN</v>
          </cell>
          <cell r="C95">
            <v>1204</v>
          </cell>
          <cell r="D95">
            <v>1121</v>
          </cell>
        </row>
        <row r="96">
          <cell r="A96" t="str">
            <v/>
          </cell>
          <cell r="B96" t="str">
            <v>JUL</v>
          </cell>
          <cell r="C96">
            <v>1172</v>
          </cell>
          <cell r="D96">
            <v>1128</v>
          </cell>
        </row>
        <row r="97">
          <cell r="A97" t="str">
            <v/>
          </cell>
          <cell r="B97" t="str">
            <v>AGO</v>
          </cell>
          <cell r="C97">
            <v>1145</v>
          </cell>
          <cell r="D97">
            <v>1145</v>
          </cell>
        </row>
        <row r="98">
          <cell r="A98" t="str">
            <v/>
          </cell>
          <cell r="B98" t="str">
            <v>SEP</v>
          </cell>
          <cell r="C98">
            <v>1189</v>
          </cell>
          <cell r="D98">
            <v>1159</v>
          </cell>
        </row>
        <row r="99">
          <cell r="A99" t="str">
            <v/>
          </cell>
          <cell r="B99" t="str">
            <v>OCT</v>
          </cell>
          <cell r="C99">
            <v>1267</v>
          </cell>
          <cell r="D99">
            <v>1175</v>
          </cell>
        </row>
        <row r="100">
          <cell r="A100" t="str">
            <v/>
          </cell>
          <cell r="B100" t="str">
            <v>NOV</v>
          </cell>
          <cell r="C100">
            <v>1309</v>
          </cell>
          <cell r="D100">
            <v>1192</v>
          </cell>
        </row>
        <row r="101">
          <cell r="A101" t="str">
            <v/>
          </cell>
          <cell r="B101" t="str">
            <v>DIC</v>
          </cell>
          <cell r="C101">
            <v>1370</v>
          </cell>
          <cell r="D101">
            <v>1209</v>
          </cell>
        </row>
        <row r="102">
          <cell r="A102" t="str">
            <v>2021</v>
          </cell>
          <cell r="B102" t="str">
            <v>ENE</v>
          </cell>
          <cell r="C102">
            <v>1433</v>
          </cell>
          <cell r="D102">
            <v>1231</v>
          </cell>
        </row>
        <row r="103">
          <cell r="A103" t="str">
            <v/>
          </cell>
          <cell r="B103" t="str">
            <v>FEB</v>
          </cell>
          <cell r="C103">
            <v>1483</v>
          </cell>
          <cell r="D103">
            <v>1257</v>
          </cell>
        </row>
        <row r="104">
          <cell r="A104" t="str">
            <v/>
          </cell>
          <cell r="B104" t="str">
            <v>MAR</v>
          </cell>
          <cell r="C104">
            <v>1545</v>
          </cell>
          <cell r="D104">
            <v>1286</v>
          </cell>
        </row>
        <row r="105">
          <cell r="A105" t="str">
            <v/>
          </cell>
          <cell r="B105" t="str">
            <v>ABR</v>
          </cell>
          <cell r="C105">
            <v>1535</v>
          </cell>
          <cell r="D105">
            <v>1320</v>
          </cell>
        </row>
        <row r="106">
          <cell r="A106" t="str">
            <v/>
          </cell>
          <cell r="B106" t="str">
            <v>MAY</v>
          </cell>
          <cell r="C106">
            <v>1580</v>
          </cell>
          <cell r="D106">
            <v>1353</v>
          </cell>
        </row>
        <row r="107">
          <cell r="A107" t="str">
            <v/>
          </cell>
          <cell r="B107" t="str">
            <v>JUN</v>
          </cell>
          <cell r="C107">
            <v>1553</v>
          </cell>
          <cell r="D107">
            <v>1382</v>
          </cell>
        </row>
        <row r="108">
          <cell r="A108" t="str">
            <v/>
          </cell>
          <cell r="B108" t="str">
            <v>JUL</v>
          </cell>
          <cell r="C108">
            <v>1550</v>
          </cell>
          <cell r="D108">
            <v>1413</v>
          </cell>
        </row>
        <row r="109">
          <cell r="A109" t="str">
            <v/>
          </cell>
          <cell r="B109" t="str">
            <v>AGO</v>
          </cell>
          <cell r="C109">
            <v>1534</v>
          </cell>
          <cell r="D109">
            <v>1446</v>
          </cell>
        </row>
        <row r="110">
          <cell r="A110" t="str">
            <v/>
          </cell>
          <cell r="B110" t="str">
            <v>SEP</v>
          </cell>
          <cell r="C110">
            <v>1527</v>
          </cell>
          <cell r="D110">
            <v>1474</v>
          </cell>
        </row>
        <row r="111">
          <cell r="A111" t="str">
            <v/>
          </cell>
          <cell r="B111" t="str">
            <v>OCT</v>
          </cell>
          <cell r="C111">
            <v>1569</v>
          </cell>
          <cell r="D111">
            <v>1499</v>
          </cell>
        </row>
        <row r="112">
          <cell r="A112" t="str">
            <v/>
          </cell>
          <cell r="B112" t="str">
            <v>NOV</v>
          </cell>
          <cell r="C112">
            <v>1588</v>
          </cell>
          <cell r="D112">
            <v>1522</v>
          </cell>
        </row>
        <row r="113">
          <cell r="A113" t="str">
            <v/>
          </cell>
          <cell r="B113" t="str">
            <v>DIC</v>
          </cell>
          <cell r="C113">
            <v>1637</v>
          </cell>
          <cell r="D113">
            <v>1545</v>
          </cell>
        </row>
        <row r="114">
          <cell r="A114" t="str">
            <v>2022</v>
          </cell>
          <cell r="B114" t="str">
            <v>ENE</v>
          </cell>
          <cell r="C114">
            <v>1645</v>
          </cell>
          <cell r="D114">
            <v>1562</v>
          </cell>
        </row>
        <row r="115">
          <cell r="A115" t="str">
            <v/>
          </cell>
          <cell r="B115" t="str">
            <v>FEB</v>
          </cell>
          <cell r="C115">
            <v>1682</v>
          </cell>
          <cell r="D115">
            <v>1579</v>
          </cell>
        </row>
        <row r="116">
          <cell r="A116" t="str">
            <v/>
          </cell>
          <cell r="B116" t="str">
            <v>MAR</v>
          </cell>
          <cell r="C116">
            <v>1736</v>
          </cell>
          <cell r="D116">
            <v>1595</v>
          </cell>
        </row>
        <row r="117">
          <cell r="A117" t="str">
            <v/>
          </cell>
          <cell r="B117" t="str">
            <v>ABR</v>
          </cell>
          <cell r="C117">
            <v>1778</v>
          </cell>
          <cell r="D117">
            <v>1615</v>
          </cell>
        </row>
        <row r="118">
          <cell r="A118" t="str">
            <v/>
          </cell>
          <cell r="B118" t="str">
            <v>MAY</v>
          </cell>
          <cell r="C118">
            <v>1791</v>
          </cell>
          <cell r="D118">
            <v>1632</v>
          </cell>
        </row>
        <row r="119">
          <cell r="A119" t="str">
            <v/>
          </cell>
          <cell r="B119" t="str">
            <v>JUN</v>
          </cell>
          <cell r="C119">
            <v>1784</v>
          </cell>
          <cell r="D119">
            <v>1652</v>
          </cell>
        </row>
        <row r="120">
          <cell r="A120" t="str">
            <v/>
          </cell>
          <cell r="B120" t="str">
            <v>JUL</v>
          </cell>
          <cell r="C120">
            <v>1740</v>
          </cell>
          <cell r="D120">
            <v>1668</v>
          </cell>
        </row>
        <row r="121">
          <cell r="A121" t="str">
            <v/>
          </cell>
          <cell r="B121" t="str">
            <v>AGO</v>
          </cell>
          <cell r="C121">
            <v>1781</v>
          </cell>
          <cell r="D121">
            <v>1688</v>
          </cell>
        </row>
        <row r="122">
          <cell r="A122" t="str">
            <v/>
          </cell>
          <cell r="B122" t="str">
            <v>SEP</v>
          </cell>
          <cell r="C122">
            <v>1792</v>
          </cell>
          <cell r="D122">
            <v>1710</v>
          </cell>
        </row>
        <row r="123">
          <cell r="A123" t="str">
            <v/>
          </cell>
          <cell r="B123" t="str">
            <v>OCT</v>
          </cell>
          <cell r="C123">
            <v>1769</v>
          </cell>
          <cell r="D123">
            <v>1727</v>
          </cell>
        </row>
        <row r="124">
          <cell r="A124" t="str">
            <v/>
          </cell>
          <cell r="B124" t="str">
            <v>NOV</v>
          </cell>
          <cell r="C124">
            <v>1826</v>
          </cell>
          <cell r="D124">
            <v>1747</v>
          </cell>
        </row>
        <row r="125">
          <cell r="A125" t="str">
            <v/>
          </cell>
          <cell r="B125" t="str">
            <v>DIC</v>
          </cell>
          <cell r="C125">
            <v>1849</v>
          </cell>
          <cell r="D125">
            <v>1764</v>
          </cell>
        </row>
        <row r="126">
          <cell r="A126" t="str">
            <v>2023</v>
          </cell>
          <cell r="B126" t="str">
            <v>ENE</v>
          </cell>
          <cell r="C126">
            <v>1879</v>
          </cell>
          <cell r="D126">
            <v>1784</v>
          </cell>
        </row>
        <row r="127">
          <cell r="A127" t="str">
            <v/>
          </cell>
          <cell r="B127" t="str">
            <v>FEB</v>
          </cell>
          <cell r="C127">
            <v>1856</v>
          </cell>
          <cell r="D127">
            <v>1798</v>
          </cell>
        </row>
        <row r="128">
          <cell r="A128" t="str">
            <v/>
          </cell>
          <cell r="B128" t="str">
            <v>MAR</v>
          </cell>
          <cell r="C128">
            <v>1893</v>
          </cell>
          <cell r="D128">
            <v>1811</v>
          </cell>
        </row>
        <row r="129">
          <cell r="A129" t="str">
            <v/>
          </cell>
          <cell r="B129" t="str">
            <v>ABR</v>
          </cell>
          <cell r="C129">
            <v>1837</v>
          </cell>
          <cell r="D129">
            <v>1816</v>
          </cell>
        </row>
      </sheetData>
      <sheetData sheetId="2">
        <row r="5">
          <cell r="C5" t="str">
            <v>Exportaciones</v>
          </cell>
          <cell r="D5" t="str">
            <v>Variación</v>
          </cell>
          <cell r="E5" t="str">
            <v>Variación promedio</v>
          </cell>
        </row>
        <row r="6">
          <cell r="A6" t="str">
            <v>2013</v>
          </cell>
          <cell r="B6" t="str">
            <v>ENE</v>
          </cell>
          <cell r="C6">
            <v>85880</v>
          </cell>
          <cell r="D6">
            <v>7.1</v>
          </cell>
          <cell r="E6">
            <v>11.4</v>
          </cell>
        </row>
        <row r="7">
          <cell r="A7" t="str">
            <v/>
          </cell>
          <cell r="B7" t="str">
            <v>FEB</v>
          </cell>
          <cell r="C7">
            <v>86176</v>
          </cell>
          <cell r="D7">
            <v>6.3</v>
          </cell>
          <cell r="E7">
            <v>11.1</v>
          </cell>
        </row>
        <row r="8">
          <cell r="A8" t="str">
            <v/>
          </cell>
          <cell r="B8" t="str">
            <v>MAR</v>
          </cell>
          <cell r="C8">
            <v>85911</v>
          </cell>
          <cell r="D8">
            <v>4.9000000000000004</v>
          </cell>
          <cell r="E8">
            <v>10.6</v>
          </cell>
        </row>
        <row r="9">
          <cell r="A9" t="str">
            <v/>
          </cell>
          <cell r="B9" t="str">
            <v>ABR</v>
          </cell>
          <cell r="C9">
            <v>85846</v>
          </cell>
          <cell r="D9">
            <v>3.7</v>
          </cell>
          <cell r="E9">
            <v>10.1</v>
          </cell>
        </row>
        <row r="10">
          <cell r="A10" t="str">
            <v/>
          </cell>
          <cell r="B10" t="str">
            <v>MAY</v>
          </cell>
          <cell r="C10">
            <v>86325</v>
          </cell>
          <cell r="D10">
            <v>2.8</v>
          </cell>
          <cell r="E10">
            <v>9.4</v>
          </cell>
        </row>
        <row r="11">
          <cell r="A11" t="str">
            <v/>
          </cell>
          <cell r="B11" t="str">
            <v>JUN</v>
          </cell>
          <cell r="C11">
            <v>86504</v>
          </cell>
          <cell r="D11">
            <v>1.6</v>
          </cell>
          <cell r="E11">
            <v>8.3000000000000007</v>
          </cell>
        </row>
        <row r="12">
          <cell r="A12" t="str">
            <v/>
          </cell>
          <cell r="B12" t="str">
            <v>JUL</v>
          </cell>
          <cell r="C12">
            <v>86893</v>
          </cell>
          <cell r="D12">
            <v>0.4</v>
          </cell>
          <cell r="E12">
            <v>7</v>
          </cell>
        </row>
        <row r="13">
          <cell r="A13" t="str">
            <v/>
          </cell>
          <cell r="B13" t="str">
            <v>AGO</v>
          </cell>
          <cell r="C13">
            <v>88222</v>
          </cell>
          <cell r="D13">
            <v>1.7</v>
          </cell>
          <cell r="E13">
            <v>5.9</v>
          </cell>
        </row>
        <row r="14">
          <cell r="A14" t="str">
            <v/>
          </cell>
          <cell r="B14" t="str">
            <v>SEP</v>
          </cell>
          <cell r="C14">
            <v>89213</v>
          </cell>
          <cell r="D14">
            <v>3.4</v>
          </cell>
          <cell r="E14">
            <v>5.0999999999999996</v>
          </cell>
        </row>
        <row r="15">
          <cell r="A15" t="str">
            <v/>
          </cell>
          <cell r="B15" t="str">
            <v>OCT</v>
          </cell>
          <cell r="C15">
            <v>89283</v>
          </cell>
          <cell r="D15">
            <v>3.1</v>
          </cell>
          <cell r="E15">
            <v>4.3</v>
          </cell>
        </row>
        <row r="16">
          <cell r="A16" t="str">
            <v/>
          </cell>
          <cell r="B16" t="str">
            <v>NOV</v>
          </cell>
          <cell r="C16">
            <v>89142</v>
          </cell>
          <cell r="D16">
            <v>3.3</v>
          </cell>
          <cell r="E16">
            <v>3.8</v>
          </cell>
        </row>
        <row r="17">
          <cell r="A17" t="str">
            <v/>
          </cell>
          <cell r="B17" t="str">
            <v>DIC</v>
          </cell>
          <cell r="C17">
            <v>89353</v>
          </cell>
          <cell r="D17">
            <v>4.5999999999999996</v>
          </cell>
          <cell r="E17">
            <v>3.6</v>
          </cell>
        </row>
        <row r="18">
          <cell r="A18" t="str">
            <v>2014</v>
          </cell>
          <cell r="B18" t="str">
            <v>ENE</v>
          </cell>
          <cell r="C18">
            <v>89186</v>
          </cell>
          <cell r="D18">
            <v>3.8</v>
          </cell>
          <cell r="E18">
            <v>3.3</v>
          </cell>
        </row>
        <row r="19">
          <cell r="A19" t="str">
            <v/>
          </cell>
          <cell r="B19" t="str">
            <v>FEB</v>
          </cell>
          <cell r="C19">
            <v>89732</v>
          </cell>
          <cell r="D19">
            <v>4.0999999999999996</v>
          </cell>
          <cell r="E19">
            <v>3.1</v>
          </cell>
        </row>
        <row r="20">
          <cell r="A20" t="str">
            <v/>
          </cell>
          <cell r="B20" t="str">
            <v>MAR</v>
          </cell>
          <cell r="C20">
            <v>90608</v>
          </cell>
          <cell r="D20">
            <v>5.5</v>
          </cell>
          <cell r="E20">
            <v>3.2</v>
          </cell>
        </row>
        <row r="21">
          <cell r="A21" t="str">
            <v/>
          </cell>
          <cell r="B21" t="str">
            <v>ABR</v>
          </cell>
          <cell r="C21">
            <v>92414</v>
          </cell>
          <cell r="D21">
            <v>7.7</v>
          </cell>
          <cell r="E21">
            <v>3.5</v>
          </cell>
        </row>
        <row r="22">
          <cell r="A22" t="str">
            <v/>
          </cell>
          <cell r="B22" t="str">
            <v>MAY</v>
          </cell>
          <cell r="C22">
            <v>93450</v>
          </cell>
          <cell r="D22">
            <v>8.3000000000000007</v>
          </cell>
          <cell r="E22">
            <v>3.9</v>
          </cell>
        </row>
        <row r="23">
          <cell r="A23" t="str">
            <v/>
          </cell>
          <cell r="B23" t="str">
            <v>JUN</v>
          </cell>
          <cell r="C23">
            <v>94163</v>
          </cell>
          <cell r="D23">
            <v>8.9</v>
          </cell>
          <cell r="E23">
            <v>4.5999999999999996</v>
          </cell>
        </row>
        <row r="24">
          <cell r="A24" t="str">
            <v/>
          </cell>
          <cell r="B24" t="str">
            <v>JUL</v>
          </cell>
          <cell r="C24">
            <v>94807</v>
          </cell>
          <cell r="D24">
            <v>9.1</v>
          </cell>
          <cell r="E24">
            <v>5.3</v>
          </cell>
        </row>
        <row r="25">
          <cell r="A25" t="str">
            <v/>
          </cell>
          <cell r="B25" t="str">
            <v>AGO</v>
          </cell>
          <cell r="C25">
            <v>94879</v>
          </cell>
          <cell r="D25">
            <v>7.5</v>
          </cell>
          <cell r="E25">
            <v>5.8</v>
          </cell>
        </row>
        <row r="26">
          <cell r="A26" t="str">
            <v/>
          </cell>
          <cell r="B26" t="str">
            <v>SEP</v>
          </cell>
          <cell r="C26">
            <v>95388</v>
          </cell>
          <cell r="D26">
            <v>6.9</v>
          </cell>
          <cell r="E26">
            <v>6.1</v>
          </cell>
        </row>
        <row r="27">
          <cell r="A27" t="str">
            <v/>
          </cell>
          <cell r="B27" t="str">
            <v>OCT</v>
          </cell>
          <cell r="C27">
            <v>96553</v>
          </cell>
          <cell r="D27">
            <v>8.1</v>
          </cell>
          <cell r="E27">
            <v>6.5</v>
          </cell>
        </row>
        <row r="28">
          <cell r="A28" t="str">
            <v/>
          </cell>
          <cell r="B28" t="str">
            <v>NOV</v>
          </cell>
          <cell r="C28">
            <v>96823</v>
          </cell>
          <cell r="D28">
            <v>8.6</v>
          </cell>
          <cell r="E28">
            <v>6.9</v>
          </cell>
        </row>
        <row r="29">
          <cell r="A29" t="str">
            <v/>
          </cell>
          <cell r="B29" t="str">
            <v>DIC</v>
          </cell>
          <cell r="C29">
            <v>98487</v>
          </cell>
          <cell r="D29">
            <v>10.199999999999999</v>
          </cell>
          <cell r="E29">
            <v>7.4</v>
          </cell>
        </row>
        <row r="30">
          <cell r="A30" t="str">
            <v>2015</v>
          </cell>
          <cell r="B30" t="str">
            <v>ENE</v>
          </cell>
          <cell r="C30">
            <v>99518</v>
          </cell>
          <cell r="D30">
            <v>11.6</v>
          </cell>
          <cell r="E30">
            <v>8</v>
          </cell>
        </row>
        <row r="31">
          <cell r="A31" t="str">
            <v/>
          </cell>
          <cell r="B31" t="str">
            <v>FEB</v>
          </cell>
          <cell r="C31">
            <v>100582</v>
          </cell>
          <cell r="D31">
            <v>12.1</v>
          </cell>
          <cell r="E31">
            <v>8.6999999999999993</v>
          </cell>
        </row>
        <row r="32">
          <cell r="A32" t="str">
            <v/>
          </cell>
          <cell r="B32" t="str">
            <v>MAR</v>
          </cell>
          <cell r="C32">
            <v>101680</v>
          </cell>
          <cell r="D32">
            <v>12.2</v>
          </cell>
          <cell r="E32">
            <v>9.3000000000000007</v>
          </cell>
        </row>
        <row r="33">
          <cell r="A33" t="str">
            <v/>
          </cell>
          <cell r="B33" t="str">
            <v>ABR</v>
          </cell>
          <cell r="C33">
            <v>102359</v>
          </cell>
          <cell r="D33">
            <v>10.8</v>
          </cell>
          <cell r="E33">
            <v>9.5</v>
          </cell>
        </row>
        <row r="34">
          <cell r="A34" t="str">
            <v/>
          </cell>
          <cell r="B34" t="str">
            <v>MAY</v>
          </cell>
          <cell r="C34">
            <v>103269</v>
          </cell>
          <cell r="D34">
            <v>10.5</v>
          </cell>
          <cell r="E34">
            <v>9.6999999999999993</v>
          </cell>
        </row>
        <row r="35">
          <cell r="A35" t="str">
            <v/>
          </cell>
          <cell r="B35" t="str">
            <v>JUN</v>
          </cell>
          <cell r="C35">
            <v>104756</v>
          </cell>
          <cell r="D35">
            <v>11.2</v>
          </cell>
          <cell r="E35">
            <v>9.9</v>
          </cell>
        </row>
        <row r="36">
          <cell r="A36" t="str">
            <v/>
          </cell>
          <cell r="B36" t="str">
            <v>JUL</v>
          </cell>
          <cell r="C36">
            <v>106933</v>
          </cell>
          <cell r="D36">
            <v>12.8</v>
          </cell>
          <cell r="E36">
            <v>10.199999999999999</v>
          </cell>
        </row>
        <row r="37">
          <cell r="A37" t="str">
            <v/>
          </cell>
          <cell r="B37" t="str">
            <v>AGO</v>
          </cell>
          <cell r="C37">
            <v>108541</v>
          </cell>
          <cell r="D37">
            <v>14.4</v>
          </cell>
          <cell r="E37">
            <v>10.8</v>
          </cell>
        </row>
        <row r="38">
          <cell r="A38" t="str">
            <v/>
          </cell>
          <cell r="B38" t="str">
            <v>SEP</v>
          </cell>
          <cell r="C38">
            <v>110707</v>
          </cell>
          <cell r="D38">
            <v>16.100000000000001</v>
          </cell>
          <cell r="E38">
            <v>11.6</v>
          </cell>
        </row>
        <row r="39">
          <cell r="A39" t="str">
            <v/>
          </cell>
          <cell r="B39" t="str">
            <v>OCT</v>
          </cell>
          <cell r="C39">
            <v>111703</v>
          </cell>
          <cell r="D39">
            <v>15.7</v>
          </cell>
          <cell r="E39">
            <v>12.2</v>
          </cell>
        </row>
        <row r="40">
          <cell r="A40" t="str">
            <v/>
          </cell>
          <cell r="B40" t="str">
            <v>NOV</v>
          </cell>
          <cell r="C40">
            <v>113393</v>
          </cell>
          <cell r="D40">
            <v>17.100000000000001</v>
          </cell>
          <cell r="E40">
            <v>12.9</v>
          </cell>
        </row>
        <row r="41">
          <cell r="A41" t="str">
            <v/>
          </cell>
          <cell r="B41" t="str">
            <v>DIC</v>
          </cell>
          <cell r="C41">
            <v>114994</v>
          </cell>
          <cell r="D41">
            <v>16.8</v>
          </cell>
          <cell r="E41">
            <v>13.4</v>
          </cell>
        </row>
        <row r="42">
          <cell r="A42" t="str">
            <v>2016</v>
          </cell>
          <cell r="B42" t="str">
            <v>ENE</v>
          </cell>
          <cell r="C42">
            <v>116525</v>
          </cell>
          <cell r="D42">
            <v>17.100000000000001</v>
          </cell>
          <cell r="E42">
            <v>13.9</v>
          </cell>
        </row>
        <row r="43">
          <cell r="A43" t="str">
            <v/>
          </cell>
          <cell r="B43" t="str">
            <v>FEB</v>
          </cell>
          <cell r="C43">
            <v>118626</v>
          </cell>
          <cell r="D43">
            <v>17.899999999999999</v>
          </cell>
          <cell r="E43">
            <v>14.4</v>
          </cell>
        </row>
        <row r="44">
          <cell r="A44" t="str">
            <v/>
          </cell>
          <cell r="B44" t="str">
            <v>MAR</v>
          </cell>
          <cell r="C44">
            <v>119779</v>
          </cell>
          <cell r="D44">
            <v>17.8</v>
          </cell>
          <cell r="E44">
            <v>14.8</v>
          </cell>
        </row>
        <row r="45">
          <cell r="A45" t="str">
            <v/>
          </cell>
          <cell r="B45" t="str">
            <v>ABR</v>
          </cell>
          <cell r="C45">
            <v>121373</v>
          </cell>
          <cell r="D45">
            <v>18.600000000000001</v>
          </cell>
          <cell r="E45">
            <v>15.5</v>
          </cell>
        </row>
        <row r="46">
          <cell r="A46" t="str">
            <v/>
          </cell>
          <cell r="B46" t="str">
            <v>MAY</v>
          </cell>
          <cell r="C46">
            <v>123257</v>
          </cell>
          <cell r="D46">
            <v>19.399999999999999</v>
          </cell>
          <cell r="E46">
            <v>16.2</v>
          </cell>
        </row>
        <row r="47">
          <cell r="A47" t="str">
            <v/>
          </cell>
          <cell r="B47" t="str">
            <v>JUN</v>
          </cell>
          <cell r="C47">
            <v>125276</v>
          </cell>
          <cell r="D47">
            <v>19.600000000000001</v>
          </cell>
          <cell r="E47">
            <v>16.899999999999999</v>
          </cell>
        </row>
        <row r="48">
          <cell r="A48" t="str">
            <v/>
          </cell>
          <cell r="B48" t="str">
            <v>JUL</v>
          </cell>
          <cell r="C48">
            <v>125775</v>
          </cell>
          <cell r="D48">
            <v>17.600000000000001</v>
          </cell>
          <cell r="E48">
            <v>17.3</v>
          </cell>
        </row>
        <row r="49">
          <cell r="A49" t="str">
            <v/>
          </cell>
          <cell r="B49" t="str">
            <v>AGO</v>
          </cell>
          <cell r="C49">
            <v>126878</v>
          </cell>
          <cell r="D49">
            <v>16.899999999999999</v>
          </cell>
          <cell r="E49">
            <v>17.5</v>
          </cell>
        </row>
        <row r="50">
          <cell r="A50" t="str">
            <v/>
          </cell>
          <cell r="B50" t="str">
            <v>SEP</v>
          </cell>
          <cell r="C50">
            <v>127749</v>
          </cell>
          <cell r="D50">
            <v>15.4</v>
          </cell>
          <cell r="E50">
            <v>17.5</v>
          </cell>
        </row>
        <row r="51">
          <cell r="A51" t="str">
            <v/>
          </cell>
          <cell r="B51" t="str">
            <v>OCT</v>
          </cell>
          <cell r="C51">
            <v>129531</v>
          </cell>
          <cell r="D51">
            <v>16</v>
          </cell>
          <cell r="E51">
            <v>17.5</v>
          </cell>
        </row>
        <row r="52">
          <cell r="A52" t="str">
            <v/>
          </cell>
          <cell r="B52" t="str">
            <v>NOV</v>
          </cell>
          <cell r="C52">
            <v>131396</v>
          </cell>
          <cell r="D52">
            <v>15.9</v>
          </cell>
          <cell r="E52">
            <v>17.399999999999999</v>
          </cell>
        </row>
        <row r="53">
          <cell r="A53" t="str">
            <v/>
          </cell>
          <cell r="B53" t="str">
            <v>DIC</v>
          </cell>
          <cell r="C53">
            <v>132152</v>
          </cell>
          <cell r="D53">
            <v>14.9</v>
          </cell>
          <cell r="E53">
            <v>17.3</v>
          </cell>
        </row>
        <row r="54">
          <cell r="A54" t="str">
            <v>2017</v>
          </cell>
          <cell r="B54" t="str">
            <v>ENE</v>
          </cell>
          <cell r="C54">
            <v>132687</v>
          </cell>
          <cell r="D54">
            <v>13.9</v>
          </cell>
          <cell r="E54">
            <v>17</v>
          </cell>
        </row>
        <row r="55">
          <cell r="A55" t="str">
            <v/>
          </cell>
          <cell r="B55" t="str">
            <v>FEB</v>
          </cell>
          <cell r="C55">
            <v>133808</v>
          </cell>
          <cell r="D55">
            <v>12.8</v>
          </cell>
          <cell r="E55">
            <v>16.600000000000001</v>
          </cell>
        </row>
        <row r="56">
          <cell r="A56" t="str">
            <v/>
          </cell>
          <cell r="B56" t="str">
            <v>MAR</v>
          </cell>
          <cell r="C56">
            <v>136212</v>
          </cell>
          <cell r="D56">
            <v>13.7</v>
          </cell>
          <cell r="E56">
            <v>16.2</v>
          </cell>
        </row>
        <row r="57">
          <cell r="A57" t="str">
            <v/>
          </cell>
          <cell r="B57" t="str">
            <v>ABR</v>
          </cell>
          <cell r="C57">
            <v>135850</v>
          </cell>
          <cell r="D57">
            <v>11.9</v>
          </cell>
          <cell r="E57">
            <v>15.7</v>
          </cell>
        </row>
        <row r="58">
          <cell r="A58" t="str">
            <v/>
          </cell>
          <cell r="B58" t="str">
            <v>MAY</v>
          </cell>
          <cell r="C58">
            <v>136751</v>
          </cell>
          <cell r="D58">
            <v>10.9</v>
          </cell>
          <cell r="E58">
            <v>15</v>
          </cell>
        </row>
        <row r="59">
          <cell r="A59" t="str">
            <v/>
          </cell>
          <cell r="B59" t="str">
            <v>JUN</v>
          </cell>
          <cell r="C59">
            <v>137356</v>
          </cell>
          <cell r="D59">
            <v>9.6</v>
          </cell>
          <cell r="E59">
            <v>14.1</v>
          </cell>
        </row>
        <row r="60">
          <cell r="A60" t="str">
            <v/>
          </cell>
          <cell r="B60" t="str">
            <v>JUL</v>
          </cell>
          <cell r="C60">
            <v>137685</v>
          </cell>
          <cell r="D60">
            <v>9.5</v>
          </cell>
          <cell r="E60">
            <v>13.5</v>
          </cell>
        </row>
        <row r="61">
          <cell r="A61" t="str">
            <v/>
          </cell>
          <cell r="B61" t="str">
            <v>AGO</v>
          </cell>
          <cell r="C61">
            <v>138238</v>
          </cell>
          <cell r="D61">
            <v>9</v>
          </cell>
          <cell r="E61">
            <v>12.8</v>
          </cell>
        </row>
        <row r="62">
          <cell r="A62" t="str">
            <v/>
          </cell>
          <cell r="B62" t="str">
            <v>SEP</v>
          </cell>
          <cell r="C62">
            <v>138534</v>
          </cell>
          <cell r="D62">
            <v>8.4</v>
          </cell>
          <cell r="E62">
            <v>12.2</v>
          </cell>
        </row>
        <row r="63">
          <cell r="A63" t="str">
            <v/>
          </cell>
          <cell r="B63" t="str">
            <v>OCT</v>
          </cell>
          <cell r="C63">
            <v>138793</v>
          </cell>
          <cell r="D63">
            <v>7.2</v>
          </cell>
          <cell r="E63">
            <v>11.5</v>
          </cell>
        </row>
        <row r="64">
          <cell r="A64" t="str">
            <v/>
          </cell>
          <cell r="B64" t="str">
            <v>NOV</v>
          </cell>
          <cell r="C64">
            <v>139464</v>
          </cell>
          <cell r="D64">
            <v>6.1</v>
          </cell>
          <cell r="E64">
            <v>10.7</v>
          </cell>
        </row>
        <row r="65">
          <cell r="A65" t="str">
            <v/>
          </cell>
          <cell r="B65" t="str">
            <v>DIC</v>
          </cell>
          <cell r="C65">
            <v>140339</v>
          </cell>
          <cell r="D65">
            <v>6.2</v>
          </cell>
          <cell r="E65">
            <v>9.9</v>
          </cell>
        </row>
        <row r="66">
          <cell r="A66" t="str">
            <v>2018</v>
          </cell>
          <cell r="B66" t="str">
            <v>ENE</v>
          </cell>
          <cell r="C66">
            <v>142777</v>
          </cell>
          <cell r="D66">
            <v>7.6</v>
          </cell>
          <cell r="E66">
            <v>9.4</v>
          </cell>
        </row>
        <row r="67">
          <cell r="A67" t="str">
            <v/>
          </cell>
          <cell r="B67" t="str">
            <v>FEB</v>
          </cell>
          <cell r="C67">
            <v>142907</v>
          </cell>
          <cell r="D67">
            <v>6.8</v>
          </cell>
          <cell r="E67">
            <v>8.9</v>
          </cell>
        </row>
        <row r="68">
          <cell r="A68" t="str">
            <v/>
          </cell>
          <cell r="B68" t="str">
            <v>MAR</v>
          </cell>
          <cell r="C68">
            <v>143404</v>
          </cell>
          <cell r="D68">
            <v>5.3</v>
          </cell>
          <cell r="E68">
            <v>8.1999999999999993</v>
          </cell>
        </row>
        <row r="69">
          <cell r="A69" t="str">
            <v/>
          </cell>
          <cell r="B69" t="str">
            <v>ABR</v>
          </cell>
          <cell r="C69">
            <v>145628</v>
          </cell>
          <cell r="D69">
            <v>7.2</v>
          </cell>
          <cell r="E69">
            <v>7.8</v>
          </cell>
        </row>
        <row r="70">
          <cell r="A70" t="str">
            <v/>
          </cell>
          <cell r="B70" t="str">
            <v>MAY</v>
          </cell>
          <cell r="C70">
            <v>147175</v>
          </cell>
          <cell r="D70">
            <v>7.6</v>
          </cell>
          <cell r="E70">
            <v>7.5</v>
          </cell>
        </row>
        <row r="71">
          <cell r="A71" t="str">
            <v/>
          </cell>
          <cell r="B71" t="str">
            <v>JUN</v>
          </cell>
          <cell r="C71">
            <v>148775</v>
          </cell>
          <cell r="D71">
            <v>8.3000000000000007</v>
          </cell>
          <cell r="E71">
            <v>7.4</v>
          </cell>
        </row>
        <row r="72">
          <cell r="A72" t="str">
            <v/>
          </cell>
          <cell r="B72" t="str">
            <v>JUL</v>
          </cell>
          <cell r="C72">
            <v>150585</v>
          </cell>
          <cell r="D72">
            <v>9.4</v>
          </cell>
          <cell r="E72">
            <v>7.4</v>
          </cell>
        </row>
        <row r="73">
          <cell r="A73" t="str">
            <v/>
          </cell>
          <cell r="B73" t="str">
            <v>AGO</v>
          </cell>
          <cell r="C73">
            <v>152352</v>
          </cell>
          <cell r="D73">
            <v>10.199999999999999</v>
          </cell>
          <cell r="E73">
            <v>7.5</v>
          </cell>
        </row>
        <row r="74">
          <cell r="A74" t="str">
            <v/>
          </cell>
          <cell r="B74" t="str">
            <v>SEP</v>
          </cell>
          <cell r="C74">
            <v>153698</v>
          </cell>
          <cell r="D74">
            <v>10.9</v>
          </cell>
          <cell r="E74">
            <v>7.7</v>
          </cell>
        </row>
        <row r="75">
          <cell r="A75" t="str">
            <v/>
          </cell>
          <cell r="B75" t="str">
            <v>OCT</v>
          </cell>
          <cell r="C75">
            <v>154716</v>
          </cell>
          <cell r="D75">
            <v>11.5</v>
          </cell>
          <cell r="E75">
            <v>8.1</v>
          </cell>
        </row>
        <row r="76">
          <cell r="A76" t="str">
            <v/>
          </cell>
          <cell r="B76" t="str">
            <v>NOV</v>
          </cell>
          <cell r="C76">
            <v>155564</v>
          </cell>
          <cell r="D76">
            <v>11.5</v>
          </cell>
          <cell r="E76">
            <v>8.5</v>
          </cell>
        </row>
        <row r="77">
          <cell r="A77" t="str">
            <v/>
          </cell>
          <cell r="B77" t="str">
            <v>DIC</v>
          </cell>
          <cell r="C77">
            <v>156659</v>
          </cell>
          <cell r="D77">
            <v>11.6</v>
          </cell>
          <cell r="E77">
            <v>9</v>
          </cell>
        </row>
        <row r="78">
          <cell r="A78" t="str">
            <v>2019</v>
          </cell>
          <cell r="B78" t="str">
            <v>ENE</v>
          </cell>
          <cell r="C78">
            <v>157482</v>
          </cell>
          <cell r="D78">
            <v>10.3</v>
          </cell>
          <cell r="E78">
            <v>9.1999999999999993</v>
          </cell>
        </row>
        <row r="79">
          <cell r="A79" t="str">
            <v/>
          </cell>
          <cell r="B79" t="str">
            <v>FEB</v>
          </cell>
          <cell r="C79">
            <v>159316</v>
          </cell>
          <cell r="D79">
            <v>11.5</v>
          </cell>
          <cell r="E79">
            <v>9.6</v>
          </cell>
        </row>
        <row r="80">
          <cell r="A80" t="str">
            <v/>
          </cell>
          <cell r="B80" t="str">
            <v>MAR</v>
          </cell>
          <cell r="C80">
            <v>161115</v>
          </cell>
          <cell r="D80">
            <v>12.4</v>
          </cell>
          <cell r="E80">
            <v>10.199999999999999</v>
          </cell>
        </row>
        <row r="81">
          <cell r="A81" t="str">
            <v/>
          </cell>
          <cell r="B81" t="str">
            <v>ABR</v>
          </cell>
          <cell r="C81">
            <v>162289</v>
          </cell>
          <cell r="D81">
            <v>11.4</v>
          </cell>
          <cell r="E81">
            <v>10.6</v>
          </cell>
        </row>
        <row r="82">
          <cell r="A82" t="str">
            <v/>
          </cell>
          <cell r="B82" t="str">
            <v>MAY</v>
          </cell>
          <cell r="C82">
            <v>163684</v>
          </cell>
          <cell r="D82">
            <v>11.2</v>
          </cell>
          <cell r="E82">
            <v>10.9</v>
          </cell>
        </row>
        <row r="83">
          <cell r="A83" t="str">
            <v/>
          </cell>
          <cell r="B83" t="str">
            <v>JUN</v>
          </cell>
          <cell r="C83">
            <v>164835</v>
          </cell>
          <cell r="D83">
            <v>10.8</v>
          </cell>
          <cell r="E83">
            <v>11.1</v>
          </cell>
        </row>
        <row r="84">
          <cell r="A84" t="str">
            <v/>
          </cell>
          <cell r="B84" t="str">
            <v>JUL</v>
          </cell>
          <cell r="C84">
            <v>166748</v>
          </cell>
          <cell r="D84">
            <v>10.7</v>
          </cell>
          <cell r="E84">
            <v>11.2</v>
          </cell>
        </row>
        <row r="85">
          <cell r="A85" t="str">
            <v/>
          </cell>
          <cell r="B85" t="str">
            <v>AGO</v>
          </cell>
          <cell r="C85">
            <v>168202</v>
          </cell>
          <cell r="D85">
            <v>10.4</v>
          </cell>
          <cell r="E85">
            <v>11.2</v>
          </cell>
        </row>
        <row r="86">
          <cell r="A86" t="str">
            <v/>
          </cell>
          <cell r="B86" t="str">
            <v>SEP</v>
          </cell>
          <cell r="C86">
            <v>170009</v>
          </cell>
          <cell r="D86">
            <v>10.6</v>
          </cell>
          <cell r="E86">
            <v>11.2</v>
          </cell>
        </row>
        <row r="87">
          <cell r="A87" t="str">
            <v/>
          </cell>
          <cell r="B87" t="str">
            <v>OCT</v>
          </cell>
          <cell r="C87">
            <v>171834</v>
          </cell>
          <cell r="D87">
            <v>11.1</v>
          </cell>
          <cell r="E87">
            <v>11.1</v>
          </cell>
        </row>
        <row r="88">
          <cell r="A88" t="str">
            <v/>
          </cell>
          <cell r="B88" t="str">
            <v>NOV</v>
          </cell>
          <cell r="C88">
            <v>173166</v>
          </cell>
          <cell r="D88">
            <v>11.3</v>
          </cell>
          <cell r="E88">
            <v>11.1</v>
          </cell>
        </row>
        <row r="89">
          <cell r="A89" t="str">
            <v/>
          </cell>
          <cell r="B89" t="str">
            <v>DIC</v>
          </cell>
          <cell r="C89">
            <v>173508</v>
          </cell>
          <cell r="D89">
            <v>10.8</v>
          </cell>
          <cell r="E89">
            <v>11</v>
          </cell>
        </row>
        <row r="90">
          <cell r="A90" t="str">
            <v>2020</v>
          </cell>
          <cell r="B90" t="str">
            <v>ENE</v>
          </cell>
          <cell r="C90">
            <v>172619</v>
          </cell>
          <cell r="D90">
            <v>9.6</v>
          </cell>
          <cell r="E90">
            <v>11</v>
          </cell>
        </row>
        <row r="91">
          <cell r="A91" t="str">
            <v/>
          </cell>
          <cell r="B91" t="str">
            <v>FEB</v>
          </cell>
          <cell r="C91">
            <v>171348</v>
          </cell>
          <cell r="D91">
            <v>7.6</v>
          </cell>
          <cell r="E91">
            <v>10.7</v>
          </cell>
        </row>
        <row r="92">
          <cell r="A92" t="str">
            <v/>
          </cell>
          <cell r="B92" t="str">
            <v>MAR</v>
          </cell>
          <cell r="C92">
            <v>170146</v>
          </cell>
          <cell r="D92">
            <v>5.6</v>
          </cell>
          <cell r="E92">
            <v>10.1</v>
          </cell>
        </row>
        <row r="93">
          <cell r="A93" t="str">
            <v/>
          </cell>
          <cell r="B93" t="str">
            <v>ABR</v>
          </cell>
          <cell r="C93">
            <v>166828</v>
          </cell>
          <cell r="D93">
            <v>2.8</v>
          </cell>
          <cell r="E93">
            <v>9.4</v>
          </cell>
        </row>
        <row r="94">
          <cell r="A94" t="str">
            <v/>
          </cell>
          <cell r="B94" t="str">
            <v>MAY</v>
          </cell>
          <cell r="C94">
            <v>161512</v>
          </cell>
          <cell r="D94">
            <v>-1.3</v>
          </cell>
          <cell r="E94">
            <v>8.3000000000000007</v>
          </cell>
        </row>
        <row r="95">
          <cell r="A95" t="str">
            <v/>
          </cell>
          <cell r="B95" t="str">
            <v>JUN</v>
          </cell>
          <cell r="C95">
            <v>159325</v>
          </cell>
          <cell r="D95">
            <v>-3.3</v>
          </cell>
          <cell r="E95">
            <v>7.1</v>
          </cell>
        </row>
        <row r="96">
          <cell r="A96" t="str">
            <v/>
          </cell>
          <cell r="B96" t="str">
            <v>JUL</v>
          </cell>
          <cell r="C96">
            <v>159217</v>
          </cell>
          <cell r="D96">
            <v>-4.5</v>
          </cell>
          <cell r="E96">
            <v>5.9</v>
          </cell>
        </row>
        <row r="97">
          <cell r="A97" t="str">
            <v/>
          </cell>
          <cell r="B97" t="str">
            <v>AGO</v>
          </cell>
          <cell r="C97">
            <v>158293</v>
          </cell>
          <cell r="D97">
            <v>-5.9</v>
          </cell>
          <cell r="E97">
            <v>4.5</v>
          </cell>
        </row>
        <row r="98">
          <cell r="A98" t="str">
            <v/>
          </cell>
          <cell r="B98" t="str">
            <v>SEP</v>
          </cell>
          <cell r="C98">
            <v>158070</v>
          </cell>
          <cell r="D98">
            <v>-7</v>
          </cell>
          <cell r="E98">
            <v>3.1</v>
          </cell>
        </row>
        <row r="99">
          <cell r="A99" t="str">
            <v/>
          </cell>
          <cell r="B99" t="str">
            <v>OCT</v>
          </cell>
          <cell r="C99">
            <v>157797</v>
          </cell>
          <cell r="D99">
            <v>-8.1999999999999993</v>
          </cell>
          <cell r="E99">
            <v>1.4</v>
          </cell>
        </row>
        <row r="100">
          <cell r="A100" t="str">
            <v/>
          </cell>
          <cell r="B100" t="str">
            <v>NOV</v>
          </cell>
          <cell r="C100">
            <v>157532</v>
          </cell>
          <cell r="D100">
            <v>-9</v>
          </cell>
          <cell r="E100">
            <v>-0.2</v>
          </cell>
        </row>
        <row r="101">
          <cell r="A101" t="str">
            <v/>
          </cell>
          <cell r="B101" t="str">
            <v>DIC</v>
          </cell>
          <cell r="C101">
            <v>158562</v>
          </cell>
          <cell r="D101">
            <v>-8.6</v>
          </cell>
          <cell r="E101">
            <v>-1.9</v>
          </cell>
        </row>
        <row r="102">
          <cell r="A102" t="str">
            <v>2021</v>
          </cell>
          <cell r="B102" t="str">
            <v>ENE</v>
          </cell>
          <cell r="C102">
            <v>159676</v>
          </cell>
          <cell r="D102">
            <v>-7.5</v>
          </cell>
          <cell r="E102">
            <v>-3.3</v>
          </cell>
        </row>
        <row r="103">
          <cell r="A103" t="str">
            <v/>
          </cell>
          <cell r="B103" t="str">
            <v>FEB</v>
          </cell>
          <cell r="C103">
            <v>161505</v>
          </cell>
          <cell r="D103">
            <v>-5.7</v>
          </cell>
          <cell r="E103">
            <v>-4.4000000000000004</v>
          </cell>
        </row>
        <row r="104">
          <cell r="A104" t="str">
            <v/>
          </cell>
          <cell r="B104" t="str">
            <v>MAR</v>
          </cell>
          <cell r="C104">
            <v>163406</v>
          </cell>
          <cell r="D104">
            <v>-4</v>
          </cell>
          <cell r="E104">
            <v>-5.2</v>
          </cell>
        </row>
        <row r="105">
          <cell r="A105" t="str">
            <v/>
          </cell>
          <cell r="B105" t="str">
            <v>ABR</v>
          </cell>
          <cell r="C105">
            <v>167804</v>
          </cell>
          <cell r="D105">
            <v>0.6</v>
          </cell>
          <cell r="E105">
            <v>-5.4</v>
          </cell>
        </row>
        <row r="106">
          <cell r="A106" t="str">
            <v/>
          </cell>
          <cell r="B106" t="str">
            <v>MAY</v>
          </cell>
          <cell r="C106">
            <v>172405</v>
          </cell>
          <cell r="D106">
            <v>6.7</v>
          </cell>
          <cell r="E106">
            <v>-4.7</v>
          </cell>
        </row>
        <row r="107">
          <cell r="A107" t="str">
            <v/>
          </cell>
          <cell r="B107" t="str">
            <v>JUN</v>
          </cell>
          <cell r="C107">
            <v>175142</v>
          </cell>
          <cell r="D107">
            <v>9.9</v>
          </cell>
          <cell r="E107">
            <v>-3.6</v>
          </cell>
        </row>
        <row r="108">
          <cell r="A108" t="str">
            <v/>
          </cell>
          <cell r="B108" t="str">
            <v>JUL</v>
          </cell>
          <cell r="C108">
            <v>176869</v>
          </cell>
          <cell r="D108">
            <v>11.1</v>
          </cell>
          <cell r="E108">
            <v>-2.2999999999999998</v>
          </cell>
        </row>
        <row r="109">
          <cell r="A109" t="str">
            <v/>
          </cell>
          <cell r="B109" t="str">
            <v>AGO</v>
          </cell>
          <cell r="C109">
            <v>178286</v>
          </cell>
          <cell r="D109">
            <v>12.6</v>
          </cell>
          <cell r="E109">
            <v>-0.8</v>
          </cell>
        </row>
        <row r="110">
          <cell r="A110" t="str">
            <v/>
          </cell>
          <cell r="B110" t="str">
            <v>SEP</v>
          </cell>
          <cell r="C110">
            <v>178498</v>
          </cell>
          <cell r="D110">
            <v>12.9</v>
          </cell>
          <cell r="E110">
            <v>0.9</v>
          </cell>
        </row>
        <row r="111">
          <cell r="A111" t="str">
            <v/>
          </cell>
          <cell r="B111" t="str">
            <v>OCT</v>
          </cell>
          <cell r="C111">
            <v>180023</v>
          </cell>
          <cell r="D111">
            <v>14.1</v>
          </cell>
          <cell r="E111">
            <v>2.8</v>
          </cell>
        </row>
        <row r="112">
          <cell r="A112" t="str">
            <v/>
          </cell>
          <cell r="B112" t="str">
            <v>NOV</v>
          </cell>
          <cell r="C112">
            <v>182221</v>
          </cell>
          <cell r="D112">
            <v>15.7</v>
          </cell>
          <cell r="E112">
            <v>4.8</v>
          </cell>
        </row>
        <row r="113">
          <cell r="A113" t="str">
            <v/>
          </cell>
          <cell r="B113" t="str">
            <v>DIC</v>
          </cell>
          <cell r="C113">
            <v>184620</v>
          </cell>
          <cell r="D113">
            <v>16.399999999999999</v>
          </cell>
          <cell r="E113">
            <v>6.9</v>
          </cell>
        </row>
        <row r="114">
          <cell r="A114" t="str">
            <v>2022</v>
          </cell>
          <cell r="B114" t="str">
            <v>ENE</v>
          </cell>
          <cell r="C114">
            <v>187088</v>
          </cell>
          <cell r="D114">
            <v>17.2</v>
          </cell>
          <cell r="E114">
            <v>9</v>
          </cell>
        </row>
        <row r="115">
          <cell r="A115" t="str">
            <v/>
          </cell>
          <cell r="B115" t="str">
            <v>FEB</v>
          </cell>
          <cell r="C115">
            <v>189599</v>
          </cell>
          <cell r="D115">
            <v>17.399999999999999</v>
          </cell>
          <cell r="E115">
            <v>10.9</v>
          </cell>
        </row>
        <row r="116">
          <cell r="A116" t="str">
            <v/>
          </cell>
          <cell r="B116" t="str">
            <v>MAR</v>
          </cell>
          <cell r="C116">
            <v>191077</v>
          </cell>
          <cell r="D116">
            <v>16.899999999999999</v>
          </cell>
          <cell r="E116">
            <v>12.6</v>
          </cell>
        </row>
        <row r="117">
          <cell r="A117" t="str">
            <v/>
          </cell>
          <cell r="B117" t="str">
            <v>ABR</v>
          </cell>
          <cell r="C117">
            <v>192650</v>
          </cell>
          <cell r="D117">
            <v>14.8</v>
          </cell>
          <cell r="E117">
            <v>13.8</v>
          </cell>
        </row>
        <row r="118">
          <cell r="A118" t="str">
            <v/>
          </cell>
          <cell r="B118" t="str">
            <v>MAY</v>
          </cell>
          <cell r="C118">
            <v>196010</v>
          </cell>
          <cell r="D118">
            <v>13.7</v>
          </cell>
          <cell r="E118">
            <v>14.4</v>
          </cell>
        </row>
        <row r="119">
          <cell r="A119" t="str">
            <v/>
          </cell>
          <cell r="B119" t="str">
            <v>JUN</v>
          </cell>
          <cell r="C119">
            <v>198459</v>
          </cell>
          <cell r="D119">
            <v>13.3</v>
          </cell>
          <cell r="E119">
            <v>14.7</v>
          </cell>
        </row>
        <row r="120">
          <cell r="A120" t="str">
            <v/>
          </cell>
          <cell r="B120" t="str">
            <v>JUL</v>
          </cell>
          <cell r="C120">
            <v>200569</v>
          </cell>
          <cell r="D120">
            <v>13.4</v>
          </cell>
          <cell r="E120">
            <v>14.9</v>
          </cell>
        </row>
        <row r="121">
          <cell r="A121" t="str">
            <v/>
          </cell>
          <cell r="B121" t="str">
            <v>AGO</v>
          </cell>
          <cell r="C121">
            <v>204329</v>
          </cell>
          <cell r="D121">
            <v>14.6</v>
          </cell>
          <cell r="E121">
            <v>15</v>
          </cell>
        </row>
        <row r="122">
          <cell r="A122" t="str">
            <v/>
          </cell>
          <cell r="B122" t="str">
            <v>SEP</v>
          </cell>
          <cell r="C122">
            <v>208783</v>
          </cell>
          <cell r="D122">
            <v>17</v>
          </cell>
          <cell r="E122">
            <v>15.4</v>
          </cell>
        </row>
        <row r="123">
          <cell r="A123" t="str">
            <v/>
          </cell>
          <cell r="B123" t="str">
            <v>OCT</v>
          </cell>
          <cell r="C123">
            <v>211146</v>
          </cell>
          <cell r="D123">
            <v>17.3</v>
          </cell>
          <cell r="E123">
            <v>15.6</v>
          </cell>
        </row>
        <row r="124">
          <cell r="A124" t="str">
            <v/>
          </cell>
          <cell r="B124" t="str">
            <v>NOV</v>
          </cell>
          <cell r="C124">
            <v>213250</v>
          </cell>
          <cell r="D124">
            <v>17</v>
          </cell>
          <cell r="E124">
            <v>15.8</v>
          </cell>
        </row>
        <row r="125">
          <cell r="A125" t="str">
            <v/>
          </cell>
          <cell r="B125" t="str">
            <v>DIC</v>
          </cell>
          <cell r="C125">
            <v>216461</v>
          </cell>
          <cell r="D125">
            <v>17.2</v>
          </cell>
          <cell r="E125">
            <v>15.8</v>
          </cell>
        </row>
        <row r="126">
          <cell r="A126" t="str">
            <v>2023</v>
          </cell>
          <cell r="B126" t="str">
            <v>ENE</v>
          </cell>
          <cell r="C126">
            <v>218989</v>
          </cell>
          <cell r="D126">
            <v>17.100000000000001</v>
          </cell>
          <cell r="E126">
            <v>15.8</v>
          </cell>
        </row>
        <row r="127">
          <cell r="A127" t="str">
            <v/>
          </cell>
          <cell r="B127" t="str">
            <v>FEB</v>
          </cell>
          <cell r="C127">
            <v>220371</v>
          </cell>
          <cell r="D127">
            <v>16.2</v>
          </cell>
          <cell r="E127">
            <v>15.7</v>
          </cell>
        </row>
        <row r="128">
          <cell r="A128" t="str">
            <v/>
          </cell>
          <cell r="B128" t="str">
            <v>MAR</v>
          </cell>
          <cell r="C128">
            <v>222883</v>
          </cell>
          <cell r="D128">
            <v>16.600000000000001</v>
          </cell>
          <cell r="E128">
            <v>15.7</v>
          </cell>
        </row>
        <row r="129">
          <cell r="A129" t="str">
            <v/>
          </cell>
          <cell r="B129" t="str">
            <v>ABR</v>
          </cell>
          <cell r="C129">
            <v>225360</v>
          </cell>
          <cell r="D129">
            <v>17</v>
          </cell>
          <cell r="E129">
            <v>15.9</v>
          </cell>
        </row>
      </sheetData>
      <sheetData sheetId="3">
        <row r="5">
          <cell r="C5" t="str">
            <v>Establecimientos</v>
          </cell>
          <cell r="D5" t="str">
            <v>Promedio</v>
          </cell>
        </row>
        <row r="6">
          <cell r="A6" t="str">
            <v>2013</v>
          </cell>
          <cell r="B6" t="str">
            <v>ENE</v>
          </cell>
          <cell r="C6">
            <v>448</v>
          </cell>
          <cell r="D6">
            <v>427</v>
          </cell>
        </row>
        <row r="7">
          <cell r="A7" t="str">
            <v/>
          </cell>
          <cell r="B7" t="str">
            <v>FEB</v>
          </cell>
          <cell r="C7">
            <v>450</v>
          </cell>
          <cell r="D7">
            <v>429</v>
          </cell>
        </row>
        <row r="8">
          <cell r="A8" t="str">
            <v/>
          </cell>
          <cell r="B8" t="str">
            <v>MAR</v>
          </cell>
          <cell r="C8">
            <v>454</v>
          </cell>
          <cell r="D8">
            <v>432</v>
          </cell>
        </row>
        <row r="9">
          <cell r="A9" t="str">
            <v/>
          </cell>
          <cell r="B9" t="str">
            <v>ABR</v>
          </cell>
          <cell r="C9">
            <v>452</v>
          </cell>
          <cell r="D9">
            <v>434</v>
          </cell>
        </row>
        <row r="10">
          <cell r="A10" t="str">
            <v/>
          </cell>
          <cell r="B10" t="str">
            <v>MAY</v>
          </cell>
          <cell r="C10">
            <v>453</v>
          </cell>
          <cell r="D10">
            <v>437</v>
          </cell>
        </row>
        <row r="11">
          <cell r="A11" t="str">
            <v/>
          </cell>
          <cell r="B11" t="str">
            <v>JUN</v>
          </cell>
          <cell r="C11">
            <v>451</v>
          </cell>
          <cell r="D11">
            <v>439</v>
          </cell>
        </row>
        <row r="12">
          <cell r="A12" t="str">
            <v/>
          </cell>
          <cell r="B12" t="str">
            <v>JUL</v>
          </cell>
          <cell r="C12">
            <v>444</v>
          </cell>
          <cell r="D12">
            <v>440</v>
          </cell>
        </row>
        <row r="13">
          <cell r="A13" t="str">
            <v/>
          </cell>
          <cell r="B13" t="str">
            <v>AGO</v>
          </cell>
          <cell r="C13">
            <v>448</v>
          </cell>
          <cell r="D13">
            <v>442</v>
          </cell>
        </row>
        <row r="14">
          <cell r="A14" t="str">
            <v/>
          </cell>
          <cell r="B14" t="str">
            <v>SEP</v>
          </cell>
          <cell r="C14">
            <v>438</v>
          </cell>
          <cell r="D14">
            <v>442</v>
          </cell>
        </row>
        <row r="15">
          <cell r="A15" t="str">
            <v/>
          </cell>
          <cell r="B15" t="str">
            <v>OCT</v>
          </cell>
          <cell r="C15">
            <v>439</v>
          </cell>
          <cell r="D15">
            <v>444</v>
          </cell>
        </row>
        <row r="16">
          <cell r="A16" t="str">
            <v/>
          </cell>
          <cell r="B16" t="str">
            <v>NOV</v>
          </cell>
          <cell r="C16">
            <v>437</v>
          </cell>
          <cell r="D16">
            <v>445</v>
          </cell>
        </row>
        <row r="17">
          <cell r="A17" t="str">
            <v/>
          </cell>
          <cell r="B17" t="str">
            <v>DIC</v>
          </cell>
          <cell r="C17">
            <v>437</v>
          </cell>
          <cell r="D17">
            <v>446</v>
          </cell>
        </row>
        <row r="18">
          <cell r="A18" t="str">
            <v>2014</v>
          </cell>
          <cell r="B18" t="str">
            <v>ENE</v>
          </cell>
          <cell r="C18">
            <v>425</v>
          </cell>
          <cell r="D18">
            <v>444</v>
          </cell>
        </row>
        <row r="19">
          <cell r="A19" t="str">
            <v/>
          </cell>
          <cell r="B19" t="str">
            <v>FEB</v>
          </cell>
          <cell r="C19">
            <v>425</v>
          </cell>
          <cell r="D19">
            <v>442</v>
          </cell>
        </row>
        <row r="20">
          <cell r="A20" t="str">
            <v/>
          </cell>
          <cell r="B20" t="str">
            <v>MAR</v>
          </cell>
          <cell r="C20">
            <v>424</v>
          </cell>
          <cell r="D20">
            <v>439</v>
          </cell>
        </row>
        <row r="21">
          <cell r="A21" t="str">
            <v/>
          </cell>
          <cell r="B21" t="str">
            <v>ABR</v>
          </cell>
          <cell r="C21">
            <v>425</v>
          </cell>
          <cell r="D21">
            <v>437</v>
          </cell>
        </row>
        <row r="22">
          <cell r="A22" t="str">
            <v/>
          </cell>
          <cell r="B22" t="str">
            <v>MAY</v>
          </cell>
          <cell r="C22">
            <v>425</v>
          </cell>
          <cell r="D22">
            <v>435</v>
          </cell>
        </row>
        <row r="23">
          <cell r="A23" t="str">
            <v/>
          </cell>
          <cell r="B23" t="str">
            <v>JUN</v>
          </cell>
          <cell r="C23">
            <v>420</v>
          </cell>
          <cell r="D23">
            <v>432</v>
          </cell>
        </row>
        <row r="24">
          <cell r="A24" t="str">
            <v/>
          </cell>
          <cell r="B24" t="str">
            <v>JUL</v>
          </cell>
          <cell r="C24">
            <v>421</v>
          </cell>
          <cell r="D24">
            <v>430</v>
          </cell>
        </row>
        <row r="25">
          <cell r="A25" t="str">
            <v/>
          </cell>
          <cell r="B25" t="str">
            <v>AGO</v>
          </cell>
          <cell r="C25">
            <v>425</v>
          </cell>
          <cell r="D25">
            <v>428</v>
          </cell>
        </row>
        <row r="26">
          <cell r="A26" t="str">
            <v/>
          </cell>
          <cell r="B26" t="str">
            <v>SEP</v>
          </cell>
          <cell r="C26">
            <v>407</v>
          </cell>
          <cell r="D26">
            <v>426</v>
          </cell>
        </row>
        <row r="27">
          <cell r="A27" t="str">
            <v/>
          </cell>
          <cell r="B27" t="str">
            <v>OCT</v>
          </cell>
          <cell r="C27">
            <v>409</v>
          </cell>
          <cell r="D27">
            <v>423</v>
          </cell>
        </row>
        <row r="28">
          <cell r="A28" t="str">
            <v/>
          </cell>
          <cell r="B28" t="str">
            <v>NOV</v>
          </cell>
          <cell r="C28">
            <v>410</v>
          </cell>
          <cell r="D28">
            <v>421</v>
          </cell>
        </row>
        <row r="29">
          <cell r="A29" t="str">
            <v/>
          </cell>
          <cell r="B29" t="str">
            <v>DIC</v>
          </cell>
          <cell r="C29">
            <v>411</v>
          </cell>
          <cell r="D29">
            <v>419</v>
          </cell>
        </row>
        <row r="30">
          <cell r="A30" t="str">
            <v>2015</v>
          </cell>
          <cell r="B30" t="str">
            <v>ENE</v>
          </cell>
          <cell r="C30">
            <v>411</v>
          </cell>
          <cell r="D30">
            <v>418</v>
          </cell>
        </row>
        <row r="31">
          <cell r="A31" t="str">
            <v/>
          </cell>
          <cell r="B31" t="str">
            <v>FEB</v>
          </cell>
          <cell r="C31">
            <v>411</v>
          </cell>
          <cell r="D31">
            <v>417</v>
          </cell>
        </row>
        <row r="32">
          <cell r="A32" t="str">
            <v/>
          </cell>
          <cell r="B32" t="str">
            <v>MAR</v>
          </cell>
          <cell r="C32">
            <v>413</v>
          </cell>
          <cell r="D32">
            <v>416</v>
          </cell>
        </row>
        <row r="33">
          <cell r="A33" t="str">
            <v/>
          </cell>
          <cell r="B33" t="str">
            <v>ABR</v>
          </cell>
          <cell r="C33">
            <v>413</v>
          </cell>
          <cell r="D33">
            <v>415</v>
          </cell>
        </row>
        <row r="34">
          <cell r="A34" t="str">
            <v/>
          </cell>
          <cell r="B34" t="str">
            <v>MAY</v>
          </cell>
          <cell r="C34">
            <v>414</v>
          </cell>
          <cell r="D34">
            <v>414</v>
          </cell>
        </row>
        <row r="35">
          <cell r="A35" t="str">
            <v/>
          </cell>
          <cell r="B35" t="str">
            <v>JUN</v>
          </cell>
          <cell r="C35">
            <v>416</v>
          </cell>
          <cell r="D35">
            <v>413</v>
          </cell>
        </row>
        <row r="36">
          <cell r="A36" t="str">
            <v/>
          </cell>
          <cell r="B36" t="str">
            <v>JUL</v>
          </cell>
          <cell r="C36">
            <v>410</v>
          </cell>
          <cell r="D36">
            <v>412</v>
          </cell>
        </row>
        <row r="37">
          <cell r="A37" t="str">
            <v/>
          </cell>
          <cell r="B37" t="str">
            <v>AGO</v>
          </cell>
          <cell r="C37">
            <v>411</v>
          </cell>
          <cell r="D37">
            <v>411</v>
          </cell>
        </row>
        <row r="38">
          <cell r="A38" t="str">
            <v/>
          </cell>
          <cell r="B38" t="str">
            <v>SEP</v>
          </cell>
          <cell r="C38">
            <v>411</v>
          </cell>
          <cell r="D38">
            <v>412</v>
          </cell>
        </row>
        <row r="39">
          <cell r="A39" t="str">
            <v/>
          </cell>
          <cell r="B39" t="str">
            <v>OCT</v>
          </cell>
          <cell r="C39">
            <v>409</v>
          </cell>
          <cell r="D39">
            <v>412</v>
          </cell>
        </row>
        <row r="40">
          <cell r="A40" t="str">
            <v/>
          </cell>
          <cell r="B40" t="str">
            <v>NOV</v>
          </cell>
          <cell r="C40">
            <v>407</v>
          </cell>
          <cell r="D40">
            <v>411</v>
          </cell>
        </row>
        <row r="41">
          <cell r="A41" t="str">
            <v/>
          </cell>
          <cell r="B41" t="str">
            <v>DIC</v>
          </cell>
          <cell r="C41">
            <v>402</v>
          </cell>
          <cell r="D41">
            <v>411</v>
          </cell>
        </row>
        <row r="42">
          <cell r="A42" t="str">
            <v>2016</v>
          </cell>
          <cell r="B42" t="str">
            <v>ENE</v>
          </cell>
          <cell r="C42">
            <v>396</v>
          </cell>
          <cell r="D42">
            <v>409</v>
          </cell>
        </row>
        <row r="43">
          <cell r="A43" t="str">
            <v/>
          </cell>
          <cell r="B43" t="str">
            <v>FEB</v>
          </cell>
          <cell r="C43">
            <v>397</v>
          </cell>
          <cell r="D43">
            <v>408</v>
          </cell>
        </row>
        <row r="44">
          <cell r="A44" t="str">
            <v/>
          </cell>
          <cell r="B44" t="str">
            <v>MAR</v>
          </cell>
          <cell r="C44">
            <v>402</v>
          </cell>
          <cell r="D44">
            <v>407</v>
          </cell>
        </row>
        <row r="45">
          <cell r="A45" t="str">
            <v/>
          </cell>
          <cell r="B45" t="str">
            <v>ABR</v>
          </cell>
          <cell r="C45">
            <v>401</v>
          </cell>
          <cell r="D45">
            <v>406</v>
          </cell>
        </row>
        <row r="46">
          <cell r="A46" t="str">
            <v/>
          </cell>
          <cell r="B46" t="str">
            <v>MAY</v>
          </cell>
          <cell r="C46">
            <v>402</v>
          </cell>
          <cell r="D46">
            <v>405</v>
          </cell>
        </row>
        <row r="47">
          <cell r="A47" t="str">
            <v/>
          </cell>
          <cell r="B47" t="str">
            <v>JUN</v>
          </cell>
          <cell r="C47">
            <v>401</v>
          </cell>
          <cell r="D47">
            <v>404</v>
          </cell>
        </row>
        <row r="48">
          <cell r="A48" t="str">
            <v/>
          </cell>
          <cell r="B48" t="str">
            <v>JUL</v>
          </cell>
          <cell r="C48">
            <v>406</v>
          </cell>
          <cell r="D48">
            <v>404</v>
          </cell>
        </row>
        <row r="49">
          <cell r="A49" t="str">
            <v/>
          </cell>
          <cell r="B49" t="str">
            <v>AGO</v>
          </cell>
          <cell r="C49">
            <v>404</v>
          </cell>
          <cell r="D49">
            <v>403</v>
          </cell>
        </row>
        <row r="50">
          <cell r="A50" t="str">
            <v/>
          </cell>
          <cell r="B50" t="str">
            <v>SEP</v>
          </cell>
          <cell r="C50">
            <v>393</v>
          </cell>
          <cell r="D50">
            <v>402</v>
          </cell>
        </row>
        <row r="51">
          <cell r="A51" t="str">
            <v/>
          </cell>
          <cell r="B51" t="str">
            <v>OCT</v>
          </cell>
          <cell r="C51">
            <v>394</v>
          </cell>
          <cell r="D51">
            <v>400</v>
          </cell>
        </row>
        <row r="52">
          <cell r="A52" t="str">
            <v/>
          </cell>
          <cell r="B52" t="str">
            <v>NOV</v>
          </cell>
          <cell r="C52">
            <v>395</v>
          </cell>
          <cell r="D52">
            <v>399</v>
          </cell>
        </row>
        <row r="53">
          <cell r="A53" t="str">
            <v/>
          </cell>
          <cell r="B53" t="str">
            <v>DIC</v>
          </cell>
          <cell r="C53">
            <v>394</v>
          </cell>
          <cell r="D53">
            <v>399</v>
          </cell>
        </row>
        <row r="54">
          <cell r="A54" t="str">
            <v>2017</v>
          </cell>
          <cell r="B54" t="str">
            <v>ENE</v>
          </cell>
          <cell r="C54">
            <v>395</v>
          </cell>
          <cell r="D54">
            <v>399</v>
          </cell>
        </row>
        <row r="55">
          <cell r="A55" t="str">
            <v/>
          </cell>
          <cell r="B55" t="str">
            <v>FEB</v>
          </cell>
          <cell r="C55">
            <v>393</v>
          </cell>
          <cell r="D55">
            <v>398</v>
          </cell>
        </row>
        <row r="56">
          <cell r="A56" t="str">
            <v/>
          </cell>
          <cell r="B56" t="str">
            <v>MAR</v>
          </cell>
          <cell r="C56">
            <v>394</v>
          </cell>
          <cell r="D56">
            <v>398</v>
          </cell>
        </row>
        <row r="57">
          <cell r="A57" t="str">
            <v/>
          </cell>
          <cell r="B57" t="str">
            <v>ABR</v>
          </cell>
          <cell r="C57">
            <v>390</v>
          </cell>
          <cell r="D57">
            <v>397</v>
          </cell>
        </row>
        <row r="58">
          <cell r="A58" t="str">
            <v/>
          </cell>
          <cell r="B58" t="str">
            <v>MAY</v>
          </cell>
          <cell r="C58">
            <v>391</v>
          </cell>
          <cell r="D58">
            <v>396</v>
          </cell>
        </row>
        <row r="59">
          <cell r="A59" t="str">
            <v/>
          </cell>
          <cell r="B59" t="str">
            <v>JUN</v>
          </cell>
          <cell r="C59">
            <v>393</v>
          </cell>
          <cell r="D59">
            <v>395</v>
          </cell>
        </row>
        <row r="60">
          <cell r="A60" t="str">
            <v/>
          </cell>
          <cell r="B60" t="str">
            <v>JUL</v>
          </cell>
          <cell r="C60">
            <v>394</v>
          </cell>
          <cell r="D60">
            <v>394</v>
          </cell>
        </row>
        <row r="61">
          <cell r="A61" t="str">
            <v/>
          </cell>
          <cell r="B61" t="str">
            <v>AGO</v>
          </cell>
          <cell r="C61">
            <v>396</v>
          </cell>
          <cell r="D61">
            <v>394</v>
          </cell>
        </row>
        <row r="62">
          <cell r="A62" t="str">
            <v/>
          </cell>
          <cell r="B62" t="str">
            <v>SEP</v>
          </cell>
          <cell r="C62">
            <v>388</v>
          </cell>
          <cell r="D62">
            <v>393</v>
          </cell>
        </row>
        <row r="63">
          <cell r="A63" t="str">
            <v/>
          </cell>
          <cell r="B63" t="str">
            <v>OCT</v>
          </cell>
          <cell r="C63">
            <v>389</v>
          </cell>
          <cell r="D63">
            <v>393</v>
          </cell>
        </row>
        <row r="64">
          <cell r="A64" t="str">
            <v/>
          </cell>
          <cell r="B64" t="str">
            <v>NOV</v>
          </cell>
          <cell r="C64">
            <v>387</v>
          </cell>
          <cell r="D64">
            <v>392</v>
          </cell>
        </row>
        <row r="65">
          <cell r="A65" t="str">
            <v/>
          </cell>
          <cell r="B65" t="str">
            <v>DIC</v>
          </cell>
          <cell r="C65">
            <v>390</v>
          </cell>
          <cell r="D65">
            <v>392</v>
          </cell>
        </row>
        <row r="66">
          <cell r="A66" t="str">
            <v>2018</v>
          </cell>
          <cell r="B66" t="str">
            <v>ENE</v>
          </cell>
          <cell r="C66">
            <v>389</v>
          </cell>
          <cell r="D66">
            <v>391</v>
          </cell>
        </row>
        <row r="67">
          <cell r="A67" t="str">
            <v/>
          </cell>
          <cell r="B67" t="str">
            <v>FEB</v>
          </cell>
          <cell r="C67">
            <v>387</v>
          </cell>
          <cell r="D67">
            <v>391</v>
          </cell>
        </row>
        <row r="68">
          <cell r="A68" t="str">
            <v/>
          </cell>
          <cell r="B68" t="str">
            <v>MAR</v>
          </cell>
          <cell r="C68">
            <v>386</v>
          </cell>
          <cell r="D68">
            <v>390</v>
          </cell>
        </row>
        <row r="69">
          <cell r="A69" t="str">
            <v/>
          </cell>
          <cell r="B69" t="str">
            <v>ABR</v>
          </cell>
          <cell r="C69">
            <v>386</v>
          </cell>
          <cell r="D69">
            <v>390</v>
          </cell>
        </row>
        <row r="70">
          <cell r="A70" t="str">
            <v/>
          </cell>
          <cell r="B70" t="str">
            <v>MAY</v>
          </cell>
          <cell r="C70">
            <v>388</v>
          </cell>
          <cell r="D70">
            <v>389</v>
          </cell>
        </row>
        <row r="71">
          <cell r="A71" t="str">
            <v/>
          </cell>
          <cell r="B71" t="str">
            <v>JUN</v>
          </cell>
          <cell r="C71">
            <v>389</v>
          </cell>
          <cell r="D71">
            <v>389</v>
          </cell>
        </row>
        <row r="72">
          <cell r="A72" t="str">
            <v/>
          </cell>
          <cell r="B72" t="str">
            <v>JUL</v>
          </cell>
          <cell r="C72">
            <v>389</v>
          </cell>
          <cell r="D72">
            <v>389</v>
          </cell>
        </row>
        <row r="73">
          <cell r="A73" t="str">
            <v/>
          </cell>
          <cell r="B73" t="str">
            <v>AGO</v>
          </cell>
          <cell r="C73">
            <v>388</v>
          </cell>
          <cell r="D73">
            <v>388</v>
          </cell>
        </row>
        <row r="74">
          <cell r="A74" t="str">
            <v/>
          </cell>
          <cell r="B74" t="str">
            <v>SEP</v>
          </cell>
          <cell r="C74">
            <v>381</v>
          </cell>
          <cell r="D74">
            <v>387</v>
          </cell>
        </row>
        <row r="75">
          <cell r="A75" t="str">
            <v/>
          </cell>
          <cell r="B75" t="str">
            <v>OCT</v>
          </cell>
          <cell r="C75">
            <v>385</v>
          </cell>
          <cell r="D75">
            <v>387</v>
          </cell>
        </row>
        <row r="76">
          <cell r="A76" t="str">
            <v/>
          </cell>
          <cell r="B76" t="str">
            <v>NOV</v>
          </cell>
          <cell r="C76">
            <v>387</v>
          </cell>
          <cell r="D76">
            <v>387</v>
          </cell>
        </row>
        <row r="77">
          <cell r="A77" t="str">
            <v/>
          </cell>
          <cell r="B77" t="str">
            <v>DIC</v>
          </cell>
          <cell r="C77">
            <v>386</v>
          </cell>
          <cell r="D77">
            <v>387</v>
          </cell>
        </row>
        <row r="78">
          <cell r="A78" t="str">
            <v>2019</v>
          </cell>
          <cell r="B78" t="str">
            <v>ENE</v>
          </cell>
          <cell r="C78">
            <v>388</v>
          </cell>
          <cell r="D78">
            <v>387</v>
          </cell>
        </row>
        <row r="79">
          <cell r="A79" t="str">
            <v/>
          </cell>
          <cell r="B79" t="str">
            <v>FEB</v>
          </cell>
          <cell r="C79">
            <v>387</v>
          </cell>
          <cell r="D79">
            <v>387</v>
          </cell>
        </row>
        <row r="80">
          <cell r="A80" t="str">
            <v/>
          </cell>
          <cell r="B80" t="str">
            <v>MAR</v>
          </cell>
          <cell r="C80">
            <v>390</v>
          </cell>
          <cell r="D80">
            <v>387</v>
          </cell>
        </row>
        <row r="81">
          <cell r="A81" t="str">
            <v/>
          </cell>
          <cell r="B81" t="str">
            <v>ABR</v>
          </cell>
          <cell r="C81">
            <v>392</v>
          </cell>
          <cell r="D81">
            <v>388</v>
          </cell>
        </row>
        <row r="82">
          <cell r="A82" t="str">
            <v/>
          </cell>
          <cell r="B82" t="str">
            <v>MAY</v>
          </cell>
          <cell r="C82">
            <v>399</v>
          </cell>
          <cell r="D82">
            <v>388</v>
          </cell>
        </row>
        <row r="83">
          <cell r="A83" t="str">
            <v/>
          </cell>
          <cell r="B83" t="str">
            <v>JUN</v>
          </cell>
          <cell r="C83">
            <v>401</v>
          </cell>
          <cell r="D83">
            <v>389</v>
          </cell>
        </row>
        <row r="84">
          <cell r="A84" t="str">
            <v/>
          </cell>
          <cell r="B84" t="str">
            <v>JUL</v>
          </cell>
          <cell r="C84">
            <v>402</v>
          </cell>
          <cell r="D84">
            <v>390</v>
          </cell>
        </row>
        <row r="85">
          <cell r="A85" t="str">
            <v/>
          </cell>
          <cell r="B85" t="str">
            <v>AGO</v>
          </cell>
          <cell r="C85">
            <v>397</v>
          </cell>
          <cell r="D85">
            <v>391</v>
          </cell>
        </row>
        <row r="86">
          <cell r="A86" t="str">
            <v/>
          </cell>
          <cell r="B86" t="str">
            <v>SEP</v>
          </cell>
          <cell r="C86">
            <v>391</v>
          </cell>
          <cell r="D86">
            <v>392</v>
          </cell>
        </row>
        <row r="87">
          <cell r="A87" t="str">
            <v/>
          </cell>
          <cell r="B87" t="str">
            <v>OCT</v>
          </cell>
          <cell r="C87">
            <v>389</v>
          </cell>
          <cell r="D87">
            <v>392</v>
          </cell>
        </row>
        <row r="88">
          <cell r="A88" t="str">
            <v/>
          </cell>
          <cell r="B88" t="str">
            <v>NOV</v>
          </cell>
          <cell r="C88">
            <v>388</v>
          </cell>
          <cell r="D88">
            <v>392</v>
          </cell>
        </row>
        <row r="89">
          <cell r="A89" t="str">
            <v/>
          </cell>
          <cell r="B89" t="str">
            <v>DIC</v>
          </cell>
          <cell r="C89">
            <v>392</v>
          </cell>
          <cell r="D89">
            <v>393</v>
          </cell>
        </row>
        <row r="90">
          <cell r="A90" t="str">
            <v>2020</v>
          </cell>
          <cell r="B90" t="str">
            <v>ENE</v>
          </cell>
          <cell r="C90">
            <v>394</v>
          </cell>
          <cell r="D90">
            <v>394</v>
          </cell>
        </row>
        <row r="91">
          <cell r="A91" t="str">
            <v/>
          </cell>
          <cell r="B91" t="str">
            <v>FEB</v>
          </cell>
          <cell r="C91">
            <v>395</v>
          </cell>
          <cell r="D91">
            <v>394</v>
          </cell>
        </row>
        <row r="92">
          <cell r="A92" t="str">
            <v/>
          </cell>
          <cell r="B92" t="str">
            <v>MAR</v>
          </cell>
          <cell r="C92">
            <v>396</v>
          </cell>
          <cell r="D92">
            <v>395</v>
          </cell>
        </row>
        <row r="93">
          <cell r="A93" t="str">
            <v/>
          </cell>
          <cell r="B93" t="str">
            <v>ABR</v>
          </cell>
          <cell r="C93">
            <v>395</v>
          </cell>
          <cell r="D93">
            <v>395</v>
          </cell>
        </row>
        <row r="94">
          <cell r="A94" t="str">
            <v/>
          </cell>
          <cell r="B94" t="str">
            <v>MAY</v>
          </cell>
          <cell r="C94">
            <v>396</v>
          </cell>
          <cell r="D94">
            <v>395</v>
          </cell>
        </row>
        <row r="95">
          <cell r="A95" t="str">
            <v/>
          </cell>
          <cell r="B95" t="str">
            <v>JUN</v>
          </cell>
          <cell r="C95">
            <v>403</v>
          </cell>
          <cell r="D95">
            <v>395</v>
          </cell>
        </row>
        <row r="96">
          <cell r="A96" t="str">
            <v/>
          </cell>
          <cell r="B96" t="str">
            <v>JUL</v>
          </cell>
          <cell r="C96">
            <v>407</v>
          </cell>
          <cell r="D96">
            <v>395</v>
          </cell>
        </row>
        <row r="97">
          <cell r="A97" t="str">
            <v/>
          </cell>
          <cell r="B97" t="str">
            <v>AGO</v>
          </cell>
          <cell r="C97">
            <v>409</v>
          </cell>
          <cell r="D97">
            <v>396</v>
          </cell>
        </row>
        <row r="98">
          <cell r="A98" t="str">
            <v/>
          </cell>
          <cell r="B98" t="str">
            <v>SEP</v>
          </cell>
          <cell r="C98">
            <v>403</v>
          </cell>
          <cell r="D98">
            <v>397</v>
          </cell>
        </row>
        <row r="99">
          <cell r="A99" t="str">
            <v/>
          </cell>
          <cell r="B99" t="str">
            <v>OCT</v>
          </cell>
          <cell r="C99">
            <v>402</v>
          </cell>
          <cell r="D99">
            <v>398</v>
          </cell>
        </row>
        <row r="100">
          <cell r="A100" t="str">
            <v/>
          </cell>
          <cell r="B100" t="str">
            <v>NOV</v>
          </cell>
          <cell r="C100">
            <v>404</v>
          </cell>
          <cell r="D100">
            <v>400</v>
          </cell>
        </row>
        <row r="101">
          <cell r="A101" t="str">
            <v/>
          </cell>
          <cell r="B101" t="str">
            <v>DIC</v>
          </cell>
          <cell r="C101">
            <v>405</v>
          </cell>
          <cell r="D101">
            <v>401</v>
          </cell>
        </row>
        <row r="102">
          <cell r="A102" t="str">
            <v>2021</v>
          </cell>
          <cell r="B102" t="str">
            <v>ENE</v>
          </cell>
          <cell r="C102">
            <v>405</v>
          </cell>
          <cell r="D102">
            <v>402</v>
          </cell>
        </row>
        <row r="103">
          <cell r="A103" t="str">
            <v/>
          </cell>
          <cell r="B103" t="str">
            <v>FEB</v>
          </cell>
          <cell r="C103">
            <v>412</v>
          </cell>
          <cell r="D103">
            <v>403</v>
          </cell>
        </row>
        <row r="104">
          <cell r="A104" t="str">
            <v/>
          </cell>
          <cell r="B104" t="str">
            <v>MAR</v>
          </cell>
          <cell r="C104">
            <v>415</v>
          </cell>
          <cell r="D104">
            <v>405</v>
          </cell>
        </row>
        <row r="105">
          <cell r="A105" t="str">
            <v/>
          </cell>
          <cell r="B105" t="str">
            <v>ABR</v>
          </cell>
          <cell r="C105">
            <v>418</v>
          </cell>
          <cell r="D105">
            <v>407</v>
          </cell>
        </row>
        <row r="106">
          <cell r="A106" t="str">
            <v/>
          </cell>
          <cell r="B106" t="str">
            <v>MAY</v>
          </cell>
          <cell r="C106">
            <v>420</v>
          </cell>
          <cell r="D106">
            <v>409</v>
          </cell>
        </row>
        <row r="107">
          <cell r="A107" t="str">
            <v/>
          </cell>
          <cell r="B107" t="str">
            <v>JUN</v>
          </cell>
          <cell r="C107">
            <v>421</v>
          </cell>
          <cell r="D107">
            <v>410</v>
          </cell>
        </row>
        <row r="108">
          <cell r="A108" t="str">
            <v/>
          </cell>
          <cell r="B108" t="str">
            <v>JUL</v>
          </cell>
          <cell r="C108">
            <v>420</v>
          </cell>
          <cell r="D108">
            <v>411</v>
          </cell>
        </row>
        <row r="109">
          <cell r="A109" t="str">
            <v/>
          </cell>
          <cell r="B109" t="str">
            <v>AGO</v>
          </cell>
          <cell r="C109">
            <v>419</v>
          </cell>
          <cell r="D109">
            <v>412</v>
          </cell>
        </row>
        <row r="110">
          <cell r="A110" t="str">
            <v/>
          </cell>
          <cell r="B110" t="str">
            <v>SEP</v>
          </cell>
          <cell r="C110">
            <v>418</v>
          </cell>
          <cell r="D110">
            <v>413</v>
          </cell>
        </row>
        <row r="111">
          <cell r="A111" t="str">
            <v/>
          </cell>
          <cell r="B111" t="str">
            <v>OCT</v>
          </cell>
          <cell r="C111">
            <v>418</v>
          </cell>
          <cell r="D111">
            <v>415</v>
          </cell>
        </row>
        <row r="112">
          <cell r="A112" t="str">
            <v/>
          </cell>
          <cell r="B112" t="str">
            <v>NOV</v>
          </cell>
          <cell r="C112">
            <v>417</v>
          </cell>
          <cell r="D112">
            <v>416</v>
          </cell>
        </row>
        <row r="113">
          <cell r="A113" t="str">
            <v/>
          </cell>
          <cell r="B113" t="str">
            <v>DIC</v>
          </cell>
          <cell r="C113">
            <v>416</v>
          </cell>
          <cell r="D113">
            <v>417</v>
          </cell>
        </row>
        <row r="114">
          <cell r="A114" t="str">
            <v>2022</v>
          </cell>
          <cell r="B114" t="str">
            <v>ENE</v>
          </cell>
          <cell r="C114">
            <v>416</v>
          </cell>
          <cell r="D114">
            <v>418</v>
          </cell>
        </row>
        <row r="115">
          <cell r="A115" t="str">
            <v/>
          </cell>
          <cell r="B115" t="str">
            <v>FEB</v>
          </cell>
          <cell r="C115">
            <v>418</v>
          </cell>
          <cell r="D115">
            <v>418</v>
          </cell>
        </row>
        <row r="116">
          <cell r="A116" t="str">
            <v/>
          </cell>
          <cell r="B116" t="str">
            <v>MAR</v>
          </cell>
          <cell r="C116">
            <v>422</v>
          </cell>
          <cell r="D116">
            <v>419</v>
          </cell>
        </row>
        <row r="117">
          <cell r="A117" t="str">
            <v/>
          </cell>
          <cell r="B117" t="str">
            <v>ABR</v>
          </cell>
          <cell r="C117">
            <v>419</v>
          </cell>
          <cell r="D117">
            <v>419</v>
          </cell>
        </row>
        <row r="118">
          <cell r="A118" t="str">
            <v/>
          </cell>
          <cell r="B118" t="str">
            <v>MAY</v>
          </cell>
          <cell r="C118">
            <v>419</v>
          </cell>
          <cell r="D118">
            <v>419</v>
          </cell>
        </row>
        <row r="119">
          <cell r="A119" t="str">
            <v/>
          </cell>
          <cell r="B119" t="str">
            <v>JUN</v>
          </cell>
          <cell r="C119">
            <v>421</v>
          </cell>
          <cell r="D119">
            <v>419</v>
          </cell>
        </row>
        <row r="120">
          <cell r="A120" t="str">
            <v/>
          </cell>
          <cell r="B120" t="str">
            <v>JUL</v>
          </cell>
          <cell r="C120">
            <v>420</v>
          </cell>
          <cell r="D120">
            <v>419</v>
          </cell>
        </row>
        <row r="121">
          <cell r="A121" t="str">
            <v/>
          </cell>
          <cell r="B121" t="str">
            <v>AGO</v>
          </cell>
          <cell r="C121">
            <v>416</v>
          </cell>
          <cell r="D121">
            <v>418</v>
          </cell>
        </row>
        <row r="122">
          <cell r="A122" t="str">
            <v/>
          </cell>
          <cell r="B122" t="str">
            <v>SEP</v>
          </cell>
          <cell r="C122">
            <v>421</v>
          </cell>
          <cell r="D122">
            <v>419</v>
          </cell>
        </row>
        <row r="123">
          <cell r="A123" t="str">
            <v/>
          </cell>
          <cell r="B123" t="str">
            <v>OCT</v>
          </cell>
          <cell r="C123">
            <v>418</v>
          </cell>
          <cell r="D123">
            <v>419</v>
          </cell>
        </row>
        <row r="124">
          <cell r="A124" t="str">
            <v/>
          </cell>
          <cell r="B124" t="str">
            <v>NOV</v>
          </cell>
          <cell r="C124">
            <v>417</v>
          </cell>
          <cell r="D124">
            <v>419</v>
          </cell>
        </row>
        <row r="125">
          <cell r="A125" t="str">
            <v/>
          </cell>
          <cell r="B125" t="str">
            <v>DIC</v>
          </cell>
          <cell r="C125">
            <v>422</v>
          </cell>
          <cell r="D125">
            <v>419</v>
          </cell>
        </row>
        <row r="126">
          <cell r="A126" t="str">
            <v>2023</v>
          </cell>
          <cell r="B126" t="str">
            <v>ENE</v>
          </cell>
          <cell r="C126">
            <v>422</v>
          </cell>
          <cell r="D126">
            <v>420</v>
          </cell>
        </row>
        <row r="127">
          <cell r="A127" t="str">
            <v/>
          </cell>
          <cell r="B127" t="str">
            <v>FEB</v>
          </cell>
          <cell r="C127">
            <v>422</v>
          </cell>
          <cell r="D127">
            <v>420</v>
          </cell>
        </row>
        <row r="128">
          <cell r="A128" t="str">
            <v/>
          </cell>
          <cell r="B128" t="str">
            <v>MAR</v>
          </cell>
          <cell r="C128">
            <v>420</v>
          </cell>
          <cell r="D128">
            <v>420</v>
          </cell>
        </row>
        <row r="129">
          <cell r="A129" t="str">
            <v/>
          </cell>
          <cell r="B129" t="str">
            <v>ABR</v>
          </cell>
          <cell r="C129">
            <v>421</v>
          </cell>
          <cell r="D129">
            <v>420</v>
          </cell>
        </row>
      </sheetData>
      <sheetData sheetId="4">
        <row r="6">
          <cell r="A6" t="str">
            <v>Michoacán</v>
          </cell>
          <cell r="B6">
            <v>0.404269081500647</v>
          </cell>
        </row>
        <row r="7">
          <cell r="A7" t="str">
            <v>Sinaloa</v>
          </cell>
          <cell r="B7">
            <v>0.74385510996118998</v>
          </cell>
        </row>
        <row r="8">
          <cell r="A8" t="str">
            <v>Yucatán</v>
          </cell>
          <cell r="B8">
            <v>0.77619663648124204</v>
          </cell>
        </row>
        <row r="9">
          <cell r="A9" t="str">
            <v>Veracruz</v>
          </cell>
          <cell r="B9">
            <v>0.889391979301423</v>
          </cell>
        </row>
        <row r="10">
          <cell r="A10" t="str">
            <v>Durango</v>
          </cell>
          <cell r="B10">
            <v>1.16429495472186</v>
          </cell>
        </row>
        <row r="11">
          <cell r="A11" t="str">
            <v>Aguascalientes</v>
          </cell>
          <cell r="B11">
            <v>1.4391979301422999</v>
          </cell>
        </row>
        <row r="12">
          <cell r="A12" t="str">
            <v>Ciudad de México</v>
          </cell>
          <cell r="B12">
            <v>2.1183699870633901</v>
          </cell>
        </row>
        <row r="13">
          <cell r="A13" t="str">
            <v>Puebla</v>
          </cell>
          <cell r="B13">
            <v>2.82988357050453</v>
          </cell>
        </row>
        <row r="14">
          <cell r="A14" t="str">
            <v>San Luis Potosí</v>
          </cell>
          <cell r="B14">
            <v>2.9269081500646799</v>
          </cell>
        </row>
        <row r="15">
          <cell r="A15" t="str">
            <v>Querétaro</v>
          </cell>
          <cell r="B15">
            <v>4.0265200517464397</v>
          </cell>
        </row>
        <row r="16">
          <cell r="A16" t="str">
            <v>Estado de México</v>
          </cell>
          <cell r="B16">
            <v>4.4146183699870596</v>
          </cell>
        </row>
        <row r="17">
          <cell r="A17" t="str">
            <v>Sonora</v>
          </cell>
          <cell r="B17">
            <v>5.6274256144889998</v>
          </cell>
        </row>
        <row r="18">
          <cell r="A18" t="str">
            <v>Guanajuato</v>
          </cell>
          <cell r="B18">
            <v>6.4359637774902998</v>
          </cell>
        </row>
        <row r="19">
          <cell r="A19" t="str">
            <v>Jalisco</v>
          </cell>
          <cell r="B19">
            <v>6.8078913324708896</v>
          </cell>
        </row>
        <row r="20">
          <cell r="A20" t="str">
            <v>Tamaulipas</v>
          </cell>
          <cell r="B20">
            <v>6.84023285899094</v>
          </cell>
        </row>
        <row r="21">
          <cell r="A21" t="str">
            <v>Coahuila</v>
          </cell>
          <cell r="B21">
            <v>7.2768434670116404</v>
          </cell>
        </row>
        <row r="22">
          <cell r="A22" t="str">
            <v>Chihuahua</v>
          </cell>
          <cell r="B22">
            <v>9.4113842173350601</v>
          </cell>
        </row>
        <row r="23">
          <cell r="A23" t="str">
            <v>Nuevo León</v>
          </cell>
          <cell r="B23">
            <v>13.260025873221201</v>
          </cell>
        </row>
        <row r="24">
          <cell r="A24" t="str">
            <v>Baja California</v>
          </cell>
          <cell r="B24">
            <v>18.5155239327296</v>
          </cell>
        </row>
      </sheetData>
      <sheetData sheetId="5">
        <row r="5">
          <cell r="C5" t="str">
            <v>Personal ocupado</v>
          </cell>
          <cell r="D5" t="str">
            <v>Promedio</v>
          </cell>
        </row>
        <row r="6">
          <cell r="A6" t="str">
            <v>2013</v>
          </cell>
          <cell r="B6" t="str">
            <v>ENE</v>
          </cell>
          <cell r="C6">
            <v>132542</v>
          </cell>
          <cell r="D6">
            <v>125560</v>
          </cell>
        </row>
        <row r="7">
          <cell r="A7" t="str">
            <v/>
          </cell>
          <cell r="B7" t="str">
            <v>FEB</v>
          </cell>
          <cell r="C7">
            <v>132003</v>
          </cell>
          <cell r="D7">
            <v>126180</v>
          </cell>
        </row>
        <row r="8">
          <cell r="A8" t="str">
            <v/>
          </cell>
          <cell r="B8" t="str">
            <v>MAR</v>
          </cell>
          <cell r="C8">
            <v>134911</v>
          </cell>
          <cell r="D8">
            <v>126844</v>
          </cell>
        </row>
        <row r="9">
          <cell r="A9" t="str">
            <v/>
          </cell>
          <cell r="B9" t="str">
            <v>ABR</v>
          </cell>
          <cell r="C9">
            <v>135436</v>
          </cell>
          <cell r="D9">
            <v>127707</v>
          </cell>
        </row>
        <row r="10">
          <cell r="A10" t="str">
            <v/>
          </cell>
          <cell r="B10" t="str">
            <v>MAY</v>
          </cell>
          <cell r="C10">
            <v>137183</v>
          </cell>
          <cell r="D10">
            <v>128808</v>
          </cell>
        </row>
        <row r="11">
          <cell r="A11" t="str">
            <v/>
          </cell>
          <cell r="B11" t="str">
            <v>JUN</v>
          </cell>
          <cell r="C11">
            <v>137311</v>
          </cell>
          <cell r="D11">
            <v>129765</v>
          </cell>
        </row>
        <row r="12">
          <cell r="A12" t="str">
            <v/>
          </cell>
          <cell r="B12" t="str">
            <v>JUL</v>
          </cell>
          <cell r="C12">
            <v>135598</v>
          </cell>
          <cell r="D12">
            <v>130719</v>
          </cell>
        </row>
        <row r="13">
          <cell r="A13" t="str">
            <v/>
          </cell>
          <cell r="B13" t="str">
            <v>AGO</v>
          </cell>
          <cell r="C13">
            <v>135693</v>
          </cell>
          <cell r="D13">
            <v>131835</v>
          </cell>
        </row>
        <row r="14">
          <cell r="A14" t="str">
            <v/>
          </cell>
          <cell r="B14" t="str">
            <v>SEP</v>
          </cell>
          <cell r="C14">
            <v>135379</v>
          </cell>
          <cell r="D14">
            <v>132891</v>
          </cell>
        </row>
        <row r="15">
          <cell r="A15" t="str">
            <v/>
          </cell>
          <cell r="B15" t="str">
            <v>OCT</v>
          </cell>
          <cell r="C15">
            <v>137228</v>
          </cell>
          <cell r="D15">
            <v>133881</v>
          </cell>
        </row>
        <row r="16">
          <cell r="A16" t="str">
            <v/>
          </cell>
          <cell r="B16" t="str">
            <v>NOV</v>
          </cell>
          <cell r="C16">
            <v>136598</v>
          </cell>
          <cell r="D16">
            <v>134732</v>
          </cell>
        </row>
        <row r="17">
          <cell r="A17" t="str">
            <v/>
          </cell>
          <cell r="B17" t="str">
            <v>DIC</v>
          </cell>
          <cell r="C17">
            <v>137134</v>
          </cell>
          <cell r="D17">
            <v>135585</v>
          </cell>
        </row>
        <row r="18">
          <cell r="A18" t="str">
            <v>2014</v>
          </cell>
          <cell r="B18" t="str">
            <v>ENE</v>
          </cell>
          <cell r="C18">
            <v>137068</v>
          </cell>
          <cell r="D18">
            <v>135962</v>
          </cell>
        </row>
        <row r="19">
          <cell r="A19" t="str">
            <v/>
          </cell>
          <cell r="B19" t="str">
            <v>FEB</v>
          </cell>
          <cell r="C19">
            <v>138202</v>
          </cell>
          <cell r="D19">
            <v>136478</v>
          </cell>
        </row>
        <row r="20">
          <cell r="A20" t="str">
            <v/>
          </cell>
          <cell r="B20" t="str">
            <v>MAR</v>
          </cell>
          <cell r="C20">
            <v>135755</v>
          </cell>
          <cell r="D20">
            <v>136549</v>
          </cell>
        </row>
        <row r="21">
          <cell r="A21" t="str">
            <v/>
          </cell>
          <cell r="B21" t="str">
            <v>ABR</v>
          </cell>
          <cell r="C21">
            <v>135620</v>
          </cell>
          <cell r="D21">
            <v>136564</v>
          </cell>
        </row>
        <row r="22">
          <cell r="A22" t="str">
            <v/>
          </cell>
          <cell r="B22" t="str">
            <v>MAY</v>
          </cell>
          <cell r="C22">
            <v>135760</v>
          </cell>
          <cell r="D22">
            <v>136446</v>
          </cell>
        </row>
        <row r="23">
          <cell r="A23" t="str">
            <v/>
          </cell>
          <cell r="B23" t="str">
            <v>JUN</v>
          </cell>
          <cell r="C23">
            <v>135146</v>
          </cell>
          <cell r="D23">
            <v>136265</v>
          </cell>
        </row>
        <row r="24">
          <cell r="A24" t="str">
            <v/>
          </cell>
          <cell r="B24" t="str">
            <v>JUL</v>
          </cell>
          <cell r="C24">
            <v>133261</v>
          </cell>
          <cell r="D24">
            <v>136070</v>
          </cell>
        </row>
        <row r="25">
          <cell r="A25" t="str">
            <v/>
          </cell>
          <cell r="B25" t="str">
            <v>AGO</v>
          </cell>
          <cell r="C25">
            <v>136395</v>
          </cell>
          <cell r="D25">
            <v>136129</v>
          </cell>
        </row>
        <row r="26">
          <cell r="A26" t="str">
            <v/>
          </cell>
          <cell r="B26" t="str">
            <v>SEP</v>
          </cell>
          <cell r="C26">
            <v>138072</v>
          </cell>
          <cell r="D26">
            <v>136353</v>
          </cell>
        </row>
        <row r="27">
          <cell r="A27" t="str">
            <v/>
          </cell>
          <cell r="B27" t="str">
            <v>OCT</v>
          </cell>
          <cell r="C27">
            <v>138343</v>
          </cell>
          <cell r="D27">
            <v>136446</v>
          </cell>
        </row>
        <row r="28">
          <cell r="A28" t="str">
            <v/>
          </cell>
          <cell r="B28" t="str">
            <v>NOV</v>
          </cell>
          <cell r="C28">
            <v>140999</v>
          </cell>
          <cell r="D28">
            <v>136813</v>
          </cell>
        </row>
        <row r="29">
          <cell r="A29" t="str">
            <v/>
          </cell>
          <cell r="B29" t="str">
            <v>DIC</v>
          </cell>
          <cell r="C29">
            <v>138657</v>
          </cell>
          <cell r="D29">
            <v>136940</v>
          </cell>
        </row>
        <row r="30">
          <cell r="A30" t="str">
            <v>2015</v>
          </cell>
          <cell r="B30" t="str">
            <v>ENE</v>
          </cell>
          <cell r="C30">
            <v>138297</v>
          </cell>
          <cell r="D30">
            <v>137042</v>
          </cell>
        </row>
        <row r="31">
          <cell r="A31" t="str">
            <v/>
          </cell>
          <cell r="B31" t="str">
            <v>FEB</v>
          </cell>
          <cell r="C31">
            <v>135299</v>
          </cell>
          <cell r="D31">
            <v>136800</v>
          </cell>
        </row>
        <row r="32">
          <cell r="A32" t="str">
            <v/>
          </cell>
          <cell r="B32" t="str">
            <v>MAR</v>
          </cell>
          <cell r="C32">
            <v>136376</v>
          </cell>
          <cell r="D32">
            <v>136852</v>
          </cell>
        </row>
        <row r="33">
          <cell r="A33" t="str">
            <v/>
          </cell>
          <cell r="B33" t="str">
            <v>ABR</v>
          </cell>
          <cell r="C33">
            <v>137921</v>
          </cell>
          <cell r="D33">
            <v>137044</v>
          </cell>
        </row>
        <row r="34">
          <cell r="A34" t="str">
            <v/>
          </cell>
          <cell r="B34" t="str">
            <v>MAY</v>
          </cell>
          <cell r="C34">
            <v>138944</v>
          </cell>
          <cell r="D34">
            <v>137309</v>
          </cell>
        </row>
        <row r="35">
          <cell r="A35" t="str">
            <v/>
          </cell>
          <cell r="B35" t="str">
            <v>JUN</v>
          </cell>
          <cell r="C35">
            <v>141006</v>
          </cell>
          <cell r="D35">
            <v>137798</v>
          </cell>
        </row>
        <row r="36">
          <cell r="A36" t="str">
            <v/>
          </cell>
          <cell r="B36" t="str">
            <v>JUL</v>
          </cell>
          <cell r="C36">
            <v>141101</v>
          </cell>
          <cell r="D36">
            <v>138451</v>
          </cell>
        </row>
        <row r="37">
          <cell r="A37" t="str">
            <v/>
          </cell>
          <cell r="B37" t="str">
            <v>AGO</v>
          </cell>
          <cell r="C37">
            <v>140867</v>
          </cell>
          <cell r="D37">
            <v>138824</v>
          </cell>
        </row>
        <row r="38">
          <cell r="A38" t="str">
            <v/>
          </cell>
          <cell r="B38" t="str">
            <v>SEP</v>
          </cell>
          <cell r="C38">
            <v>143124</v>
          </cell>
          <cell r="D38">
            <v>139244</v>
          </cell>
        </row>
        <row r="39">
          <cell r="A39" t="str">
            <v/>
          </cell>
          <cell r="B39" t="str">
            <v>OCT</v>
          </cell>
          <cell r="C39">
            <v>145017</v>
          </cell>
          <cell r="D39">
            <v>139801</v>
          </cell>
        </row>
        <row r="40">
          <cell r="A40" t="str">
            <v/>
          </cell>
          <cell r="B40" t="str">
            <v>NOV</v>
          </cell>
          <cell r="C40">
            <v>146837</v>
          </cell>
          <cell r="D40">
            <v>140287</v>
          </cell>
        </row>
        <row r="41">
          <cell r="A41" t="str">
            <v/>
          </cell>
          <cell r="B41" t="str">
            <v>DIC</v>
          </cell>
          <cell r="C41">
            <v>148110</v>
          </cell>
          <cell r="D41">
            <v>141075</v>
          </cell>
        </row>
        <row r="42">
          <cell r="A42" t="str">
            <v>2016</v>
          </cell>
          <cell r="B42" t="str">
            <v>ENE</v>
          </cell>
          <cell r="C42">
            <v>143355</v>
          </cell>
          <cell r="D42">
            <v>141496</v>
          </cell>
        </row>
        <row r="43">
          <cell r="A43" t="str">
            <v/>
          </cell>
          <cell r="B43" t="str">
            <v>FEB</v>
          </cell>
          <cell r="C43">
            <v>144166</v>
          </cell>
          <cell r="D43">
            <v>142235</v>
          </cell>
        </row>
        <row r="44">
          <cell r="A44" t="str">
            <v/>
          </cell>
          <cell r="B44" t="str">
            <v>MAR</v>
          </cell>
          <cell r="C44">
            <v>145207</v>
          </cell>
          <cell r="D44">
            <v>142971</v>
          </cell>
        </row>
        <row r="45">
          <cell r="A45" t="str">
            <v/>
          </cell>
          <cell r="B45" t="str">
            <v>ABR</v>
          </cell>
          <cell r="C45">
            <v>147078</v>
          </cell>
          <cell r="D45">
            <v>143734</v>
          </cell>
        </row>
        <row r="46">
          <cell r="A46" t="str">
            <v/>
          </cell>
          <cell r="B46" t="str">
            <v>MAY</v>
          </cell>
          <cell r="C46">
            <v>145950</v>
          </cell>
          <cell r="D46">
            <v>144318</v>
          </cell>
        </row>
        <row r="47">
          <cell r="A47" t="str">
            <v/>
          </cell>
          <cell r="B47" t="str">
            <v>JUN</v>
          </cell>
          <cell r="C47">
            <v>148723</v>
          </cell>
          <cell r="D47">
            <v>144961</v>
          </cell>
        </row>
        <row r="48">
          <cell r="A48" t="str">
            <v/>
          </cell>
          <cell r="B48" t="str">
            <v>JUL</v>
          </cell>
          <cell r="C48">
            <v>147632</v>
          </cell>
          <cell r="D48">
            <v>145506</v>
          </cell>
        </row>
        <row r="49">
          <cell r="A49" t="str">
            <v/>
          </cell>
          <cell r="B49" t="str">
            <v>AGO</v>
          </cell>
          <cell r="C49">
            <v>152741</v>
          </cell>
          <cell r="D49">
            <v>146495</v>
          </cell>
        </row>
        <row r="50">
          <cell r="A50" t="str">
            <v/>
          </cell>
          <cell r="B50" t="str">
            <v>SEP</v>
          </cell>
          <cell r="C50">
            <v>156454</v>
          </cell>
          <cell r="D50">
            <v>147606</v>
          </cell>
        </row>
        <row r="51">
          <cell r="A51" t="str">
            <v/>
          </cell>
          <cell r="B51" t="str">
            <v>OCT</v>
          </cell>
          <cell r="C51">
            <v>162705</v>
          </cell>
          <cell r="D51">
            <v>149080</v>
          </cell>
        </row>
        <row r="52">
          <cell r="A52" t="str">
            <v/>
          </cell>
          <cell r="B52" t="str">
            <v>NOV</v>
          </cell>
          <cell r="C52">
            <v>166273</v>
          </cell>
          <cell r="D52">
            <v>150700</v>
          </cell>
        </row>
        <row r="53">
          <cell r="A53" t="str">
            <v/>
          </cell>
          <cell r="B53" t="str">
            <v>DIC</v>
          </cell>
          <cell r="C53">
            <v>167561</v>
          </cell>
          <cell r="D53">
            <v>152320</v>
          </cell>
        </row>
        <row r="54">
          <cell r="A54" t="str">
            <v>2017</v>
          </cell>
          <cell r="B54" t="str">
            <v>ENE</v>
          </cell>
          <cell r="C54">
            <v>166202</v>
          </cell>
          <cell r="D54">
            <v>154224</v>
          </cell>
        </row>
        <row r="55">
          <cell r="A55" t="str">
            <v/>
          </cell>
          <cell r="B55" t="str">
            <v>FEB</v>
          </cell>
          <cell r="C55">
            <v>165255</v>
          </cell>
          <cell r="D55">
            <v>155982</v>
          </cell>
        </row>
        <row r="56">
          <cell r="A56" t="str">
            <v/>
          </cell>
          <cell r="B56" t="str">
            <v>MAR</v>
          </cell>
          <cell r="C56">
            <v>169563</v>
          </cell>
          <cell r="D56">
            <v>158011</v>
          </cell>
        </row>
        <row r="57">
          <cell r="A57" t="str">
            <v/>
          </cell>
          <cell r="B57" t="str">
            <v>ABR</v>
          </cell>
          <cell r="C57">
            <v>169234</v>
          </cell>
          <cell r="D57">
            <v>159858</v>
          </cell>
        </row>
        <row r="58">
          <cell r="A58" t="str">
            <v/>
          </cell>
          <cell r="B58" t="str">
            <v>MAY</v>
          </cell>
          <cell r="C58">
            <v>167441</v>
          </cell>
          <cell r="D58">
            <v>161649</v>
          </cell>
        </row>
        <row r="59">
          <cell r="A59" t="str">
            <v/>
          </cell>
          <cell r="B59" t="str">
            <v>JUN</v>
          </cell>
          <cell r="C59">
            <v>167945</v>
          </cell>
          <cell r="D59">
            <v>163250</v>
          </cell>
        </row>
        <row r="60">
          <cell r="A60" t="str">
            <v/>
          </cell>
          <cell r="B60" t="str">
            <v>JUL</v>
          </cell>
          <cell r="C60">
            <v>169689</v>
          </cell>
          <cell r="D60">
            <v>165089</v>
          </cell>
        </row>
        <row r="61">
          <cell r="A61" t="str">
            <v/>
          </cell>
          <cell r="B61" t="str">
            <v>AGO</v>
          </cell>
          <cell r="C61">
            <v>169933</v>
          </cell>
          <cell r="D61">
            <v>166521</v>
          </cell>
        </row>
        <row r="62">
          <cell r="A62" t="str">
            <v/>
          </cell>
          <cell r="B62" t="str">
            <v>SEP</v>
          </cell>
          <cell r="C62">
            <v>171982</v>
          </cell>
          <cell r="D62">
            <v>167815</v>
          </cell>
        </row>
        <row r="63">
          <cell r="A63" t="str">
            <v/>
          </cell>
          <cell r="B63" t="str">
            <v>OCT</v>
          </cell>
          <cell r="C63">
            <v>175631</v>
          </cell>
          <cell r="D63">
            <v>168892</v>
          </cell>
        </row>
        <row r="64">
          <cell r="A64" t="str">
            <v/>
          </cell>
          <cell r="B64" t="str">
            <v>NOV</v>
          </cell>
          <cell r="C64">
            <v>177347</v>
          </cell>
          <cell r="D64">
            <v>169815</v>
          </cell>
        </row>
        <row r="65">
          <cell r="A65" t="str">
            <v/>
          </cell>
          <cell r="B65" t="str">
            <v>DIC</v>
          </cell>
          <cell r="C65">
            <v>179261</v>
          </cell>
          <cell r="D65">
            <v>170790</v>
          </cell>
        </row>
        <row r="66">
          <cell r="A66" t="str">
            <v>2018</v>
          </cell>
          <cell r="B66" t="str">
            <v>ENE</v>
          </cell>
          <cell r="C66">
            <v>175560</v>
          </cell>
          <cell r="D66">
            <v>171570</v>
          </cell>
        </row>
        <row r="67">
          <cell r="A67" t="str">
            <v/>
          </cell>
          <cell r="B67" t="str">
            <v>FEB</v>
          </cell>
          <cell r="C67">
            <v>175111</v>
          </cell>
          <cell r="D67">
            <v>172391</v>
          </cell>
        </row>
        <row r="68">
          <cell r="A68" t="str">
            <v/>
          </cell>
          <cell r="B68" t="str">
            <v>MAR</v>
          </cell>
          <cell r="C68">
            <v>175854</v>
          </cell>
          <cell r="D68">
            <v>172916</v>
          </cell>
        </row>
        <row r="69">
          <cell r="A69" t="str">
            <v/>
          </cell>
          <cell r="B69" t="str">
            <v>ABR</v>
          </cell>
          <cell r="C69">
            <v>177884</v>
          </cell>
          <cell r="D69">
            <v>173636</v>
          </cell>
        </row>
        <row r="70">
          <cell r="A70" t="str">
            <v/>
          </cell>
          <cell r="B70" t="str">
            <v>MAY</v>
          </cell>
          <cell r="C70">
            <v>180730</v>
          </cell>
          <cell r="D70">
            <v>174744</v>
          </cell>
        </row>
        <row r="71">
          <cell r="A71" t="str">
            <v/>
          </cell>
          <cell r="B71" t="str">
            <v>JUN</v>
          </cell>
          <cell r="C71">
            <v>182595</v>
          </cell>
          <cell r="D71">
            <v>175965</v>
          </cell>
        </row>
        <row r="72">
          <cell r="A72" t="str">
            <v/>
          </cell>
          <cell r="B72" t="str">
            <v>JUL</v>
          </cell>
          <cell r="C72">
            <v>185563</v>
          </cell>
          <cell r="D72">
            <v>177288</v>
          </cell>
        </row>
        <row r="73">
          <cell r="A73" t="str">
            <v/>
          </cell>
          <cell r="B73" t="str">
            <v>AGO</v>
          </cell>
          <cell r="C73">
            <v>188966</v>
          </cell>
          <cell r="D73">
            <v>178874</v>
          </cell>
        </row>
        <row r="74">
          <cell r="A74" t="str">
            <v/>
          </cell>
          <cell r="B74" t="str">
            <v>SEP</v>
          </cell>
          <cell r="C74">
            <v>192371</v>
          </cell>
          <cell r="D74">
            <v>180573</v>
          </cell>
        </row>
        <row r="75">
          <cell r="A75" t="str">
            <v/>
          </cell>
          <cell r="B75" t="str">
            <v>OCT</v>
          </cell>
          <cell r="C75">
            <v>194536</v>
          </cell>
          <cell r="D75">
            <v>182148</v>
          </cell>
        </row>
        <row r="76">
          <cell r="A76" t="str">
            <v/>
          </cell>
          <cell r="B76" t="str">
            <v>NOV</v>
          </cell>
          <cell r="C76">
            <v>194720</v>
          </cell>
          <cell r="D76">
            <v>183596</v>
          </cell>
        </row>
        <row r="77">
          <cell r="A77" t="str">
            <v/>
          </cell>
          <cell r="B77" t="str">
            <v>DIC</v>
          </cell>
          <cell r="C77">
            <v>195275</v>
          </cell>
          <cell r="D77">
            <v>184930</v>
          </cell>
        </row>
        <row r="78">
          <cell r="A78" t="str">
            <v>2019</v>
          </cell>
          <cell r="B78" t="str">
            <v>ENE</v>
          </cell>
          <cell r="C78">
            <v>195653</v>
          </cell>
          <cell r="D78">
            <v>186605</v>
          </cell>
        </row>
        <row r="79">
          <cell r="A79" t="str">
            <v/>
          </cell>
          <cell r="B79" t="str">
            <v>FEB</v>
          </cell>
          <cell r="C79">
            <v>195633</v>
          </cell>
          <cell r="D79">
            <v>188315</v>
          </cell>
        </row>
        <row r="80">
          <cell r="A80" t="str">
            <v/>
          </cell>
          <cell r="B80" t="str">
            <v>MAR</v>
          </cell>
          <cell r="C80">
            <v>198109</v>
          </cell>
          <cell r="D80">
            <v>190170</v>
          </cell>
        </row>
        <row r="81">
          <cell r="A81" t="str">
            <v/>
          </cell>
          <cell r="B81" t="str">
            <v>ABR</v>
          </cell>
          <cell r="C81">
            <v>203212</v>
          </cell>
          <cell r="D81">
            <v>192280</v>
          </cell>
        </row>
        <row r="82">
          <cell r="A82" t="str">
            <v/>
          </cell>
          <cell r="B82" t="str">
            <v>MAY</v>
          </cell>
          <cell r="C82">
            <v>203538</v>
          </cell>
          <cell r="D82">
            <v>194181</v>
          </cell>
        </row>
        <row r="83">
          <cell r="A83" t="str">
            <v/>
          </cell>
          <cell r="B83" t="str">
            <v>JUN</v>
          </cell>
          <cell r="C83">
            <v>204192</v>
          </cell>
          <cell r="D83">
            <v>195981</v>
          </cell>
        </row>
        <row r="84">
          <cell r="A84" t="str">
            <v/>
          </cell>
          <cell r="B84" t="str">
            <v>JUL</v>
          </cell>
          <cell r="C84">
            <v>203819</v>
          </cell>
          <cell r="D84">
            <v>197502</v>
          </cell>
        </row>
        <row r="85">
          <cell r="A85" t="str">
            <v/>
          </cell>
          <cell r="B85" t="str">
            <v>AGO</v>
          </cell>
          <cell r="C85">
            <v>202269</v>
          </cell>
          <cell r="D85">
            <v>198611</v>
          </cell>
        </row>
        <row r="86">
          <cell r="A86" t="str">
            <v/>
          </cell>
          <cell r="B86" t="str">
            <v>SEP</v>
          </cell>
          <cell r="C86">
            <v>206125</v>
          </cell>
          <cell r="D86">
            <v>199757</v>
          </cell>
        </row>
        <row r="87">
          <cell r="A87" t="str">
            <v/>
          </cell>
          <cell r="B87" t="str">
            <v>OCT</v>
          </cell>
          <cell r="C87">
            <v>207299</v>
          </cell>
          <cell r="D87">
            <v>200820</v>
          </cell>
        </row>
        <row r="88">
          <cell r="A88" t="str">
            <v/>
          </cell>
          <cell r="B88" t="str">
            <v>NOV</v>
          </cell>
          <cell r="C88">
            <v>205076</v>
          </cell>
          <cell r="D88">
            <v>201683</v>
          </cell>
        </row>
        <row r="89">
          <cell r="A89" t="str">
            <v/>
          </cell>
          <cell r="B89" t="str">
            <v>DIC</v>
          </cell>
          <cell r="C89">
            <v>205719</v>
          </cell>
          <cell r="D89">
            <v>202554</v>
          </cell>
        </row>
        <row r="90">
          <cell r="A90" t="str">
            <v>2020</v>
          </cell>
          <cell r="B90" t="str">
            <v>ENE</v>
          </cell>
          <cell r="C90">
            <v>200803</v>
          </cell>
          <cell r="D90">
            <v>202983</v>
          </cell>
        </row>
        <row r="91">
          <cell r="A91" t="str">
            <v/>
          </cell>
          <cell r="B91" t="str">
            <v>FEB</v>
          </cell>
          <cell r="C91">
            <v>200947</v>
          </cell>
          <cell r="D91">
            <v>203426</v>
          </cell>
        </row>
        <row r="92">
          <cell r="A92" t="str">
            <v/>
          </cell>
          <cell r="B92" t="str">
            <v>MAR</v>
          </cell>
          <cell r="C92">
            <v>203670</v>
          </cell>
          <cell r="D92">
            <v>203889</v>
          </cell>
        </row>
        <row r="93">
          <cell r="A93" t="str">
            <v/>
          </cell>
          <cell r="B93" t="str">
            <v>ABR</v>
          </cell>
          <cell r="C93">
            <v>198946</v>
          </cell>
          <cell r="D93">
            <v>203534</v>
          </cell>
        </row>
        <row r="94">
          <cell r="A94" t="str">
            <v/>
          </cell>
          <cell r="B94" t="str">
            <v>MAY</v>
          </cell>
          <cell r="C94">
            <v>193758</v>
          </cell>
          <cell r="D94">
            <v>202719</v>
          </cell>
        </row>
        <row r="95">
          <cell r="A95" t="str">
            <v/>
          </cell>
          <cell r="B95" t="str">
            <v>JUN</v>
          </cell>
          <cell r="C95">
            <v>194649</v>
          </cell>
          <cell r="D95">
            <v>201923</v>
          </cell>
        </row>
        <row r="96">
          <cell r="A96" t="str">
            <v/>
          </cell>
          <cell r="B96" t="str">
            <v>JUL</v>
          </cell>
          <cell r="C96">
            <v>191599</v>
          </cell>
          <cell r="D96">
            <v>200905</v>
          </cell>
        </row>
        <row r="97">
          <cell r="A97" t="str">
            <v/>
          </cell>
          <cell r="B97" t="str">
            <v>AGO</v>
          </cell>
          <cell r="C97">
            <v>192948</v>
          </cell>
          <cell r="D97">
            <v>200128</v>
          </cell>
        </row>
        <row r="98">
          <cell r="A98" t="str">
            <v/>
          </cell>
          <cell r="B98" t="str">
            <v>SEP</v>
          </cell>
          <cell r="C98">
            <v>195648</v>
          </cell>
          <cell r="D98">
            <v>199255</v>
          </cell>
        </row>
        <row r="99">
          <cell r="A99" t="str">
            <v/>
          </cell>
          <cell r="B99" t="str">
            <v>OCT</v>
          </cell>
          <cell r="C99">
            <v>195719</v>
          </cell>
          <cell r="D99">
            <v>198290</v>
          </cell>
        </row>
        <row r="100">
          <cell r="A100" t="str">
            <v/>
          </cell>
          <cell r="B100" t="str">
            <v>NOV</v>
          </cell>
          <cell r="C100">
            <v>198046</v>
          </cell>
          <cell r="D100">
            <v>197704</v>
          </cell>
        </row>
        <row r="101">
          <cell r="A101" t="str">
            <v/>
          </cell>
          <cell r="B101" t="str">
            <v>DIC</v>
          </cell>
          <cell r="C101">
            <v>200309</v>
          </cell>
          <cell r="D101">
            <v>197254</v>
          </cell>
        </row>
        <row r="102">
          <cell r="A102" t="str">
            <v>2021</v>
          </cell>
          <cell r="B102" t="str">
            <v>ENE</v>
          </cell>
          <cell r="C102">
            <v>200718</v>
          </cell>
          <cell r="D102">
            <v>197246</v>
          </cell>
        </row>
        <row r="103">
          <cell r="A103" t="str">
            <v/>
          </cell>
          <cell r="B103" t="str">
            <v>FEB</v>
          </cell>
          <cell r="C103">
            <v>205931</v>
          </cell>
          <cell r="D103">
            <v>197662</v>
          </cell>
        </row>
        <row r="104">
          <cell r="A104" t="str">
            <v/>
          </cell>
          <cell r="B104" t="str">
            <v>MAR</v>
          </cell>
          <cell r="C104">
            <v>207112</v>
          </cell>
          <cell r="D104">
            <v>197949</v>
          </cell>
        </row>
        <row r="105">
          <cell r="A105" t="str">
            <v/>
          </cell>
          <cell r="B105" t="str">
            <v>ABR</v>
          </cell>
          <cell r="C105">
            <v>209090</v>
          </cell>
          <cell r="D105">
            <v>198794</v>
          </cell>
        </row>
        <row r="106">
          <cell r="A106" t="str">
            <v/>
          </cell>
          <cell r="B106" t="str">
            <v>MAY</v>
          </cell>
          <cell r="C106">
            <v>205309</v>
          </cell>
          <cell r="D106">
            <v>199756</v>
          </cell>
        </row>
        <row r="107">
          <cell r="A107" t="str">
            <v/>
          </cell>
          <cell r="B107" t="str">
            <v>JUN</v>
          </cell>
          <cell r="C107">
            <v>204370</v>
          </cell>
          <cell r="D107">
            <v>200567</v>
          </cell>
        </row>
        <row r="108">
          <cell r="A108" t="str">
            <v/>
          </cell>
          <cell r="B108" t="str">
            <v>JUL</v>
          </cell>
          <cell r="C108">
            <v>203445</v>
          </cell>
          <cell r="D108">
            <v>201554</v>
          </cell>
        </row>
        <row r="109">
          <cell r="A109" t="str">
            <v/>
          </cell>
          <cell r="B109" t="str">
            <v>AGO</v>
          </cell>
          <cell r="C109">
            <v>196347</v>
          </cell>
          <cell r="D109">
            <v>201837</v>
          </cell>
        </row>
        <row r="110">
          <cell r="A110" t="str">
            <v/>
          </cell>
          <cell r="B110" t="str">
            <v>SEP</v>
          </cell>
          <cell r="C110">
            <v>192303</v>
          </cell>
          <cell r="D110">
            <v>201558</v>
          </cell>
        </row>
        <row r="111">
          <cell r="A111" t="str">
            <v/>
          </cell>
          <cell r="B111" t="str">
            <v>OCT</v>
          </cell>
          <cell r="C111">
            <v>187080</v>
          </cell>
          <cell r="D111">
            <v>200838</v>
          </cell>
        </row>
        <row r="112">
          <cell r="A112" t="str">
            <v/>
          </cell>
          <cell r="B112" t="str">
            <v>NOV</v>
          </cell>
          <cell r="C112">
            <v>185901</v>
          </cell>
          <cell r="D112">
            <v>199826</v>
          </cell>
        </row>
        <row r="113">
          <cell r="A113" t="str">
            <v/>
          </cell>
          <cell r="B113" t="str">
            <v>DIC</v>
          </cell>
          <cell r="C113">
            <v>186546</v>
          </cell>
          <cell r="D113">
            <v>198679</v>
          </cell>
        </row>
        <row r="114">
          <cell r="A114" t="str">
            <v>2022</v>
          </cell>
          <cell r="B114" t="str">
            <v>ENE</v>
          </cell>
          <cell r="C114">
            <v>187153</v>
          </cell>
          <cell r="D114">
            <v>197549</v>
          </cell>
        </row>
        <row r="115">
          <cell r="A115" t="str">
            <v/>
          </cell>
          <cell r="B115" t="str">
            <v>FEB</v>
          </cell>
          <cell r="C115">
            <v>195851</v>
          </cell>
          <cell r="D115">
            <v>196709</v>
          </cell>
        </row>
        <row r="116">
          <cell r="A116" t="str">
            <v/>
          </cell>
          <cell r="B116" t="str">
            <v>MAR</v>
          </cell>
          <cell r="C116">
            <v>200810</v>
          </cell>
          <cell r="D116">
            <v>196184</v>
          </cell>
        </row>
        <row r="117">
          <cell r="A117" t="str">
            <v/>
          </cell>
          <cell r="B117" t="str">
            <v>ABR</v>
          </cell>
          <cell r="C117">
            <v>205249</v>
          </cell>
          <cell r="D117">
            <v>195864</v>
          </cell>
        </row>
        <row r="118">
          <cell r="A118" t="str">
            <v/>
          </cell>
          <cell r="B118" t="str">
            <v>MAY</v>
          </cell>
          <cell r="C118">
            <v>208966</v>
          </cell>
          <cell r="D118">
            <v>196168</v>
          </cell>
        </row>
        <row r="119">
          <cell r="A119" t="str">
            <v/>
          </cell>
          <cell r="B119" t="str">
            <v>JUN</v>
          </cell>
          <cell r="C119">
            <v>212500</v>
          </cell>
          <cell r="D119">
            <v>196846</v>
          </cell>
        </row>
        <row r="120">
          <cell r="A120" t="str">
            <v/>
          </cell>
          <cell r="B120" t="str">
            <v>JUL</v>
          </cell>
          <cell r="C120">
            <v>215290</v>
          </cell>
          <cell r="D120">
            <v>197833</v>
          </cell>
        </row>
        <row r="121">
          <cell r="A121" t="str">
            <v/>
          </cell>
          <cell r="B121" t="str">
            <v>AGO</v>
          </cell>
          <cell r="C121">
            <v>219426</v>
          </cell>
          <cell r="D121">
            <v>199756</v>
          </cell>
        </row>
        <row r="122">
          <cell r="A122" t="str">
            <v/>
          </cell>
          <cell r="B122" t="str">
            <v>SEP</v>
          </cell>
          <cell r="C122">
            <v>220685</v>
          </cell>
          <cell r="D122">
            <v>202121</v>
          </cell>
        </row>
        <row r="123">
          <cell r="A123" t="str">
            <v/>
          </cell>
          <cell r="B123" t="str">
            <v>OCT</v>
          </cell>
          <cell r="C123">
            <v>221863</v>
          </cell>
          <cell r="D123">
            <v>205020</v>
          </cell>
        </row>
        <row r="124">
          <cell r="A124" t="str">
            <v/>
          </cell>
          <cell r="B124" t="str">
            <v>NOV</v>
          </cell>
          <cell r="C124">
            <v>223630</v>
          </cell>
          <cell r="D124">
            <v>208164</v>
          </cell>
        </row>
        <row r="125">
          <cell r="A125" t="str">
            <v/>
          </cell>
          <cell r="B125" t="str">
            <v>DIC</v>
          </cell>
          <cell r="C125">
            <v>224001</v>
          </cell>
          <cell r="D125">
            <v>211285</v>
          </cell>
        </row>
        <row r="126">
          <cell r="A126" t="str">
            <v>2023</v>
          </cell>
          <cell r="B126" t="str">
            <v>ENE</v>
          </cell>
          <cell r="C126">
            <v>223804</v>
          </cell>
          <cell r="D126">
            <v>214340</v>
          </cell>
        </row>
        <row r="127">
          <cell r="A127" t="str">
            <v/>
          </cell>
          <cell r="B127" t="str">
            <v>FEB</v>
          </cell>
          <cell r="C127">
            <v>226555</v>
          </cell>
          <cell r="D127">
            <v>216898</v>
          </cell>
        </row>
        <row r="128">
          <cell r="A128" t="str">
            <v/>
          </cell>
          <cell r="B128" t="str">
            <v>MAR</v>
          </cell>
          <cell r="C128">
            <v>225363</v>
          </cell>
          <cell r="D128">
            <v>218944</v>
          </cell>
        </row>
        <row r="129">
          <cell r="A129" t="str">
            <v/>
          </cell>
          <cell r="B129" t="str">
            <v>ABR</v>
          </cell>
          <cell r="C129">
            <v>232040</v>
          </cell>
          <cell r="D129">
            <v>221177</v>
          </cell>
        </row>
      </sheetData>
      <sheetData sheetId="6">
        <row r="5">
          <cell r="C5" t="str">
            <v>Variación</v>
          </cell>
          <cell r="D5" t="str">
            <v>Variación promedio</v>
          </cell>
        </row>
        <row r="6">
          <cell r="A6" t="str">
            <v>2013</v>
          </cell>
          <cell r="B6" t="str">
            <v>ENE</v>
          </cell>
          <cell r="C6">
            <v>7</v>
          </cell>
          <cell r="D6">
            <v>4.5</v>
          </cell>
        </row>
        <row r="7">
          <cell r="A7" t="str">
            <v/>
          </cell>
          <cell r="B7" t="str">
            <v>FEB</v>
          </cell>
          <cell r="C7">
            <v>6</v>
          </cell>
          <cell r="D7">
            <v>4.5999999999999996</v>
          </cell>
        </row>
        <row r="8">
          <cell r="A8" t="str">
            <v/>
          </cell>
          <cell r="B8" t="str">
            <v>MAR</v>
          </cell>
          <cell r="C8">
            <v>6.3</v>
          </cell>
          <cell r="D8">
            <v>4.2</v>
          </cell>
        </row>
        <row r="9">
          <cell r="A9" t="str">
            <v/>
          </cell>
          <cell r="B9" t="str">
            <v>ABR</v>
          </cell>
          <cell r="C9">
            <v>8.3000000000000007</v>
          </cell>
          <cell r="D9">
            <v>4.7</v>
          </cell>
        </row>
        <row r="10">
          <cell r="A10" t="str">
            <v/>
          </cell>
          <cell r="B10" t="str">
            <v>MAY</v>
          </cell>
          <cell r="C10">
            <v>10.7</v>
          </cell>
          <cell r="D10">
            <v>5.3</v>
          </cell>
        </row>
        <row r="11">
          <cell r="A11" t="str">
            <v/>
          </cell>
          <cell r="B11" t="str">
            <v>JUN</v>
          </cell>
          <cell r="C11">
            <v>9.1</v>
          </cell>
          <cell r="D11">
            <v>5.6</v>
          </cell>
        </row>
        <row r="12">
          <cell r="A12" t="str">
            <v/>
          </cell>
          <cell r="B12" t="str">
            <v>JUL</v>
          </cell>
          <cell r="C12">
            <v>9.1999999999999993</v>
          </cell>
          <cell r="D12">
            <v>6</v>
          </cell>
        </row>
        <row r="13">
          <cell r="A13" t="str">
            <v/>
          </cell>
          <cell r="B13" t="str">
            <v>AGO</v>
          </cell>
          <cell r="C13">
            <v>11</v>
          </cell>
          <cell r="D13">
            <v>6.8</v>
          </cell>
        </row>
        <row r="14">
          <cell r="A14" t="str">
            <v/>
          </cell>
          <cell r="B14" t="str">
            <v>SEP</v>
          </cell>
          <cell r="C14">
            <v>10.3</v>
          </cell>
          <cell r="D14">
            <v>7.4</v>
          </cell>
        </row>
        <row r="15">
          <cell r="A15" t="str">
            <v/>
          </cell>
          <cell r="B15" t="str">
            <v>OCT</v>
          </cell>
          <cell r="C15">
            <v>9.5</v>
          </cell>
          <cell r="D15">
            <v>7.9</v>
          </cell>
        </row>
        <row r="16">
          <cell r="A16" t="str">
            <v/>
          </cell>
          <cell r="B16" t="str">
            <v>NOV</v>
          </cell>
          <cell r="C16">
            <v>8.1</v>
          </cell>
          <cell r="D16">
            <v>8.3000000000000007</v>
          </cell>
        </row>
        <row r="17">
          <cell r="A17" t="str">
            <v/>
          </cell>
          <cell r="B17" t="str">
            <v>DIC</v>
          </cell>
          <cell r="C17">
            <v>8.1</v>
          </cell>
          <cell r="D17">
            <v>8.6</v>
          </cell>
        </row>
        <row r="18">
          <cell r="A18" t="str">
            <v>2014</v>
          </cell>
          <cell r="B18" t="str">
            <v>ENE</v>
          </cell>
          <cell r="C18">
            <v>3.4</v>
          </cell>
          <cell r="D18">
            <v>8.3000000000000007</v>
          </cell>
        </row>
        <row r="19">
          <cell r="A19" t="str">
            <v/>
          </cell>
          <cell r="B19" t="str">
            <v>FEB</v>
          </cell>
          <cell r="C19">
            <v>4.7</v>
          </cell>
          <cell r="D19">
            <v>8.1999999999999993</v>
          </cell>
        </row>
        <row r="20">
          <cell r="A20" t="str">
            <v/>
          </cell>
          <cell r="B20" t="str">
            <v>MAR</v>
          </cell>
          <cell r="C20">
            <v>0.6</v>
          </cell>
          <cell r="D20">
            <v>7.7</v>
          </cell>
        </row>
        <row r="21">
          <cell r="A21" t="str">
            <v/>
          </cell>
          <cell r="B21" t="str">
            <v>ABR</v>
          </cell>
          <cell r="C21">
            <v>0.1</v>
          </cell>
          <cell r="D21">
            <v>7.1</v>
          </cell>
        </row>
        <row r="22">
          <cell r="A22" t="str">
            <v/>
          </cell>
          <cell r="B22" t="str">
            <v>MAY</v>
          </cell>
          <cell r="C22">
            <v>-1</v>
          </cell>
          <cell r="D22">
            <v>6.1</v>
          </cell>
        </row>
        <row r="23">
          <cell r="A23" t="str">
            <v/>
          </cell>
          <cell r="B23" t="str">
            <v>JUN</v>
          </cell>
          <cell r="C23">
            <v>-1.6</v>
          </cell>
          <cell r="D23">
            <v>5.2</v>
          </cell>
        </row>
        <row r="24">
          <cell r="A24" t="str">
            <v/>
          </cell>
          <cell r="B24" t="str">
            <v>JUL</v>
          </cell>
          <cell r="C24">
            <v>-1.7</v>
          </cell>
          <cell r="D24">
            <v>4.3</v>
          </cell>
        </row>
        <row r="25">
          <cell r="A25" t="str">
            <v/>
          </cell>
          <cell r="B25" t="str">
            <v>AGO</v>
          </cell>
          <cell r="C25">
            <v>0.5</v>
          </cell>
          <cell r="D25">
            <v>3.4</v>
          </cell>
        </row>
        <row r="26">
          <cell r="A26" t="str">
            <v/>
          </cell>
          <cell r="B26" t="str">
            <v>SEP</v>
          </cell>
          <cell r="C26">
            <v>2</v>
          </cell>
          <cell r="D26">
            <v>2.7</v>
          </cell>
        </row>
        <row r="27">
          <cell r="A27" t="str">
            <v/>
          </cell>
          <cell r="B27" t="str">
            <v>OCT</v>
          </cell>
          <cell r="C27">
            <v>0.8</v>
          </cell>
          <cell r="D27">
            <v>2</v>
          </cell>
        </row>
        <row r="28">
          <cell r="A28" t="str">
            <v/>
          </cell>
          <cell r="B28" t="str">
            <v>NOV</v>
          </cell>
          <cell r="C28">
            <v>3.2</v>
          </cell>
          <cell r="D28">
            <v>1.6</v>
          </cell>
        </row>
        <row r="29">
          <cell r="A29" t="str">
            <v/>
          </cell>
          <cell r="B29" t="str">
            <v>DIC</v>
          </cell>
          <cell r="C29">
            <v>1.1000000000000001</v>
          </cell>
          <cell r="D29">
            <v>1</v>
          </cell>
        </row>
        <row r="30">
          <cell r="A30" t="str">
            <v>2015</v>
          </cell>
          <cell r="B30" t="str">
            <v>ENE</v>
          </cell>
          <cell r="C30">
            <v>0.9</v>
          </cell>
          <cell r="D30">
            <v>0.8</v>
          </cell>
        </row>
        <row r="31">
          <cell r="A31" t="str">
            <v/>
          </cell>
          <cell r="B31" t="str">
            <v>FEB</v>
          </cell>
          <cell r="C31">
            <v>-2.1</v>
          </cell>
          <cell r="D31">
            <v>0.2</v>
          </cell>
        </row>
        <row r="32">
          <cell r="A32" t="str">
            <v/>
          </cell>
          <cell r="B32" t="str">
            <v>MAR</v>
          </cell>
          <cell r="C32">
            <v>0.5</v>
          </cell>
          <cell r="D32">
            <v>0.2</v>
          </cell>
        </row>
        <row r="33">
          <cell r="A33" t="str">
            <v/>
          </cell>
          <cell r="B33" t="str">
            <v>ABR</v>
          </cell>
          <cell r="C33">
            <v>1.7</v>
          </cell>
          <cell r="D33">
            <v>0.4</v>
          </cell>
        </row>
        <row r="34">
          <cell r="A34" t="str">
            <v/>
          </cell>
          <cell r="B34" t="str">
            <v>MAY</v>
          </cell>
          <cell r="C34">
            <v>2.2999999999999998</v>
          </cell>
          <cell r="D34">
            <v>0.6</v>
          </cell>
        </row>
        <row r="35">
          <cell r="A35" t="str">
            <v/>
          </cell>
          <cell r="B35" t="str">
            <v>JUN</v>
          </cell>
          <cell r="C35">
            <v>4.3</v>
          </cell>
          <cell r="D35">
            <v>1.1000000000000001</v>
          </cell>
        </row>
        <row r="36">
          <cell r="A36" t="str">
            <v/>
          </cell>
          <cell r="B36" t="str">
            <v>JUL</v>
          </cell>
          <cell r="C36">
            <v>5.9</v>
          </cell>
          <cell r="D36">
            <v>1.8</v>
          </cell>
        </row>
        <row r="37">
          <cell r="A37" t="str">
            <v/>
          </cell>
          <cell r="B37" t="str">
            <v>AGO</v>
          </cell>
          <cell r="C37">
            <v>3.3</v>
          </cell>
          <cell r="D37">
            <v>2</v>
          </cell>
        </row>
        <row r="38">
          <cell r="A38" t="str">
            <v/>
          </cell>
          <cell r="B38" t="str">
            <v>SEP</v>
          </cell>
          <cell r="C38">
            <v>3.7</v>
          </cell>
          <cell r="D38">
            <v>2.1</v>
          </cell>
        </row>
        <row r="39">
          <cell r="A39" t="str">
            <v/>
          </cell>
          <cell r="B39" t="str">
            <v>OCT</v>
          </cell>
          <cell r="C39">
            <v>4.8</v>
          </cell>
          <cell r="D39">
            <v>2.5</v>
          </cell>
        </row>
        <row r="40">
          <cell r="A40" t="str">
            <v/>
          </cell>
          <cell r="B40" t="str">
            <v>NOV</v>
          </cell>
          <cell r="C40">
            <v>4.0999999999999996</v>
          </cell>
          <cell r="D40">
            <v>2.5</v>
          </cell>
        </row>
        <row r="41">
          <cell r="A41" t="str">
            <v/>
          </cell>
          <cell r="B41" t="str">
            <v>DIC</v>
          </cell>
          <cell r="C41">
            <v>6.8</v>
          </cell>
          <cell r="D41">
            <v>3</v>
          </cell>
        </row>
        <row r="42">
          <cell r="A42" t="str">
            <v>2016</v>
          </cell>
          <cell r="B42" t="str">
            <v>ENE</v>
          </cell>
          <cell r="C42">
            <v>3.7</v>
          </cell>
          <cell r="D42">
            <v>3.2</v>
          </cell>
        </row>
        <row r="43">
          <cell r="A43" t="str">
            <v/>
          </cell>
          <cell r="B43" t="str">
            <v>FEB</v>
          </cell>
          <cell r="C43">
            <v>6.6</v>
          </cell>
          <cell r="D43">
            <v>4</v>
          </cell>
        </row>
        <row r="44">
          <cell r="A44" t="str">
            <v/>
          </cell>
          <cell r="B44" t="str">
            <v>MAR</v>
          </cell>
          <cell r="C44">
            <v>6.5</v>
          </cell>
          <cell r="D44">
            <v>4.5</v>
          </cell>
        </row>
        <row r="45">
          <cell r="A45" t="str">
            <v/>
          </cell>
          <cell r="B45" t="str">
            <v>ABR</v>
          </cell>
          <cell r="C45">
            <v>6.6</v>
          </cell>
          <cell r="D45">
            <v>4.9000000000000004</v>
          </cell>
        </row>
        <row r="46">
          <cell r="A46" t="str">
            <v/>
          </cell>
          <cell r="B46" t="str">
            <v>MAY</v>
          </cell>
          <cell r="C46">
            <v>5</v>
          </cell>
          <cell r="D46">
            <v>5.0999999999999996</v>
          </cell>
        </row>
        <row r="47">
          <cell r="A47" t="str">
            <v/>
          </cell>
          <cell r="B47" t="str">
            <v>JUN</v>
          </cell>
          <cell r="C47">
            <v>5.5</v>
          </cell>
          <cell r="D47">
            <v>5.2</v>
          </cell>
        </row>
        <row r="48">
          <cell r="A48" t="str">
            <v/>
          </cell>
          <cell r="B48" t="str">
            <v>JUL</v>
          </cell>
          <cell r="C48">
            <v>4.5999999999999996</v>
          </cell>
          <cell r="D48">
            <v>5.0999999999999996</v>
          </cell>
        </row>
        <row r="49">
          <cell r="A49" t="str">
            <v/>
          </cell>
          <cell r="B49" t="str">
            <v>AGO</v>
          </cell>
          <cell r="C49">
            <v>8.4</v>
          </cell>
          <cell r="D49">
            <v>5.5</v>
          </cell>
        </row>
        <row r="50">
          <cell r="A50" t="str">
            <v/>
          </cell>
          <cell r="B50" t="str">
            <v>SEP</v>
          </cell>
          <cell r="C50">
            <v>9.3000000000000007</v>
          </cell>
          <cell r="D50">
            <v>6</v>
          </cell>
        </row>
        <row r="51">
          <cell r="A51" t="str">
            <v/>
          </cell>
          <cell r="B51" t="str">
            <v>OCT</v>
          </cell>
          <cell r="C51">
            <v>12.2</v>
          </cell>
          <cell r="D51">
            <v>6.6</v>
          </cell>
        </row>
        <row r="52">
          <cell r="A52" t="str">
            <v/>
          </cell>
          <cell r="B52" t="str">
            <v>NOV</v>
          </cell>
          <cell r="C52">
            <v>13.2</v>
          </cell>
          <cell r="D52">
            <v>7.4</v>
          </cell>
        </row>
        <row r="53">
          <cell r="A53" t="str">
            <v/>
          </cell>
          <cell r="B53" t="str">
            <v>DIC</v>
          </cell>
          <cell r="C53">
            <v>13.1</v>
          </cell>
          <cell r="D53">
            <v>7.9</v>
          </cell>
        </row>
        <row r="54">
          <cell r="A54" t="str">
            <v>2017</v>
          </cell>
          <cell r="B54" t="str">
            <v>ENE</v>
          </cell>
          <cell r="C54">
            <v>15.9</v>
          </cell>
          <cell r="D54">
            <v>8.9</v>
          </cell>
        </row>
        <row r="55">
          <cell r="A55" t="str">
            <v/>
          </cell>
          <cell r="B55" t="str">
            <v>FEB</v>
          </cell>
          <cell r="C55">
            <v>14.6</v>
          </cell>
          <cell r="D55">
            <v>9.6</v>
          </cell>
        </row>
        <row r="56">
          <cell r="A56" t="str">
            <v/>
          </cell>
          <cell r="B56" t="str">
            <v>MAR</v>
          </cell>
          <cell r="C56">
            <v>16.8</v>
          </cell>
          <cell r="D56">
            <v>10.5</v>
          </cell>
        </row>
        <row r="57">
          <cell r="A57" t="str">
            <v/>
          </cell>
          <cell r="B57" t="str">
            <v>ABR</v>
          </cell>
          <cell r="C57">
            <v>15.1</v>
          </cell>
          <cell r="D57">
            <v>11.2</v>
          </cell>
        </row>
        <row r="58">
          <cell r="A58" t="str">
            <v/>
          </cell>
          <cell r="B58" t="str">
            <v>MAY</v>
          </cell>
          <cell r="C58">
            <v>14.7</v>
          </cell>
          <cell r="D58">
            <v>12</v>
          </cell>
        </row>
        <row r="59">
          <cell r="A59" t="str">
            <v/>
          </cell>
          <cell r="B59" t="str">
            <v>JUN</v>
          </cell>
          <cell r="C59">
            <v>12.9</v>
          </cell>
          <cell r="D59">
            <v>12.6</v>
          </cell>
        </row>
        <row r="60">
          <cell r="A60" t="str">
            <v/>
          </cell>
          <cell r="B60" t="str">
            <v>JUL</v>
          </cell>
          <cell r="C60">
            <v>14.9</v>
          </cell>
          <cell r="D60">
            <v>13.4</v>
          </cell>
        </row>
        <row r="61">
          <cell r="A61" t="str">
            <v/>
          </cell>
          <cell r="B61" t="str">
            <v>AGO</v>
          </cell>
          <cell r="C61">
            <v>11.3</v>
          </cell>
          <cell r="D61">
            <v>13.7</v>
          </cell>
        </row>
        <row r="62">
          <cell r="A62" t="str">
            <v/>
          </cell>
          <cell r="B62" t="str">
            <v>SEP</v>
          </cell>
          <cell r="C62">
            <v>9.9</v>
          </cell>
          <cell r="D62">
            <v>13.7</v>
          </cell>
        </row>
        <row r="63">
          <cell r="A63" t="str">
            <v/>
          </cell>
          <cell r="B63" t="str">
            <v>OCT</v>
          </cell>
          <cell r="C63">
            <v>7.9</v>
          </cell>
          <cell r="D63">
            <v>13.4</v>
          </cell>
        </row>
        <row r="64">
          <cell r="A64" t="str">
            <v/>
          </cell>
          <cell r="B64" t="str">
            <v>NOV</v>
          </cell>
          <cell r="C64">
            <v>6.7</v>
          </cell>
          <cell r="D64">
            <v>12.8</v>
          </cell>
        </row>
        <row r="65">
          <cell r="A65" t="str">
            <v/>
          </cell>
          <cell r="B65" t="str">
            <v>DIC</v>
          </cell>
          <cell r="C65">
            <v>7</v>
          </cell>
          <cell r="D65">
            <v>12.3</v>
          </cell>
        </row>
        <row r="66">
          <cell r="A66" t="str">
            <v>2018</v>
          </cell>
          <cell r="B66" t="str">
            <v>ENE</v>
          </cell>
          <cell r="C66">
            <v>5.6</v>
          </cell>
          <cell r="D66">
            <v>11.5</v>
          </cell>
        </row>
        <row r="67">
          <cell r="A67" t="str">
            <v/>
          </cell>
          <cell r="B67" t="str">
            <v>FEB</v>
          </cell>
          <cell r="C67">
            <v>6</v>
          </cell>
          <cell r="D67">
            <v>10.7</v>
          </cell>
        </row>
        <row r="68">
          <cell r="A68" t="str">
            <v/>
          </cell>
          <cell r="B68" t="str">
            <v>MAR</v>
          </cell>
          <cell r="C68">
            <v>3.7</v>
          </cell>
          <cell r="D68">
            <v>9.6</v>
          </cell>
        </row>
        <row r="69">
          <cell r="A69" t="str">
            <v/>
          </cell>
          <cell r="B69" t="str">
            <v>ABR</v>
          </cell>
          <cell r="C69">
            <v>5.0999999999999996</v>
          </cell>
          <cell r="D69">
            <v>8.8000000000000007</v>
          </cell>
        </row>
        <row r="70">
          <cell r="A70" t="str">
            <v/>
          </cell>
          <cell r="B70" t="str">
            <v>MAY</v>
          </cell>
          <cell r="C70">
            <v>7.9</v>
          </cell>
          <cell r="D70">
            <v>8.1999999999999993</v>
          </cell>
        </row>
        <row r="71">
          <cell r="A71" t="str">
            <v/>
          </cell>
          <cell r="B71" t="str">
            <v>JUN</v>
          </cell>
          <cell r="C71">
            <v>8.6999999999999993</v>
          </cell>
          <cell r="D71">
            <v>7.9</v>
          </cell>
        </row>
        <row r="72">
          <cell r="A72" t="str">
            <v/>
          </cell>
          <cell r="B72" t="str">
            <v>JUL</v>
          </cell>
          <cell r="C72">
            <v>9.4</v>
          </cell>
          <cell r="D72">
            <v>7.4</v>
          </cell>
        </row>
        <row r="73">
          <cell r="A73" t="str">
            <v/>
          </cell>
          <cell r="B73" t="str">
            <v>AGO</v>
          </cell>
          <cell r="C73">
            <v>11.2</v>
          </cell>
          <cell r="D73">
            <v>7.4</v>
          </cell>
        </row>
        <row r="74">
          <cell r="A74" t="str">
            <v/>
          </cell>
          <cell r="B74" t="str">
            <v>SEP</v>
          </cell>
          <cell r="C74">
            <v>11.9</v>
          </cell>
          <cell r="D74">
            <v>7.6</v>
          </cell>
        </row>
        <row r="75">
          <cell r="A75" t="str">
            <v/>
          </cell>
          <cell r="B75" t="str">
            <v>OCT</v>
          </cell>
          <cell r="C75">
            <v>10.8</v>
          </cell>
          <cell r="D75">
            <v>7.8</v>
          </cell>
        </row>
        <row r="76">
          <cell r="A76" t="str">
            <v/>
          </cell>
          <cell r="B76" t="str">
            <v>NOV</v>
          </cell>
          <cell r="C76">
            <v>9.8000000000000007</v>
          </cell>
          <cell r="D76">
            <v>8.1</v>
          </cell>
        </row>
        <row r="77">
          <cell r="A77" t="str">
            <v/>
          </cell>
          <cell r="B77" t="str">
            <v>DIC</v>
          </cell>
          <cell r="C77">
            <v>8.9</v>
          </cell>
          <cell r="D77">
            <v>8.1999999999999993</v>
          </cell>
        </row>
        <row r="78">
          <cell r="A78" t="str">
            <v>2019</v>
          </cell>
          <cell r="B78" t="str">
            <v>ENE</v>
          </cell>
          <cell r="C78">
            <v>11.4</v>
          </cell>
          <cell r="D78">
            <v>8.6999999999999993</v>
          </cell>
        </row>
        <row r="79">
          <cell r="A79" t="str">
            <v/>
          </cell>
          <cell r="B79" t="str">
            <v>FEB</v>
          </cell>
          <cell r="C79">
            <v>11.7</v>
          </cell>
          <cell r="D79">
            <v>9.1999999999999993</v>
          </cell>
        </row>
        <row r="80">
          <cell r="A80" t="str">
            <v/>
          </cell>
          <cell r="B80" t="str">
            <v>MAR</v>
          </cell>
          <cell r="C80">
            <v>12.7</v>
          </cell>
          <cell r="D80">
            <v>10</v>
          </cell>
        </row>
        <row r="81">
          <cell r="A81" t="str">
            <v/>
          </cell>
          <cell r="B81" t="str">
            <v>ABR</v>
          </cell>
          <cell r="C81">
            <v>14.2</v>
          </cell>
          <cell r="D81">
            <v>10.7</v>
          </cell>
        </row>
        <row r="82">
          <cell r="A82" t="str">
            <v/>
          </cell>
          <cell r="B82" t="str">
            <v>MAY</v>
          </cell>
          <cell r="C82">
            <v>12.6</v>
          </cell>
          <cell r="D82">
            <v>11.1</v>
          </cell>
        </row>
        <row r="83">
          <cell r="A83" t="str">
            <v/>
          </cell>
          <cell r="B83" t="str">
            <v>JUN</v>
          </cell>
          <cell r="C83">
            <v>11.8</v>
          </cell>
          <cell r="D83">
            <v>11.4</v>
          </cell>
        </row>
        <row r="84">
          <cell r="A84" t="str">
            <v/>
          </cell>
          <cell r="B84" t="str">
            <v>JUL</v>
          </cell>
          <cell r="C84">
            <v>9.8000000000000007</v>
          </cell>
          <cell r="D84">
            <v>11.4</v>
          </cell>
        </row>
        <row r="85">
          <cell r="A85" t="str">
            <v/>
          </cell>
          <cell r="B85" t="str">
            <v>AGO</v>
          </cell>
          <cell r="C85">
            <v>7</v>
          </cell>
          <cell r="D85">
            <v>11.1</v>
          </cell>
        </row>
        <row r="86">
          <cell r="A86" t="str">
            <v/>
          </cell>
          <cell r="B86" t="str">
            <v>SEP</v>
          </cell>
          <cell r="C86">
            <v>7.1</v>
          </cell>
          <cell r="D86">
            <v>10.7</v>
          </cell>
        </row>
        <row r="87">
          <cell r="A87" t="str">
            <v/>
          </cell>
          <cell r="B87" t="str">
            <v>OCT</v>
          </cell>
          <cell r="C87">
            <v>6.6</v>
          </cell>
          <cell r="D87">
            <v>10.3</v>
          </cell>
        </row>
        <row r="88">
          <cell r="A88" t="str">
            <v/>
          </cell>
          <cell r="B88" t="str">
            <v>NOV</v>
          </cell>
          <cell r="C88">
            <v>5.3</v>
          </cell>
          <cell r="D88">
            <v>9.9</v>
          </cell>
        </row>
        <row r="89">
          <cell r="A89" t="str">
            <v/>
          </cell>
          <cell r="B89" t="str">
            <v>DIC</v>
          </cell>
          <cell r="C89">
            <v>5.3</v>
          </cell>
          <cell r="D89">
            <v>9.6</v>
          </cell>
        </row>
        <row r="90">
          <cell r="A90" t="str">
            <v>2020</v>
          </cell>
          <cell r="B90" t="str">
            <v>ENE</v>
          </cell>
          <cell r="C90">
            <v>2.6</v>
          </cell>
          <cell r="D90">
            <v>8.9</v>
          </cell>
        </row>
        <row r="91">
          <cell r="A91" t="str">
            <v/>
          </cell>
          <cell r="B91" t="str">
            <v>FEB</v>
          </cell>
          <cell r="C91">
            <v>2.7</v>
          </cell>
          <cell r="D91">
            <v>8.1999999999999993</v>
          </cell>
        </row>
        <row r="92">
          <cell r="A92" t="str">
            <v/>
          </cell>
          <cell r="B92" t="str">
            <v>MAR</v>
          </cell>
          <cell r="C92">
            <v>2.8</v>
          </cell>
          <cell r="D92">
            <v>7.3</v>
          </cell>
        </row>
        <row r="93">
          <cell r="A93" t="str">
            <v/>
          </cell>
          <cell r="B93" t="str">
            <v>ABR</v>
          </cell>
          <cell r="C93">
            <v>-2.1</v>
          </cell>
          <cell r="D93">
            <v>6</v>
          </cell>
        </row>
        <row r="94">
          <cell r="A94" t="str">
            <v/>
          </cell>
          <cell r="B94" t="str">
            <v>MAY</v>
          </cell>
          <cell r="C94">
            <v>-4.8</v>
          </cell>
          <cell r="D94">
            <v>4.5</v>
          </cell>
        </row>
        <row r="95">
          <cell r="A95" t="str">
            <v/>
          </cell>
          <cell r="B95" t="str">
            <v>JUN</v>
          </cell>
          <cell r="C95">
            <v>-4.7</v>
          </cell>
          <cell r="D95">
            <v>3.2</v>
          </cell>
        </row>
        <row r="96">
          <cell r="A96" t="str">
            <v/>
          </cell>
          <cell r="B96" t="str">
            <v>JUL</v>
          </cell>
          <cell r="C96">
            <v>-6</v>
          </cell>
          <cell r="D96">
            <v>1.8</v>
          </cell>
        </row>
        <row r="97">
          <cell r="A97" t="str">
            <v/>
          </cell>
          <cell r="B97" t="str">
            <v>AGO</v>
          </cell>
          <cell r="C97">
            <v>-4.5999999999999996</v>
          </cell>
          <cell r="D97">
            <v>0.9</v>
          </cell>
        </row>
        <row r="98">
          <cell r="A98" t="str">
            <v/>
          </cell>
          <cell r="B98" t="str">
            <v>SEP</v>
          </cell>
          <cell r="C98">
            <v>-5.0999999999999996</v>
          </cell>
          <cell r="D98">
            <v>-0.2</v>
          </cell>
        </row>
        <row r="99">
          <cell r="A99" t="str">
            <v/>
          </cell>
          <cell r="B99" t="str">
            <v>OCT</v>
          </cell>
          <cell r="C99">
            <v>-5.6</v>
          </cell>
          <cell r="D99">
            <v>-1.2</v>
          </cell>
        </row>
        <row r="100">
          <cell r="A100" t="str">
            <v/>
          </cell>
          <cell r="B100" t="str">
            <v>NOV</v>
          </cell>
          <cell r="C100">
            <v>-3.4</v>
          </cell>
          <cell r="D100">
            <v>-1.9</v>
          </cell>
        </row>
        <row r="101">
          <cell r="A101" t="str">
            <v/>
          </cell>
          <cell r="B101" t="str">
            <v>DIC</v>
          </cell>
          <cell r="C101">
            <v>-2.6</v>
          </cell>
          <cell r="D101">
            <v>-2.6</v>
          </cell>
        </row>
        <row r="102">
          <cell r="A102" t="str">
            <v>2021</v>
          </cell>
          <cell r="B102" t="str">
            <v>ENE</v>
          </cell>
          <cell r="C102">
            <v>0</v>
          </cell>
          <cell r="D102">
            <v>-2.8</v>
          </cell>
        </row>
        <row r="103">
          <cell r="A103" t="str">
            <v/>
          </cell>
          <cell r="B103" t="str">
            <v>FEB</v>
          </cell>
          <cell r="C103">
            <v>2.5</v>
          </cell>
          <cell r="D103">
            <v>-2.8</v>
          </cell>
        </row>
        <row r="104">
          <cell r="A104" t="str">
            <v/>
          </cell>
          <cell r="B104" t="str">
            <v>MAR</v>
          </cell>
          <cell r="C104">
            <v>1.7</v>
          </cell>
          <cell r="D104">
            <v>-2.9</v>
          </cell>
        </row>
        <row r="105">
          <cell r="A105" t="str">
            <v/>
          </cell>
          <cell r="B105" t="str">
            <v>ABR</v>
          </cell>
          <cell r="C105">
            <v>5.0999999999999996</v>
          </cell>
          <cell r="D105">
            <v>-2.2999999999999998</v>
          </cell>
        </row>
        <row r="106">
          <cell r="A106" t="str">
            <v/>
          </cell>
          <cell r="B106" t="str">
            <v>MAY</v>
          </cell>
          <cell r="C106">
            <v>6</v>
          </cell>
          <cell r="D106">
            <v>-1.4</v>
          </cell>
        </row>
        <row r="107">
          <cell r="A107" t="str">
            <v/>
          </cell>
          <cell r="B107" t="str">
            <v>JUN</v>
          </cell>
          <cell r="C107">
            <v>5</v>
          </cell>
          <cell r="D107">
            <v>-0.6</v>
          </cell>
        </row>
        <row r="108">
          <cell r="A108" t="str">
            <v/>
          </cell>
          <cell r="B108" t="str">
            <v>JUL</v>
          </cell>
          <cell r="C108">
            <v>6.2</v>
          </cell>
          <cell r="D108">
            <v>0.4</v>
          </cell>
        </row>
        <row r="109">
          <cell r="A109" t="str">
            <v/>
          </cell>
          <cell r="B109" t="str">
            <v>AGO</v>
          </cell>
          <cell r="C109">
            <v>1.8</v>
          </cell>
          <cell r="D109">
            <v>1</v>
          </cell>
        </row>
        <row r="110">
          <cell r="A110" t="str">
            <v/>
          </cell>
          <cell r="B110" t="str">
            <v>SEP</v>
          </cell>
          <cell r="C110">
            <v>-1.7</v>
          </cell>
          <cell r="D110">
            <v>1.2</v>
          </cell>
        </row>
        <row r="111">
          <cell r="A111" t="str">
            <v/>
          </cell>
          <cell r="B111" t="str">
            <v>OCT</v>
          </cell>
          <cell r="C111">
            <v>-4.4000000000000004</v>
          </cell>
          <cell r="D111">
            <v>1.3</v>
          </cell>
        </row>
        <row r="112">
          <cell r="A112" t="str">
            <v/>
          </cell>
          <cell r="B112" t="str">
            <v>NOV</v>
          </cell>
          <cell r="C112">
            <v>-6.1</v>
          </cell>
          <cell r="D112">
            <v>1.1000000000000001</v>
          </cell>
        </row>
        <row r="113">
          <cell r="A113" t="str">
            <v/>
          </cell>
          <cell r="B113" t="str">
            <v>DIC</v>
          </cell>
          <cell r="C113">
            <v>-6.9</v>
          </cell>
          <cell r="D113">
            <v>0.7</v>
          </cell>
        </row>
        <row r="114">
          <cell r="A114" t="str">
            <v>2022</v>
          </cell>
          <cell r="B114" t="str">
            <v>ENE</v>
          </cell>
          <cell r="C114">
            <v>-6.8</v>
          </cell>
          <cell r="D114">
            <v>0.2</v>
          </cell>
        </row>
        <row r="115">
          <cell r="A115" t="str">
            <v/>
          </cell>
          <cell r="B115" t="str">
            <v>FEB</v>
          </cell>
          <cell r="C115">
            <v>-4.9000000000000004</v>
          </cell>
          <cell r="D115">
            <v>-0.4</v>
          </cell>
        </row>
        <row r="116">
          <cell r="A116" t="str">
            <v/>
          </cell>
          <cell r="B116" t="str">
            <v>MAR</v>
          </cell>
          <cell r="C116">
            <v>-3</v>
          </cell>
          <cell r="D116">
            <v>-0.8</v>
          </cell>
        </row>
        <row r="117">
          <cell r="A117" t="str">
            <v/>
          </cell>
          <cell r="B117" t="str">
            <v>ABR</v>
          </cell>
          <cell r="C117">
            <v>-1.8</v>
          </cell>
          <cell r="D117">
            <v>-1.4</v>
          </cell>
        </row>
        <row r="118">
          <cell r="A118" t="str">
            <v/>
          </cell>
          <cell r="B118" t="str">
            <v>MAY</v>
          </cell>
          <cell r="C118">
            <v>1.8</v>
          </cell>
          <cell r="D118">
            <v>-1.7</v>
          </cell>
        </row>
        <row r="119">
          <cell r="A119" t="str">
            <v/>
          </cell>
          <cell r="B119" t="str">
            <v>JUN</v>
          </cell>
          <cell r="C119">
            <v>4</v>
          </cell>
          <cell r="D119">
            <v>-1.8</v>
          </cell>
        </row>
        <row r="120">
          <cell r="A120" t="str">
            <v/>
          </cell>
          <cell r="B120" t="str">
            <v>JUL</v>
          </cell>
          <cell r="C120">
            <v>5.8</v>
          </cell>
          <cell r="D120">
            <v>-1.9</v>
          </cell>
        </row>
        <row r="121">
          <cell r="A121" t="str">
            <v/>
          </cell>
          <cell r="B121" t="str">
            <v>AGO</v>
          </cell>
          <cell r="C121">
            <v>11.8</v>
          </cell>
          <cell r="D121">
            <v>-1</v>
          </cell>
        </row>
        <row r="122">
          <cell r="A122" t="str">
            <v/>
          </cell>
          <cell r="B122" t="str">
            <v>SEP</v>
          </cell>
          <cell r="C122">
            <v>14.8</v>
          </cell>
          <cell r="D122">
            <v>0.3</v>
          </cell>
        </row>
        <row r="123">
          <cell r="A123" t="str">
            <v/>
          </cell>
          <cell r="B123" t="str">
            <v>OCT</v>
          </cell>
          <cell r="C123">
            <v>18.600000000000001</v>
          </cell>
          <cell r="D123">
            <v>2.2999999999999998</v>
          </cell>
        </row>
        <row r="124">
          <cell r="A124" t="str">
            <v/>
          </cell>
          <cell r="B124" t="str">
            <v>NOV</v>
          </cell>
          <cell r="C124">
            <v>20.3</v>
          </cell>
          <cell r="D124">
            <v>4.5</v>
          </cell>
        </row>
        <row r="125">
          <cell r="A125" t="str">
            <v/>
          </cell>
          <cell r="B125" t="str">
            <v>DIC</v>
          </cell>
          <cell r="C125">
            <v>20.100000000000001</v>
          </cell>
          <cell r="D125">
            <v>6.7</v>
          </cell>
        </row>
        <row r="126">
          <cell r="A126" t="str">
            <v>2023</v>
          </cell>
          <cell r="B126" t="str">
            <v>ENE</v>
          </cell>
          <cell r="C126">
            <v>19.600000000000001</v>
          </cell>
          <cell r="D126">
            <v>8.9</v>
          </cell>
        </row>
        <row r="127">
          <cell r="A127" t="str">
            <v/>
          </cell>
          <cell r="B127" t="str">
            <v>FEB</v>
          </cell>
          <cell r="C127">
            <v>15.7</v>
          </cell>
          <cell r="D127">
            <v>10.6</v>
          </cell>
        </row>
        <row r="128">
          <cell r="A128" t="str">
            <v/>
          </cell>
          <cell r="B128" t="str">
            <v>MAR</v>
          </cell>
          <cell r="C128">
            <v>12.2</v>
          </cell>
          <cell r="D128">
            <v>11.9</v>
          </cell>
        </row>
        <row r="129">
          <cell r="A129" t="str">
            <v/>
          </cell>
          <cell r="B129" t="str">
            <v>ABR</v>
          </cell>
          <cell r="C129">
            <v>13.1</v>
          </cell>
          <cell r="D129">
            <v>13.1</v>
          </cell>
        </row>
      </sheetData>
      <sheetData sheetId="7">
        <row r="6">
          <cell r="A6" t="str">
            <v>Michoacán</v>
          </cell>
          <cell r="B6">
            <v>0.233643974813672</v>
          </cell>
        </row>
        <row r="7">
          <cell r="A7" t="str">
            <v>Veracruz</v>
          </cell>
          <cell r="B7">
            <v>0.65749851328948705</v>
          </cell>
        </row>
        <row r="8">
          <cell r="A8" t="str">
            <v>Yucatán</v>
          </cell>
          <cell r="B8">
            <v>0.77245816693328595</v>
          </cell>
        </row>
        <row r="9">
          <cell r="A9" t="str">
            <v>Ciudad de México</v>
          </cell>
          <cell r="B9">
            <v>1.17352279054616</v>
          </cell>
        </row>
        <row r="10">
          <cell r="A10" t="str">
            <v>Sinaloa</v>
          </cell>
          <cell r="B10">
            <v>1.2974784632148</v>
          </cell>
        </row>
        <row r="11">
          <cell r="A11" t="str">
            <v>Durango</v>
          </cell>
          <cell r="B11">
            <v>1.45467205880682</v>
          </cell>
        </row>
        <row r="12">
          <cell r="A12" t="str">
            <v>Aguascalientes</v>
          </cell>
          <cell r="B12">
            <v>2.10547879654098</v>
          </cell>
        </row>
        <row r="13">
          <cell r="A13" t="str">
            <v>Puebla</v>
          </cell>
          <cell r="B13">
            <v>2.6474810515430902</v>
          </cell>
        </row>
        <row r="14">
          <cell r="A14" t="str">
            <v>San Luis Potosí</v>
          </cell>
          <cell r="B14">
            <v>3.0414751198522301</v>
          </cell>
        </row>
        <row r="15">
          <cell r="A15" t="str">
            <v>Querétaro</v>
          </cell>
          <cell r="B15">
            <v>3.7908592871112599</v>
          </cell>
        </row>
        <row r="16">
          <cell r="A16" t="str">
            <v>Estado de México</v>
          </cell>
          <cell r="B16">
            <v>4.6463649138844199</v>
          </cell>
        </row>
        <row r="17">
          <cell r="A17" t="str">
            <v>Sonora</v>
          </cell>
          <cell r="B17">
            <v>5.1492265948837002</v>
          </cell>
        </row>
        <row r="18">
          <cell r="A18" t="str">
            <v>Guanajuato</v>
          </cell>
          <cell r="B18">
            <v>6.3057358617302404</v>
          </cell>
        </row>
        <row r="19">
          <cell r="A19" t="str">
            <v>Jalisco</v>
          </cell>
          <cell r="B19">
            <v>7.32433773517488</v>
          </cell>
        </row>
        <row r="20">
          <cell r="A20" t="str">
            <v>Tamaulipas</v>
          </cell>
          <cell r="B20">
            <v>8.2285481245983405</v>
          </cell>
        </row>
        <row r="21">
          <cell r="A21" t="str">
            <v>Coahuila</v>
          </cell>
          <cell r="B21">
            <v>9.5454706148984201</v>
          </cell>
        </row>
        <row r="22">
          <cell r="A22" t="str">
            <v>Nuevo León</v>
          </cell>
          <cell r="B22">
            <v>11.2012431551343</v>
          </cell>
        </row>
        <row r="23">
          <cell r="A23" t="str">
            <v>Baja California</v>
          </cell>
          <cell r="B23">
            <v>13.2731052490035</v>
          </cell>
        </row>
        <row r="24">
          <cell r="A24" t="str">
            <v>Chihuahua</v>
          </cell>
          <cell r="B24">
            <v>15.121361031392</v>
          </cell>
        </row>
      </sheetData>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isco"/>
      <sheetName val="Jalisco (2)"/>
      <sheetName val="Porcentaje_CV"/>
      <sheetName val="ICV_Cuentas"/>
      <sheetName val="%CV_Jal_Nac"/>
      <sheetName val="ICV_Saldos"/>
    </sheetNames>
    <sheetDataSet>
      <sheetData sheetId="0">
        <row r="2">
          <cell r="H2" t="str">
            <v>Jalisco</v>
          </cell>
          <cell r="W2" t="str">
            <v>Nacional</v>
          </cell>
          <cell r="AI2" t="str">
            <v>Jalisco: Cartera en prórroga</v>
          </cell>
          <cell r="AJ2" t="str">
            <v>Jalisco: Cartera vencida</v>
          </cell>
          <cell r="AM2" t="str">
            <v>Nacional: Cartera en prórroga</v>
          </cell>
          <cell r="AN2" t="str">
            <v>Nacional: Cartera vencida</v>
          </cell>
        </row>
        <row r="3">
          <cell r="A3">
            <v>2018</v>
          </cell>
          <cell r="B3" t="str">
            <v>Enero</v>
          </cell>
          <cell r="H3">
            <v>4.5949208423403699E-2</v>
          </cell>
          <cell r="W3">
            <v>5.8039058144557336E-2</v>
          </cell>
          <cell r="AG3">
            <v>2018</v>
          </cell>
          <cell r="AH3" t="str">
            <v>Enero</v>
          </cell>
          <cell r="AI3">
            <v>4.0931184479757965E-2</v>
          </cell>
          <cell r="AJ3">
            <v>6.2933926924759451E-2</v>
          </cell>
          <cell r="AM3">
            <v>4.1908600566468536E-2</v>
          </cell>
          <cell r="AN3">
            <v>7.8838823001645075E-2</v>
          </cell>
        </row>
        <row r="4">
          <cell r="B4" t="str">
            <v>Febrero</v>
          </cell>
          <cell r="H4">
            <v>4.619089215808618E-2</v>
          </cell>
          <cell r="W4">
            <v>5.8352863524522861E-2</v>
          </cell>
          <cell r="AH4" t="str">
            <v>Febrero</v>
          </cell>
          <cell r="AI4">
            <v>3.9811552292802158E-2</v>
          </cell>
          <cell r="AJ4">
            <v>6.3015362514989418E-2</v>
          </cell>
          <cell r="AM4">
            <v>4.045763443320028E-2</v>
          </cell>
          <cell r="AN4">
            <v>7.9049442966268535E-2</v>
          </cell>
        </row>
        <row r="5">
          <cell r="B5" t="str">
            <v>Marzo</v>
          </cell>
          <cell r="H5">
            <v>4.5893680793183095E-2</v>
          </cell>
          <cell r="W5">
            <v>5.8772921160575899E-2</v>
          </cell>
          <cell r="AH5" t="str">
            <v>Marzo</v>
          </cell>
          <cell r="AI5">
            <v>4.1367840294514263E-2</v>
          </cell>
          <cell r="AJ5">
            <v>6.3163593117657624E-2</v>
          </cell>
          <cell r="AM5">
            <v>4.1670444039278311E-2</v>
          </cell>
          <cell r="AN5">
            <v>8.0009644694729959E-2</v>
          </cell>
        </row>
        <row r="6">
          <cell r="B6" t="str">
            <v>Abril</v>
          </cell>
          <cell r="H6">
            <v>4.5180847589388805E-2</v>
          </cell>
          <cell r="W6">
            <v>5.8990332433742403E-2</v>
          </cell>
          <cell r="AH6" t="str">
            <v>Abril</v>
          </cell>
          <cell r="AI6">
            <v>3.9513563582854579E-2</v>
          </cell>
          <cell r="AJ6">
            <v>6.1674374640313716E-2</v>
          </cell>
          <cell r="AM6">
            <v>4.0039163836293974E-2</v>
          </cell>
          <cell r="AN6">
            <v>7.946316528403452E-2</v>
          </cell>
        </row>
        <row r="7">
          <cell r="B7" t="str">
            <v>Mayo</v>
          </cell>
          <cell r="H7">
            <v>4.4723860220728266E-2</v>
          </cell>
          <cell r="W7">
            <v>5.8363394602311741E-2</v>
          </cell>
          <cell r="AH7" t="str">
            <v>Mayo</v>
          </cell>
          <cell r="AI7">
            <v>4.0323165159157653E-2</v>
          </cell>
          <cell r="AJ7">
            <v>6.0937207055575426E-2</v>
          </cell>
          <cell r="AM7">
            <v>4.1084838036470894E-2</v>
          </cell>
          <cell r="AN7">
            <v>7.8645026380104857E-2</v>
          </cell>
        </row>
        <row r="8">
          <cell r="B8" t="str">
            <v>Junio</v>
          </cell>
          <cell r="H8">
            <v>4.4358953869336408E-2</v>
          </cell>
          <cell r="W8">
            <v>5.7638662023780998E-2</v>
          </cell>
          <cell r="AH8" t="str">
            <v>Junio</v>
          </cell>
          <cell r="AI8">
            <v>3.6934377492993428E-2</v>
          </cell>
          <cell r="AJ8">
            <v>6.0412996245941576E-2</v>
          </cell>
          <cell r="AM8">
            <v>3.7251339258620939E-2</v>
          </cell>
          <cell r="AN8">
            <v>7.7700474291856975E-2</v>
          </cell>
        </row>
        <row r="9">
          <cell r="B9" t="str">
            <v>Julio</v>
          </cell>
          <cell r="H9">
            <v>4.4686655947820779E-2</v>
          </cell>
          <cell r="W9">
            <v>5.7344820703878648E-2</v>
          </cell>
          <cell r="AH9" t="str">
            <v>Julio</v>
          </cell>
          <cell r="AI9">
            <v>3.9542317218209756E-2</v>
          </cell>
          <cell r="AJ9">
            <v>6.110643883657349E-2</v>
          </cell>
          <cell r="AM9">
            <v>3.9485004622921302E-2</v>
          </cell>
          <cell r="AN9">
            <v>7.7557381471072398E-2</v>
          </cell>
        </row>
        <row r="10">
          <cell r="B10" t="str">
            <v>Agosto</v>
          </cell>
          <cell r="H10">
            <v>4.4349566922699785E-2</v>
          </cell>
          <cell r="W10">
            <v>5.6872989256004237E-2</v>
          </cell>
          <cell r="AH10" t="str">
            <v>Agosto</v>
          </cell>
          <cell r="AI10">
            <v>3.5271643516572332E-2</v>
          </cell>
          <cell r="AJ10">
            <v>6.0590792341586965E-2</v>
          </cell>
          <cell r="AM10">
            <v>3.5052231531424317E-2</v>
          </cell>
          <cell r="AN10">
            <v>7.6611551239286521E-2</v>
          </cell>
        </row>
        <row r="11">
          <cell r="B11" t="str">
            <v>Septiembre</v>
          </cell>
          <cell r="H11">
            <v>4.3550595211111813E-2</v>
          </cell>
          <cell r="W11">
            <v>5.6172995561989E-2</v>
          </cell>
          <cell r="AH11" t="str">
            <v>Septiembre</v>
          </cell>
          <cell r="AI11">
            <v>3.6834607150578243E-2</v>
          </cell>
          <cell r="AJ11">
            <v>6.0016125293587137E-2</v>
          </cell>
          <cell r="AM11">
            <v>3.6959832375328759E-2</v>
          </cell>
          <cell r="AN11">
            <v>7.6277738996861924E-2</v>
          </cell>
        </row>
        <row r="12">
          <cell r="B12" t="str">
            <v>Octubre</v>
          </cell>
          <cell r="H12">
            <v>4.3427450253507631E-2</v>
          </cell>
          <cell r="W12">
            <v>5.6213884319815811E-2</v>
          </cell>
          <cell r="AH12" t="str">
            <v>Octubre</v>
          </cell>
          <cell r="AI12">
            <v>3.4141755901481219E-2</v>
          </cell>
          <cell r="AJ12">
            <v>5.980075068103944E-2</v>
          </cell>
          <cell r="AM12">
            <v>3.3415183491260964E-2</v>
          </cell>
          <cell r="AN12">
            <v>7.6164106746489699E-2</v>
          </cell>
        </row>
        <row r="13">
          <cell r="B13" t="str">
            <v>Noviembre</v>
          </cell>
          <cell r="H13">
            <v>4.2986231219772131E-2</v>
          </cell>
          <cell r="W13">
            <v>5.5964575797152381E-2</v>
          </cell>
          <cell r="AH13" t="str">
            <v>Noviembre</v>
          </cell>
          <cell r="AI13">
            <v>3.2809290968900451E-2</v>
          </cell>
          <cell r="AJ13">
            <v>5.9423014585093296E-2</v>
          </cell>
          <cell r="AM13">
            <v>3.269898032993105E-2</v>
          </cell>
          <cell r="AN13">
            <v>7.5975510609979188E-2</v>
          </cell>
        </row>
        <row r="14">
          <cell r="B14" t="str">
            <v>Diciembre</v>
          </cell>
          <cell r="H14">
            <v>4.383107014277126E-2</v>
          </cell>
          <cell r="W14">
            <v>5.6158535569925519E-2</v>
          </cell>
          <cell r="AH14" t="str">
            <v>Diciembre</v>
          </cell>
          <cell r="AI14">
            <v>3.0138593845821567E-2</v>
          </cell>
          <cell r="AJ14">
            <v>6.0247070229374089E-2</v>
          </cell>
          <cell r="AM14">
            <v>2.9485438912324746E-2</v>
          </cell>
          <cell r="AN14">
            <v>7.5783729081586121E-2</v>
          </cell>
        </row>
        <row r="15">
          <cell r="A15">
            <v>2019</v>
          </cell>
          <cell r="B15" t="str">
            <v>Enero</v>
          </cell>
          <cell r="H15">
            <v>4.4192976296576369E-2</v>
          </cell>
          <cell r="W15">
            <v>5.6301794643203222E-2</v>
          </cell>
          <cell r="AG15">
            <v>2019</v>
          </cell>
          <cell r="AH15" t="str">
            <v>Enero</v>
          </cell>
          <cell r="AI15">
            <v>3.8651452390359761E-2</v>
          </cell>
          <cell r="AJ15">
            <v>6.1684620541800628E-2</v>
          </cell>
          <cell r="AM15">
            <v>3.8346023777673439E-2</v>
          </cell>
          <cell r="AN15">
            <v>7.699560077352445E-2</v>
          </cell>
        </row>
        <row r="16">
          <cell r="B16" t="str">
            <v>Febrero</v>
          </cell>
          <cell r="H16">
            <v>4.4898105819060362E-2</v>
          </cell>
          <cell r="W16">
            <v>5.6850537765425584E-2</v>
          </cell>
          <cell r="AH16" t="str">
            <v>Febrero</v>
          </cell>
          <cell r="AI16">
            <v>3.3613438585584417E-2</v>
          </cell>
          <cell r="AJ16">
            <v>6.202403856519241E-2</v>
          </cell>
          <cell r="AM16">
            <v>3.3177910565851919E-2</v>
          </cell>
          <cell r="AN16">
            <v>7.6914850574331672E-2</v>
          </cell>
        </row>
        <row r="17">
          <cell r="B17" t="str">
            <v>Marzo</v>
          </cell>
          <cell r="H17">
            <v>4.5250035886025983E-2</v>
          </cell>
          <cell r="W17">
            <v>5.7069968606765109E-2</v>
          </cell>
          <cell r="AH17" t="str">
            <v>Marzo</v>
          </cell>
          <cell r="AI17">
            <v>3.5476956093233307E-2</v>
          </cell>
          <cell r="AJ17">
            <v>6.2566353255355076E-2</v>
          </cell>
          <cell r="AM17">
            <v>3.4425613970336465E-2</v>
          </cell>
          <cell r="AN17">
            <v>7.7220714023111106E-2</v>
          </cell>
        </row>
        <row r="18">
          <cell r="B18" t="str">
            <v>Abril</v>
          </cell>
          <cell r="H18">
            <v>4.4783947711715101E-2</v>
          </cell>
          <cell r="W18">
            <v>5.7440479175716534E-2</v>
          </cell>
          <cell r="AH18" t="str">
            <v>Abril</v>
          </cell>
          <cell r="AI18">
            <v>3.3674163585528813E-2</v>
          </cell>
          <cell r="AJ18">
            <v>6.1446917608619429E-2</v>
          </cell>
          <cell r="AM18">
            <v>3.233458188127282E-2</v>
          </cell>
          <cell r="AN18">
            <v>7.7188017406474463E-2</v>
          </cell>
        </row>
        <row r="19">
          <cell r="B19" t="str">
            <v>Mayo</v>
          </cell>
          <cell r="H19">
            <v>4.5291683544558752E-2</v>
          </cell>
          <cell r="W19">
            <v>5.7850719699571534E-2</v>
          </cell>
          <cell r="AH19" t="str">
            <v>Mayo</v>
          </cell>
          <cell r="AI19">
            <v>3.6569421704101643E-2</v>
          </cell>
          <cell r="AJ19">
            <v>6.2770041613867067E-2</v>
          </cell>
          <cell r="AM19">
            <v>3.4555412576495921E-2</v>
          </cell>
          <cell r="AN19">
            <v>7.8254181047467647E-2</v>
          </cell>
        </row>
        <row r="20">
          <cell r="B20" t="str">
            <v>Junio</v>
          </cell>
          <cell r="H20">
            <v>4.5914928377889769E-2</v>
          </cell>
          <cell r="W20">
            <v>5.7836699963812868E-2</v>
          </cell>
          <cell r="AH20" t="str">
            <v>Junio</v>
          </cell>
          <cell r="AI20">
            <v>3.4624249404285178E-2</v>
          </cell>
          <cell r="AJ20">
            <v>6.3450441874328536E-2</v>
          </cell>
          <cell r="AM20">
            <v>3.3133171722488496E-2</v>
          </cell>
          <cell r="AN20">
            <v>7.8186505196954373E-2</v>
          </cell>
        </row>
        <row r="21">
          <cell r="B21" t="str">
            <v>Julio</v>
          </cell>
          <cell r="H21">
            <v>4.6416272852535065E-2</v>
          </cell>
          <cell r="W21">
            <v>5.7873237323502712E-2</v>
          </cell>
          <cell r="AH21" t="str">
            <v>Julio</v>
          </cell>
          <cell r="AI21">
            <v>3.8245710236100627E-2</v>
          </cell>
          <cell r="AJ21">
            <v>6.4298340886633873E-2</v>
          </cell>
          <cell r="AM21">
            <v>3.6442472099498392E-2</v>
          </cell>
          <cell r="AN21">
            <v>7.8440036039788705E-2</v>
          </cell>
        </row>
        <row r="22">
          <cell r="B22" t="str">
            <v>Agosto</v>
          </cell>
          <cell r="H22">
            <v>4.7947650473653444E-2</v>
          </cell>
          <cell r="W22">
            <v>5.9138120605385626E-2</v>
          </cell>
          <cell r="AH22" t="str">
            <v>Agosto</v>
          </cell>
          <cell r="AI22">
            <v>3.7596605911798045E-2</v>
          </cell>
          <cell r="AJ22">
            <v>6.5141205451279743E-2</v>
          </cell>
          <cell r="AM22">
            <v>3.5708040014824707E-2</v>
          </cell>
          <cell r="AN22">
            <v>7.8821348570396299E-2</v>
          </cell>
        </row>
        <row r="23">
          <cell r="B23" t="str">
            <v>Septiembre</v>
          </cell>
          <cell r="H23">
            <v>4.9785352298333585E-2</v>
          </cell>
          <cell r="W23">
            <v>6.068630924320402E-2</v>
          </cell>
          <cell r="AH23" t="str">
            <v>Septiembre</v>
          </cell>
          <cell r="AI23">
            <v>3.9761456518229335E-2</v>
          </cell>
          <cell r="AJ23">
            <v>6.7480420346656203E-2</v>
          </cell>
          <cell r="AM23">
            <v>3.8629680895040666E-2</v>
          </cell>
          <cell r="AN23">
            <v>8.0757780900566484E-2</v>
          </cell>
        </row>
        <row r="24">
          <cell r="B24" t="str">
            <v>Octubre</v>
          </cell>
          <cell r="H24">
            <v>5.253486734079451E-2</v>
          </cell>
          <cell r="W24">
            <v>6.3534825249674021E-2</v>
          </cell>
          <cell r="AH24" t="str">
            <v>Octubre</v>
          </cell>
          <cell r="AI24">
            <v>3.6136716644600365E-2</v>
          </cell>
          <cell r="AJ24">
            <v>7.1638299820573584E-2</v>
          </cell>
          <cell r="AM24">
            <v>3.6132368843057261E-2</v>
          </cell>
          <cell r="AN24">
            <v>8.5576751265161913E-2</v>
          </cell>
        </row>
        <row r="25">
          <cell r="B25" t="str">
            <v>Noviembre</v>
          </cell>
          <cell r="H25">
            <v>5.6314431550378075E-2</v>
          </cell>
          <cell r="W25">
            <v>6.7990099316020125E-2</v>
          </cell>
          <cell r="AH25" t="str">
            <v>Noviembre</v>
          </cell>
          <cell r="AI25">
            <v>4.970618679522773E-2</v>
          </cell>
          <cell r="AJ25">
            <v>7.7184710587249322E-2</v>
          </cell>
          <cell r="AM25">
            <v>4.7941964336866309E-2</v>
          </cell>
          <cell r="AN25">
            <v>9.2256082538805212E-2</v>
          </cell>
        </row>
        <row r="26">
          <cell r="B26" t="str">
            <v>Diciembre</v>
          </cell>
          <cell r="H26">
            <v>7.3347597345201701E-2</v>
          </cell>
          <cell r="W26">
            <v>8.8664199682685241E-2</v>
          </cell>
          <cell r="AH26" t="str">
            <v>Diciembre</v>
          </cell>
          <cell r="AI26">
            <v>3.8872545902774717E-2</v>
          </cell>
          <cell r="AJ26">
            <v>9.7835689908061033E-2</v>
          </cell>
          <cell r="AM26">
            <v>3.7390053101261096E-2</v>
          </cell>
          <cell r="AN26">
            <v>0.11689497138863619</v>
          </cell>
        </row>
        <row r="27">
          <cell r="A27">
            <v>2020</v>
          </cell>
          <cell r="B27" t="str">
            <v>Enero</v>
          </cell>
          <cell r="H27">
            <v>7.9413821207006352E-2</v>
          </cell>
          <cell r="W27">
            <v>9.5810472003197561E-2</v>
          </cell>
          <cell r="AG27">
            <v>2020</v>
          </cell>
          <cell r="AH27" t="str">
            <v>Enero</v>
          </cell>
          <cell r="AI27">
            <v>4.685005625796277E-2</v>
          </cell>
          <cell r="AJ27">
            <v>0.10703821064883803</v>
          </cell>
          <cell r="AM27">
            <v>4.4919010750206032E-2</v>
          </cell>
          <cell r="AN27">
            <v>0.12760889315478124</v>
          </cell>
        </row>
        <row r="28">
          <cell r="B28" t="str">
            <v>Febrero</v>
          </cell>
          <cell r="H28">
            <v>8.3946797261951145E-2</v>
          </cell>
          <cell r="W28">
            <v>0.1016165187954733</v>
          </cell>
          <cell r="AH28" t="str">
            <v>Febrero</v>
          </cell>
          <cell r="AI28">
            <v>4.1815207584014039E-2</v>
          </cell>
          <cell r="AJ28">
            <v>0.11212391642062181</v>
          </cell>
          <cell r="AM28">
            <v>4.0529445304394437E-2</v>
          </cell>
          <cell r="AN28">
            <v>0.1339019421336026</v>
          </cell>
        </row>
        <row r="29">
          <cell r="B29" t="str">
            <v>Marzo</v>
          </cell>
          <cell r="H29">
            <v>8.5885060126427645E-2</v>
          </cell>
          <cell r="W29">
            <v>0.10423210739422495</v>
          </cell>
          <cell r="AH29" t="str">
            <v>Marzo</v>
          </cell>
          <cell r="AI29">
            <v>3.937618872108975E-2</v>
          </cell>
          <cell r="AJ29">
            <v>0.11536050731019142</v>
          </cell>
          <cell r="AM29">
            <v>3.7854973297316206E-2</v>
          </cell>
          <cell r="AN29">
            <v>0.13788089784138308</v>
          </cell>
        </row>
        <row r="30">
          <cell r="B30" t="str">
            <v>Abril</v>
          </cell>
          <cell r="H30">
            <v>8.9919923381840433E-2</v>
          </cell>
          <cell r="W30">
            <v>0.10925548599630389</v>
          </cell>
          <cell r="AH30" t="str">
            <v>Abril</v>
          </cell>
          <cell r="AI30">
            <v>4.3349119138567302E-2</v>
          </cell>
          <cell r="AJ30">
            <v>0.11940737063929616</v>
          </cell>
          <cell r="AM30">
            <v>4.4668014207687359E-2</v>
          </cell>
          <cell r="AN30">
            <v>0.14285723981673676</v>
          </cell>
        </row>
        <row r="31">
          <cell r="B31" t="str">
            <v>Mayo</v>
          </cell>
          <cell r="H31">
            <v>9.1432769568152633E-2</v>
          </cell>
          <cell r="W31">
            <v>0.11088736692301117</v>
          </cell>
          <cell r="AH31" t="str">
            <v>Mayo</v>
          </cell>
          <cell r="AI31">
            <v>6.3526464902228505E-2</v>
          </cell>
          <cell r="AJ31">
            <v>0.12229239777500057</v>
          </cell>
          <cell r="AM31">
            <v>6.4602585520551217E-2</v>
          </cell>
          <cell r="AN31">
            <v>0.14630507796333814</v>
          </cell>
        </row>
        <row r="32">
          <cell r="B32" t="str">
            <v>Junio</v>
          </cell>
          <cell r="H32">
            <v>9.420064276538187E-2</v>
          </cell>
          <cell r="W32">
            <v>0.113894079939988</v>
          </cell>
          <cell r="AH32" t="str">
            <v>Junio</v>
          </cell>
          <cell r="AI32">
            <v>5.0601103397093367E-2</v>
          </cell>
          <cell r="AJ32">
            <v>0.12493221195745094</v>
          </cell>
          <cell r="AM32">
            <v>5.3601777782284497E-2</v>
          </cell>
          <cell r="AN32">
            <v>0.14928476222702736</v>
          </cell>
        </row>
        <row r="33">
          <cell r="B33" t="str">
            <v>Julio</v>
          </cell>
          <cell r="H33">
            <v>9.452291020181286E-2</v>
          </cell>
          <cell r="W33">
            <v>0.11468434444245257</v>
          </cell>
          <cell r="AH33" t="str">
            <v>Julio</v>
          </cell>
          <cell r="AI33">
            <v>5.8049707239328681E-2</v>
          </cell>
          <cell r="AJ33">
            <v>0.12585438445376496</v>
          </cell>
          <cell r="AM33">
            <v>5.8574803340557063E-2</v>
          </cell>
          <cell r="AN33">
            <v>0.15113912866114548</v>
          </cell>
        </row>
        <row r="34">
          <cell r="B34" t="str">
            <v>Agosto</v>
          </cell>
          <cell r="H34">
            <v>9.6365611198540757E-2</v>
          </cell>
          <cell r="W34">
            <v>0.11688954510774237</v>
          </cell>
          <cell r="AH34" t="str">
            <v>Agosto</v>
          </cell>
          <cell r="AI34">
            <v>3.9415393279741792E-2</v>
          </cell>
          <cell r="AJ34">
            <v>0.12716774317970189</v>
          </cell>
          <cell r="AM34">
            <v>4.0085754659612345E-2</v>
          </cell>
          <cell r="AN34">
            <v>0.15287797197849309</v>
          </cell>
        </row>
        <row r="35">
          <cell r="B35" t="str">
            <v>Septiembre</v>
          </cell>
          <cell r="H35">
            <v>9.6940583961605625E-2</v>
          </cell>
          <cell r="W35">
            <v>0.11729624609582179</v>
          </cell>
          <cell r="AH35" t="str">
            <v>Septiembre</v>
          </cell>
          <cell r="AI35">
            <v>5.3295790511521904E-2</v>
          </cell>
          <cell r="AJ35">
            <v>0.12837884802016086</v>
          </cell>
          <cell r="AM35">
            <v>5.4417987253325945E-2</v>
          </cell>
          <cell r="AN35">
            <v>0.15418725384274212</v>
          </cell>
        </row>
        <row r="36">
          <cell r="B36" t="str">
            <v>Octubre</v>
          </cell>
          <cell r="H36">
            <v>9.899936635907329E-2</v>
          </cell>
          <cell r="W36">
            <v>0.11977153482935839</v>
          </cell>
          <cell r="AH36" t="str">
            <v>Octubre</v>
          </cell>
          <cell r="AI36">
            <v>3.7493826706857615E-2</v>
          </cell>
          <cell r="AJ36">
            <v>0.12999483922141555</v>
          </cell>
          <cell r="AM36">
            <v>3.9015694609885562E-2</v>
          </cell>
          <cell r="AN36">
            <v>0.15624547182727491</v>
          </cell>
        </row>
        <row r="37">
          <cell r="B37" t="str">
            <v>Noviembre</v>
          </cell>
          <cell r="H37">
            <v>9.9452613919863722E-2</v>
          </cell>
          <cell r="W37">
            <v>0.12060093339245599</v>
          </cell>
          <cell r="AH37" t="str">
            <v>Noviembre</v>
          </cell>
          <cell r="AI37">
            <v>5.4363643978593577E-2</v>
          </cell>
          <cell r="AJ37">
            <v>0.13135424495762513</v>
          </cell>
          <cell r="AM37">
            <v>5.6099816642968398E-2</v>
          </cell>
          <cell r="AN37">
            <v>0.15830099499295511</v>
          </cell>
        </row>
        <row r="38">
          <cell r="B38" t="str">
            <v>Diciembre</v>
          </cell>
          <cell r="H38">
            <v>0.10181896598199364</v>
          </cell>
          <cell r="W38">
            <v>0.12302204958680746</v>
          </cell>
          <cell r="AH38" t="str">
            <v>Diciembre</v>
          </cell>
          <cell r="AI38">
            <v>5.1588153641549984E-2</v>
          </cell>
          <cell r="AJ38">
            <v>0.13323370927851563</v>
          </cell>
          <cell r="AM38">
            <v>5.3039713624676153E-2</v>
          </cell>
          <cell r="AN38">
            <v>0.15997891853743451</v>
          </cell>
        </row>
        <row r="39">
          <cell r="A39">
            <v>2021</v>
          </cell>
          <cell r="B39" t="str">
            <v>Enero</v>
          </cell>
          <cell r="H39">
            <v>0.10296532364383319</v>
          </cell>
          <cell r="W39">
            <v>0.12440540451394101</v>
          </cell>
          <cell r="AG39">
            <v>2021</v>
          </cell>
          <cell r="AH39" t="str">
            <v>Enero</v>
          </cell>
          <cell r="AI39">
            <v>6.6292687098387454E-2</v>
          </cell>
          <cell r="AJ39">
            <v>0.13647210028858506</v>
          </cell>
          <cell r="AM39">
            <v>6.6834523488522229E-2</v>
          </cell>
          <cell r="AN39">
            <v>0.16401720048668958</v>
          </cell>
        </row>
        <row r="40">
          <cell r="B40" t="str">
            <v>Febrero</v>
          </cell>
          <cell r="H40">
            <v>0.10577049533768124</v>
          </cell>
          <cell r="W40">
            <v>0.12760052423688681</v>
          </cell>
          <cell r="AH40" t="str">
            <v>Febrero</v>
          </cell>
          <cell r="AI40">
            <v>6.7373296133710375E-2</v>
          </cell>
          <cell r="AJ40">
            <v>0.13897586473101525</v>
          </cell>
          <cell r="AM40">
            <v>6.7884006749311304E-2</v>
          </cell>
          <cell r="AN40">
            <v>0.16663575368851871</v>
          </cell>
        </row>
        <row r="41">
          <cell r="B41" t="str">
            <v>Marzo</v>
          </cell>
          <cell r="H41">
            <v>0.10587185736357936</v>
          </cell>
          <cell r="W41">
            <v>0.12740844891624309</v>
          </cell>
          <cell r="AH41" t="str">
            <v>Marzo</v>
          </cell>
          <cell r="AI41">
            <v>7.0864849621042073E-2</v>
          </cell>
          <cell r="AJ41">
            <v>0.13995034096954945</v>
          </cell>
          <cell r="AM41">
            <v>7.1208634898172488E-2</v>
          </cell>
          <cell r="AN41">
            <v>0.1673554829535065</v>
          </cell>
        </row>
        <row r="42">
          <cell r="B42" t="str">
            <v>Abril</v>
          </cell>
          <cell r="H42">
            <v>0.10867085119939385</v>
          </cell>
          <cell r="W42">
            <v>0.13045422576724031</v>
          </cell>
          <cell r="AH42" t="str">
            <v>Abril</v>
          </cell>
          <cell r="AI42">
            <v>5.0434852213563378E-2</v>
          </cell>
          <cell r="AJ42">
            <v>0.14235163178314456</v>
          </cell>
          <cell r="AM42">
            <v>4.9322279526174816E-2</v>
          </cell>
          <cell r="AN42">
            <v>0.16991521222450953</v>
          </cell>
        </row>
        <row r="43">
          <cell r="B43" t="str">
            <v>Mayo</v>
          </cell>
          <cell r="H43">
            <v>0.10977430346417939</v>
          </cell>
          <cell r="W43">
            <v>0.13083140306510355</v>
          </cell>
          <cell r="AH43" t="str">
            <v>Mayo</v>
          </cell>
          <cell r="AI43">
            <v>5.3332984012631049E-2</v>
          </cell>
          <cell r="AJ43">
            <v>0.14413848800101189</v>
          </cell>
          <cell r="AM43">
            <v>5.300748200854339E-2</v>
          </cell>
          <cell r="AN43">
            <v>0.17104496589193238</v>
          </cell>
        </row>
        <row r="44">
          <cell r="B44" t="str">
            <v>Junio</v>
          </cell>
          <cell r="H44">
            <v>0.11180368699871594</v>
          </cell>
          <cell r="W44">
            <v>0.1330246192165413</v>
          </cell>
          <cell r="AH44" t="str">
            <v>Junio</v>
          </cell>
          <cell r="AI44">
            <v>3.9157399618078091E-2</v>
          </cell>
          <cell r="AJ44">
            <v>0.14532963629816115</v>
          </cell>
          <cell r="AM44">
            <v>3.9179293128660538E-2</v>
          </cell>
          <cell r="AN44">
            <v>0.17227064155611621</v>
          </cell>
        </row>
        <row r="45">
          <cell r="B45" t="str">
            <v>Julio</v>
          </cell>
          <cell r="H45">
            <v>0.11028001411296789</v>
          </cell>
          <cell r="W45">
            <v>0.13103280142168003</v>
          </cell>
          <cell r="AH45" t="str">
            <v>Julio</v>
          </cell>
          <cell r="AI45">
            <v>4.7877332158901144E-2</v>
          </cell>
          <cell r="AJ45">
            <v>0.14407608636901786</v>
          </cell>
          <cell r="AM45">
            <v>4.818131164294661E-2</v>
          </cell>
          <cell r="AN45">
            <v>0.17075570933695286</v>
          </cell>
        </row>
        <row r="46">
          <cell r="B46" t="str">
            <v>Agosto</v>
          </cell>
          <cell r="H46">
            <v>0.11233128310268238</v>
          </cell>
          <cell r="W46">
            <v>0.1329665764043266</v>
          </cell>
          <cell r="AH46" t="str">
            <v>Agosto</v>
          </cell>
          <cell r="AI46">
            <v>3.7155119123653546E-2</v>
          </cell>
          <cell r="AJ46">
            <v>0.14546689708457103</v>
          </cell>
          <cell r="AM46">
            <v>3.6853815095306608E-2</v>
          </cell>
          <cell r="AN46">
            <v>0.17169394662862253</v>
          </cell>
        </row>
        <row r="47">
          <cell r="B47" t="str">
            <v>Septiembre</v>
          </cell>
          <cell r="H47">
            <v>0.11143413527799073</v>
          </cell>
          <cell r="W47">
            <v>0.13179697606426774</v>
          </cell>
          <cell r="AH47" t="str">
            <v>Septiembre</v>
          </cell>
          <cell r="AI47">
            <v>4.4193421728809509E-2</v>
          </cell>
          <cell r="AJ47">
            <v>0.14522828272141136</v>
          </cell>
          <cell r="AM47">
            <v>4.3320422460700912E-2</v>
          </cell>
          <cell r="AN47">
            <v>0.17120702491378825</v>
          </cell>
        </row>
        <row r="48">
          <cell r="B48" t="str">
            <v>Octubre</v>
          </cell>
          <cell r="H48">
            <v>0.11342888025771762</v>
          </cell>
          <cell r="W48">
            <v>0.1334237307773426</v>
          </cell>
          <cell r="AH48" t="str">
            <v>Octubre</v>
          </cell>
          <cell r="AI48">
            <v>3.6121091115825801E-2</v>
          </cell>
          <cell r="AJ48">
            <v>0.14616988611586695</v>
          </cell>
          <cell r="AM48">
            <v>3.5290075541425887E-2</v>
          </cell>
          <cell r="AN48">
            <v>0.17159309065821016</v>
          </cell>
        </row>
        <row r="49">
          <cell r="B49" t="str">
            <v>Noviembre</v>
          </cell>
          <cell r="H49">
            <v>0.112132536494063</v>
          </cell>
          <cell r="W49">
            <v>0.13137210897550497</v>
          </cell>
          <cell r="AH49" t="str">
            <v>Noviembre</v>
          </cell>
          <cell r="AI49">
            <v>4.5436716161880525E-2</v>
          </cell>
          <cell r="AJ49">
            <v>0.14490057520124505</v>
          </cell>
          <cell r="AM49">
            <v>4.4361957061377751E-2</v>
          </cell>
          <cell r="AN49">
            <v>0.16972002812876569</v>
          </cell>
        </row>
        <row r="50">
          <cell r="B50" t="str">
            <v>Diciembre</v>
          </cell>
          <cell r="H50">
            <v>0.11429700311838829</v>
          </cell>
          <cell r="W50">
            <v>0.1329077115330817</v>
          </cell>
          <cell r="AH50" t="str">
            <v>Diciembre</v>
          </cell>
          <cell r="AI50">
            <v>3.5071314938752658E-2</v>
          </cell>
          <cell r="AJ50">
            <v>0.14600987791177503</v>
          </cell>
          <cell r="AM50">
            <v>3.4053092654728404E-2</v>
          </cell>
          <cell r="AN50">
            <v>0.16987781537282684</v>
          </cell>
        </row>
        <row r="51">
          <cell r="A51">
            <v>2022</v>
          </cell>
          <cell r="B51" t="str">
            <v>Enero</v>
          </cell>
          <cell r="H51">
            <v>0.11401924815228373</v>
          </cell>
          <cell r="W51">
            <v>0.13239091185939267</v>
          </cell>
          <cell r="AG51">
            <v>2022</v>
          </cell>
          <cell r="AH51" t="str">
            <v>Enero</v>
          </cell>
          <cell r="AI51">
            <v>4.3332886628525948E-2</v>
          </cell>
          <cell r="AJ51">
            <v>0.14822831210346379</v>
          </cell>
          <cell r="AM51">
            <v>4.1952144183965416E-2</v>
          </cell>
          <cell r="AN51">
            <v>0.17251876985475412</v>
          </cell>
        </row>
        <row r="52">
          <cell r="B52" t="str">
            <v>Febrero</v>
          </cell>
          <cell r="H52">
            <v>0.1169105050913463</v>
          </cell>
          <cell r="W52">
            <v>0.13516746736802751</v>
          </cell>
          <cell r="AH52" t="str">
            <v>Febrero</v>
          </cell>
          <cell r="AI52">
            <v>3.5080999710907904E-2</v>
          </cell>
          <cell r="AJ52">
            <v>0.15024801026790502</v>
          </cell>
          <cell r="AM52">
            <v>3.4173665452440993E-2</v>
          </cell>
          <cell r="AN52">
            <v>0.17429460481217657</v>
          </cell>
        </row>
        <row r="53">
          <cell r="B53" t="str">
            <v>Marzo</v>
          </cell>
          <cell r="H53">
            <v>0.11708746839460572</v>
          </cell>
          <cell r="W53">
            <v>0.13461848033868093</v>
          </cell>
          <cell r="AH53" t="str">
            <v>Marzo</v>
          </cell>
          <cell r="AI53">
            <v>4.0063573140926269E-2</v>
          </cell>
          <cell r="AJ53">
            <v>0.15080873643625239</v>
          </cell>
          <cell r="AM53">
            <v>3.9905989492006688E-2</v>
          </cell>
          <cell r="AN53">
            <v>0.17416098116396331</v>
          </cell>
        </row>
        <row r="54">
          <cell r="B54" t="str">
            <v>Abril</v>
          </cell>
          <cell r="H54">
            <v>0.1207204902744471</v>
          </cell>
          <cell r="W54">
            <v>0.1381338144600589</v>
          </cell>
          <cell r="AH54" t="str">
            <v>Abril</v>
          </cell>
          <cell r="AI54">
            <v>3.3287434992584269E-2</v>
          </cell>
          <cell r="AJ54">
            <v>0.15368512589095776</v>
          </cell>
          <cell r="AM54">
            <v>3.2482893792538083E-2</v>
          </cell>
          <cell r="AN54">
            <v>0.17672388849792839</v>
          </cell>
        </row>
        <row r="55">
          <cell r="B55" t="str">
            <v>Mayo</v>
          </cell>
          <cell r="H55">
            <v>0.12096197025728453</v>
          </cell>
          <cell r="W55">
            <v>0.13810218234383856</v>
          </cell>
          <cell r="AH55" t="str">
            <v>Mayo</v>
          </cell>
          <cell r="AI55">
            <v>4.0562583911229327E-2</v>
          </cell>
          <cell r="AJ55">
            <v>0.1547296502290747</v>
          </cell>
          <cell r="AM55">
            <v>3.9412352899691014E-2</v>
          </cell>
          <cell r="AN55">
            <v>0.17764171418304006</v>
          </cell>
        </row>
        <row r="56">
          <cell r="B56" t="str">
            <v>Junio</v>
          </cell>
          <cell r="H56">
            <v>0.1231869223847115</v>
          </cell>
          <cell r="W56">
            <v>0.14025850956169136</v>
          </cell>
          <cell r="AH56" t="str">
            <v>Junio</v>
          </cell>
          <cell r="AI56">
            <v>3.5509834092780267E-2</v>
          </cell>
          <cell r="AJ56">
            <v>0.15586461430339718</v>
          </cell>
          <cell r="AM56">
            <v>3.4663325240432738E-2</v>
          </cell>
          <cell r="AN56">
            <v>0.17848552855952096</v>
          </cell>
        </row>
        <row r="57">
          <cell r="B57" t="str">
            <v>Julio</v>
          </cell>
          <cell r="H57">
            <v>0.12328295896194466</v>
          </cell>
          <cell r="W57">
            <v>0.13973555009920688</v>
          </cell>
          <cell r="AH57" t="str">
            <v>Julio</v>
          </cell>
          <cell r="AI57">
            <v>4.1393810250234704E-2</v>
          </cell>
          <cell r="AJ57">
            <v>0.15629647154114051</v>
          </cell>
          <cell r="AM57">
            <v>4.1510399979741958E-2</v>
          </cell>
          <cell r="AN57">
            <v>0.17847215961489776</v>
          </cell>
        </row>
        <row r="58">
          <cell r="B58" t="str">
            <v>Agosto</v>
          </cell>
          <cell r="H58">
            <v>0.12605839182129924</v>
          </cell>
          <cell r="W58">
            <v>0.1423982754503911</v>
          </cell>
          <cell r="AH58" t="str">
            <v>Agosto</v>
          </cell>
          <cell r="AI58">
            <v>3.352005328016814E-2</v>
          </cell>
          <cell r="AJ58">
            <v>0.15809448820173946</v>
          </cell>
          <cell r="AM58">
            <v>3.3600873378454119E-2</v>
          </cell>
          <cell r="AN58">
            <v>0.17993154045581167</v>
          </cell>
        </row>
        <row r="59">
          <cell r="B59" t="str">
            <v>Septiembre</v>
          </cell>
          <cell r="H59">
            <v>0.12499359423310159</v>
          </cell>
          <cell r="W59">
            <v>0.14102409995144638</v>
          </cell>
          <cell r="AH59" t="str">
            <v>Septiembre</v>
          </cell>
          <cell r="AI59">
            <v>3.8452830332331191E-2</v>
          </cell>
          <cell r="AJ59">
            <v>0.15762791947786073</v>
          </cell>
          <cell r="AM59">
            <v>3.7831611058409265E-2</v>
          </cell>
          <cell r="AN59">
            <v>0.17937748835586248</v>
          </cell>
        </row>
        <row r="60">
          <cell r="B60" t="str">
            <v>Octubre</v>
          </cell>
          <cell r="H60">
            <v>0.12747959425500616</v>
          </cell>
          <cell r="W60">
            <v>0.14308069010160143</v>
          </cell>
          <cell r="AH60" t="str">
            <v>Octubre</v>
          </cell>
          <cell r="AI60">
            <v>3.2305054665018672E-2</v>
          </cell>
          <cell r="AJ60">
            <v>0.15904624492184552</v>
          </cell>
          <cell r="AM60">
            <v>3.1967861608754464E-2</v>
          </cell>
          <cell r="AN60">
            <v>0.18027966482978378</v>
          </cell>
        </row>
        <row r="61">
          <cell r="B61" t="str">
            <v>Noviembre</v>
          </cell>
          <cell r="H61">
            <v>0.12606530444604169</v>
          </cell>
          <cell r="W61">
            <v>0.14131099938150621</v>
          </cell>
          <cell r="AH61" t="str">
            <v>Noviembre</v>
          </cell>
          <cell r="AI61">
            <v>4.2501065983467937E-2</v>
          </cell>
          <cell r="AJ61">
            <v>0.15793826859421958</v>
          </cell>
          <cell r="AM61">
            <v>4.0523942639033778E-2</v>
          </cell>
          <cell r="AN61">
            <v>0.17895034636644566</v>
          </cell>
        </row>
        <row r="62">
          <cell r="B62" t="str">
            <v>Diciembre</v>
          </cell>
          <cell r="H62">
            <v>0.12940977550622929</v>
          </cell>
          <cell r="W62">
            <v>0.14452107388373794</v>
          </cell>
          <cell r="AH62" t="str">
            <v>Diciembre</v>
          </cell>
          <cell r="AI62">
            <v>3.1941752197392349E-2</v>
          </cell>
          <cell r="AJ62">
            <v>0.16021564869670682</v>
          </cell>
          <cell r="AM62">
            <v>3.2463665794267543E-2</v>
          </cell>
          <cell r="AN62">
            <v>0.1809359231099989</v>
          </cell>
        </row>
        <row r="63">
          <cell r="A63">
            <v>2023</v>
          </cell>
          <cell r="B63" t="str">
            <v>Enero</v>
          </cell>
          <cell r="H63">
            <v>0.12702598239209792</v>
          </cell>
          <cell r="W63">
            <v>0.14198261716831267</v>
          </cell>
          <cell r="AG63">
            <v>2023</v>
          </cell>
          <cell r="AH63" t="str">
            <v>Enero</v>
          </cell>
          <cell r="AI63">
            <v>3.4973685549285108E-2</v>
          </cell>
          <cell r="AJ63">
            <v>0.16080211397124081</v>
          </cell>
          <cell r="AM63">
            <v>3.5686285870838476E-2</v>
          </cell>
          <cell r="AN63">
            <v>0.18181556527516515</v>
          </cell>
        </row>
        <row r="64">
          <cell r="B64" t="str">
            <v>Febrero</v>
          </cell>
          <cell r="H64">
            <v>0.13204421075222664</v>
          </cell>
          <cell r="W64">
            <v>0.14702038439520529</v>
          </cell>
          <cell r="AH64" t="str">
            <v>Febrero</v>
          </cell>
          <cell r="AI64">
            <v>3.0154791420382434E-2</v>
          </cell>
          <cell r="AJ64">
            <v>0.16497427222451652</v>
          </cell>
          <cell r="AM64">
            <v>3.0936174171431876E-2</v>
          </cell>
          <cell r="AN64">
            <v>0.18587702877927223</v>
          </cell>
        </row>
        <row r="65">
          <cell r="B65" t="str">
            <v>Marzo</v>
          </cell>
          <cell r="H65">
            <v>0.13087855852756514</v>
          </cell>
          <cell r="W65">
            <v>0.14606747735835809</v>
          </cell>
          <cell r="AH65" t="str">
            <v>Marzo</v>
          </cell>
          <cell r="AI65">
            <v>3.1836159097244437E-2</v>
          </cell>
          <cell r="AJ65">
            <v>0.16421394995889585</v>
          </cell>
          <cell r="AM65">
            <v>3.3188572267150898E-2</v>
          </cell>
          <cell r="AN65">
            <v>0.18537544888208368</v>
          </cell>
        </row>
        <row r="66">
          <cell r="B66" t="str">
            <v>Abril</v>
          </cell>
          <cell r="H66">
            <v>0.13545840726998978</v>
          </cell>
          <cell r="W66">
            <v>0.15092825290913547</v>
          </cell>
          <cell r="AH66" t="str">
            <v>Abril</v>
          </cell>
          <cell r="AI66">
            <v>2.6533061759329266E-2</v>
          </cell>
          <cell r="AJ66">
            <v>0.16778879578217826</v>
          </cell>
          <cell r="AM66">
            <v>2.7506487647845572E-2</v>
          </cell>
          <cell r="AN66">
            <v>0.18918379416010059</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8"/>
      <sheetName val="F19"/>
      <sheetName val="F20"/>
      <sheetName val="F21"/>
      <sheetName val="T5"/>
    </sheetNames>
    <sheetDataSet>
      <sheetData sheetId="0">
        <row r="6">
          <cell r="B6">
            <v>2019</v>
          </cell>
          <cell r="C6">
            <v>2020</v>
          </cell>
          <cell r="D6">
            <v>2021</v>
          </cell>
          <cell r="E6">
            <v>2022</v>
          </cell>
          <cell r="F6">
            <v>2023</v>
          </cell>
        </row>
        <row r="7">
          <cell r="B7" t="str">
            <v>1er trimestre</v>
          </cell>
          <cell r="C7" t="str">
            <v>1er trimestre</v>
          </cell>
          <cell r="D7" t="str">
            <v>1er trimestre</v>
          </cell>
          <cell r="E7" t="str">
            <v>1er trimestre</v>
          </cell>
          <cell r="F7" t="str">
            <v>1er trimestre</v>
          </cell>
        </row>
        <row r="8">
          <cell r="B8">
            <v>518.53160432000027</v>
          </cell>
          <cell r="C8">
            <v>880.68692621999992</v>
          </cell>
          <cell r="D8">
            <v>637.75742667000122</v>
          </cell>
          <cell r="E8">
            <v>1318.9435790900015</v>
          </cell>
          <cell r="F8">
            <v>1179.0273038200514</v>
          </cell>
        </row>
      </sheetData>
      <sheetData sheetId="1">
        <row r="6">
          <cell r="C6" t="str">
            <v>Nuevas inversiones</v>
          </cell>
          <cell r="D6" t="str">
            <v>Reinversión de utilidades</v>
          </cell>
          <cell r="E6" t="str">
            <v>Cuentas entre compañías</v>
          </cell>
        </row>
        <row r="8">
          <cell r="A8">
            <v>2019</v>
          </cell>
          <cell r="B8" t="str">
            <v>1er trimestre</v>
          </cell>
          <cell r="C8">
            <v>87.715945789999964</v>
          </cell>
          <cell r="D8">
            <v>331.78315154999996</v>
          </cell>
          <cell r="E8">
            <v>99.032506980000008</v>
          </cell>
        </row>
        <row r="9">
          <cell r="A9">
            <v>2020</v>
          </cell>
          <cell r="B9" t="str">
            <v>1er trimestre</v>
          </cell>
          <cell r="C9">
            <v>106.36507498</v>
          </cell>
          <cell r="D9">
            <v>630.26888359000043</v>
          </cell>
          <cell r="E9">
            <v>144.05296764999989</v>
          </cell>
        </row>
        <row r="10">
          <cell r="A10">
            <v>2021</v>
          </cell>
          <cell r="B10" t="str">
            <v>1er trimestre</v>
          </cell>
          <cell r="C10">
            <v>59.639889459999985</v>
          </cell>
          <cell r="D10">
            <v>507.34076504999996</v>
          </cell>
          <cell r="E10">
            <v>70.77677216000005</v>
          </cell>
        </row>
        <row r="11">
          <cell r="A11">
            <v>2022</v>
          </cell>
          <cell r="B11" t="str">
            <v>1er trimestre</v>
          </cell>
          <cell r="C11">
            <v>500.43586421000015</v>
          </cell>
          <cell r="D11">
            <v>665.65480563999995</v>
          </cell>
          <cell r="E11">
            <v>152.85290923999995</v>
          </cell>
        </row>
        <row r="12">
          <cell r="A12">
            <v>2023</v>
          </cell>
          <cell r="B12" t="str">
            <v>1er trimestre</v>
          </cell>
          <cell r="C12">
            <v>368.89366869031107</v>
          </cell>
          <cell r="D12">
            <v>954.21408549844114</v>
          </cell>
          <cell r="E12">
            <v>-144.08045036870146</v>
          </cell>
        </row>
      </sheetData>
      <sheetData sheetId="2">
        <row r="6">
          <cell r="C6" t="str">
            <v>1T 2022</v>
          </cell>
          <cell r="D6" t="str">
            <v>1T 2023</v>
          </cell>
        </row>
        <row r="7">
          <cell r="B7" t="str">
            <v>Ciudad de México</v>
          </cell>
          <cell r="C7">
            <v>7973.2175694800007</v>
          </cell>
          <cell r="D7">
            <v>7039.127471761376</v>
          </cell>
          <cell r="E7">
            <v>-934.09009771862475</v>
          </cell>
        </row>
        <row r="8">
          <cell r="B8" t="str">
            <v>Tamaulipas</v>
          </cell>
          <cell r="C8">
            <v>881.24414476000038</v>
          </cell>
          <cell r="D8">
            <v>226.60191526404373</v>
          </cell>
          <cell r="E8">
            <v>-654.6422294959566</v>
          </cell>
        </row>
        <row r="9">
          <cell r="B9" t="str">
            <v>Chihuahua</v>
          </cell>
          <cell r="C9">
            <v>774.35643661000029</v>
          </cell>
          <cell r="D9">
            <v>562.4089805003282</v>
          </cell>
          <cell r="E9">
            <v>-211.94745610967209</v>
          </cell>
        </row>
        <row r="10">
          <cell r="B10" t="str">
            <v>Chiapas</v>
          </cell>
          <cell r="C10">
            <v>248.41749656000005</v>
          </cell>
          <cell r="D10">
            <v>59.308034810019542</v>
          </cell>
          <cell r="E10">
            <v>-189.10946174998051</v>
          </cell>
        </row>
        <row r="11">
          <cell r="B11" t="str">
            <v>Sinaloa</v>
          </cell>
          <cell r="C11">
            <v>281.13731425999993</v>
          </cell>
          <cell r="D11">
            <v>107.8951311304705</v>
          </cell>
          <cell r="E11">
            <v>-173.24218312952942</v>
          </cell>
        </row>
        <row r="12">
          <cell r="B12" t="str">
            <v>Nayarit</v>
          </cell>
          <cell r="C12">
            <v>199.22120825999997</v>
          </cell>
          <cell r="D12">
            <v>49.356630452908227</v>
          </cell>
          <cell r="E12">
            <v>-149.86457780709173</v>
          </cell>
        </row>
        <row r="13">
          <cell r="B13" t="str">
            <v>Guanajuato</v>
          </cell>
          <cell r="C13">
            <v>638.81493774000012</v>
          </cell>
          <cell r="D13">
            <v>491.84994345255541</v>
          </cell>
          <cell r="E13">
            <v>-146.96499428744471</v>
          </cell>
        </row>
        <row r="14">
          <cell r="B14" t="str">
            <v>Jalisco</v>
          </cell>
          <cell r="C14">
            <v>1318.943579090002</v>
          </cell>
          <cell r="D14">
            <v>1179.027303820051</v>
          </cell>
          <cell r="E14">
            <v>-139.91627526995103</v>
          </cell>
        </row>
        <row r="15">
          <cell r="B15" t="str">
            <v>Querétaro</v>
          </cell>
          <cell r="C15">
            <v>506.60696815999995</v>
          </cell>
          <cell r="D15">
            <v>379.50969773496331</v>
          </cell>
          <cell r="E15">
            <v>-127.09727042503664</v>
          </cell>
        </row>
        <row r="16">
          <cell r="B16" t="str">
            <v>Baja California Sur</v>
          </cell>
          <cell r="C16">
            <v>208.83009096000009</v>
          </cell>
          <cell r="D16">
            <v>108.64779007601723</v>
          </cell>
          <cell r="E16">
            <v>-100.18230088398286</v>
          </cell>
        </row>
        <row r="17">
          <cell r="B17" t="str">
            <v>Quintana Roo</v>
          </cell>
          <cell r="C17">
            <v>228.36007301999987</v>
          </cell>
          <cell r="D17">
            <v>129.21524068502345</v>
          </cell>
          <cell r="E17">
            <v>-99.144832334976428</v>
          </cell>
        </row>
        <row r="18">
          <cell r="B18" t="str">
            <v>Oaxaca</v>
          </cell>
          <cell r="C18">
            <v>136.91746171</v>
          </cell>
          <cell r="D18">
            <v>44.087477254102915</v>
          </cell>
          <cell r="E18">
            <v>-92.82998445589709</v>
          </cell>
        </row>
        <row r="19">
          <cell r="B19" t="str">
            <v>Aguascalientes</v>
          </cell>
          <cell r="C19">
            <v>250.85668475999992</v>
          </cell>
          <cell r="D19">
            <v>174.45360261859281</v>
          </cell>
          <cell r="E19">
            <v>-76.403082141407111</v>
          </cell>
        </row>
        <row r="20">
          <cell r="B20" t="str">
            <v>Tabasco</v>
          </cell>
          <cell r="C20">
            <v>136.85542307000003</v>
          </cell>
          <cell r="D20">
            <v>66.261704231362771</v>
          </cell>
          <cell r="E20">
            <v>-70.593718838637258</v>
          </cell>
        </row>
        <row r="21">
          <cell r="B21" t="str">
            <v>Campeche</v>
          </cell>
          <cell r="C21">
            <v>83.404917139999995</v>
          </cell>
          <cell r="D21">
            <v>16.001385426624282</v>
          </cell>
          <cell r="E21">
            <v>-67.403531713375713</v>
          </cell>
        </row>
        <row r="22">
          <cell r="B22" t="str">
            <v>Zacatecas</v>
          </cell>
          <cell r="C22">
            <v>314.20899206999985</v>
          </cell>
          <cell r="D22">
            <v>259.10187432005984</v>
          </cell>
          <cell r="E22">
            <v>-55.107117749940016</v>
          </cell>
        </row>
        <row r="23">
          <cell r="B23" t="str">
            <v>Baja California</v>
          </cell>
          <cell r="C23">
            <v>839.56398901999898</v>
          </cell>
          <cell r="D23">
            <v>785.0663057407379</v>
          </cell>
          <cell r="E23">
            <v>-54.497683279261082</v>
          </cell>
        </row>
        <row r="24">
          <cell r="B24" t="str">
            <v>Colima</v>
          </cell>
          <cell r="C24">
            <v>56.060877439999992</v>
          </cell>
          <cell r="D24">
            <v>12.835292252563535</v>
          </cell>
          <cell r="E24">
            <v>-43.225585187436458</v>
          </cell>
        </row>
        <row r="25">
          <cell r="B25" t="str">
            <v>Durango</v>
          </cell>
          <cell r="C25">
            <v>97.124506220000015</v>
          </cell>
          <cell r="D25">
            <v>54.220720152920094</v>
          </cell>
          <cell r="E25">
            <v>-42.90378606707992</v>
          </cell>
        </row>
        <row r="26">
          <cell r="B26" t="str">
            <v>Guerrero</v>
          </cell>
          <cell r="C26">
            <v>73.603804229999994</v>
          </cell>
          <cell r="D26">
            <v>49.412061145456043</v>
          </cell>
          <cell r="E26">
            <v>-24.191743084543951</v>
          </cell>
        </row>
        <row r="27">
          <cell r="B27" t="str">
            <v>Yucatán</v>
          </cell>
          <cell r="C27">
            <v>128.46763336000004</v>
          </cell>
          <cell r="D27">
            <v>110.81215861231357</v>
          </cell>
          <cell r="E27">
            <v>-17.655474747686469</v>
          </cell>
        </row>
        <row r="28">
          <cell r="B28" t="str">
            <v>Hidalgo</v>
          </cell>
          <cell r="C28">
            <v>154.77863398000005</v>
          </cell>
          <cell r="D28">
            <v>156.61696243572052</v>
          </cell>
          <cell r="E28">
            <v>1.8383284557204718</v>
          </cell>
        </row>
        <row r="29">
          <cell r="B29" t="str">
            <v>Sonora</v>
          </cell>
          <cell r="C29">
            <v>347.37569282000015</v>
          </cell>
          <cell r="D29">
            <v>386.92666682780742</v>
          </cell>
          <cell r="E29">
            <v>39.55097400780727</v>
          </cell>
        </row>
        <row r="30">
          <cell r="B30" t="str">
            <v>Coahuila</v>
          </cell>
          <cell r="C30">
            <v>259.36346585000013</v>
          </cell>
          <cell r="D30">
            <v>321.78605046742814</v>
          </cell>
          <cell r="E30">
            <v>62.422584617428015</v>
          </cell>
        </row>
        <row r="31">
          <cell r="B31" t="str">
            <v>Michoacán</v>
          </cell>
          <cell r="C31">
            <v>108.52059004000003</v>
          </cell>
          <cell r="D31">
            <v>195.41502580346548</v>
          </cell>
          <cell r="E31">
            <v>86.894435763465452</v>
          </cell>
        </row>
        <row r="32">
          <cell r="B32" t="str">
            <v>Estado de México</v>
          </cell>
          <cell r="C32">
            <v>797.64039741999966</v>
          </cell>
          <cell r="D32">
            <v>891.71050782059069</v>
          </cell>
          <cell r="E32">
            <v>94.070110400591034</v>
          </cell>
        </row>
        <row r="33">
          <cell r="B33" t="str">
            <v>Morelos</v>
          </cell>
          <cell r="C33">
            <v>45.517939389999995</v>
          </cell>
          <cell r="D33">
            <v>144.04911342568954</v>
          </cell>
          <cell r="E33">
            <v>98.531174035689546</v>
          </cell>
        </row>
        <row r="34">
          <cell r="B34" t="str">
            <v>San Luis Potosí</v>
          </cell>
          <cell r="C34">
            <v>268.16385116000015</v>
          </cell>
          <cell r="D34">
            <v>374.90258088640257</v>
          </cell>
          <cell r="E34">
            <v>106.73872972640243</v>
          </cell>
        </row>
        <row r="35">
          <cell r="B35" t="str">
            <v>Tlaxcala</v>
          </cell>
          <cell r="C35">
            <v>38.412101170000007</v>
          </cell>
          <cell r="D35">
            <v>176.05864270512731</v>
          </cell>
          <cell r="E35">
            <v>137.64654153512731</v>
          </cell>
        </row>
        <row r="36">
          <cell r="B36" t="str">
            <v>Veracruz</v>
          </cell>
          <cell r="C36">
            <v>571.54673460999993</v>
          </cell>
          <cell r="D36">
            <v>830.73589694864415</v>
          </cell>
          <cell r="E36">
            <v>259.18916233864422</v>
          </cell>
        </row>
        <row r="37">
          <cell r="B37" t="str">
            <v>Puebla</v>
          </cell>
          <cell r="C37">
            <v>354.13055840999999</v>
          </cell>
          <cell r="D37">
            <v>920.09864173630706</v>
          </cell>
          <cell r="E37">
            <v>565.96808332630712</v>
          </cell>
        </row>
        <row r="38">
          <cell r="B38" t="str">
            <v>Nuevo León</v>
          </cell>
          <cell r="C38">
            <v>1105.7937139600001</v>
          </cell>
          <cell r="D38">
            <v>2332.1909800621693</v>
          </cell>
          <cell r="E38">
            <v>1226.3972661021692</v>
          </cell>
        </row>
      </sheetData>
      <sheetData sheetId="3">
        <row r="35">
          <cell r="A35" t="str">
            <v>Japón</v>
          </cell>
          <cell r="B35">
            <v>-61.400389917089619</v>
          </cell>
        </row>
        <row r="36">
          <cell r="A36" t="str">
            <v>Francia</v>
          </cell>
          <cell r="B36">
            <v>-3.2221300337627068</v>
          </cell>
        </row>
        <row r="37">
          <cell r="A37" t="str">
            <v>China, República Popular de</v>
          </cell>
          <cell r="B37">
            <v>-1.4793785347151209</v>
          </cell>
        </row>
        <row r="38">
          <cell r="A38" t="str">
            <v>Otros países</v>
          </cell>
          <cell r="B38">
            <v>1.652761525959247</v>
          </cell>
        </row>
        <row r="39">
          <cell r="A39" t="str">
            <v>Canadá</v>
          </cell>
          <cell r="B39">
            <v>24.350122177554383</v>
          </cell>
        </row>
        <row r="40">
          <cell r="A40" t="str">
            <v>Brasil</v>
          </cell>
          <cell r="B40">
            <v>29.648382728218277</v>
          </cell>
        </row>
        <row r="41">
          <cell r="A41" t="str">
            <v>Alemania</v>
          </cell>
          <cell r="B41">
            <v>102.08459293469731</v>
          </cell>
        </row>
        <row r="42">
          <cell r="A42" t="str">
            <v>Países Bajos</v>
          </cell>
          <cell r="B42">
            <v>103.70013077040394</v>
          </cell>
        </row>
        <row r="43">
          <cell r="A43" t="str">
            <v>Estados Unidos de América</v>
          </cell>
          <cell r="B43">
            <v>179.22667099012864</v>
          </cell>
        </row>
        <row r="44">
          <cell r="A44" t="str">
            <v>España</v>
          </cell>
          <cell r="B44">
            <v>220.10770392933117</v>
          </cell>
        </row>
        <row r="45">
          <cell r="A45" t="str">
            <v>Reino Unido de la Gran Bretaña e Irlanda del Norte</v>
          </cell>
          <cell r="B45">
            <v>541.51729062688105</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 val="Var Ali"/>
      <sheetName val="Var Rop"/>
      <sheetName val="Var Viv"/>
      <sheetName val="Var Mueb"/>
      <sheetName val="Var Salud"/>
      <sheetName val="Var Transp"/>
      <sheetName val="Var Educ"/>
      <sheetName val="Var Otros"/>
    </sheetNames>
    <sheetDataSet>
      <sheetData sheetId="0" refreshError="1"/>
      <sheetData sheetId="1" refreshError="1"/>
      <sheetData sheetId="2" refreshError="1"/>
      <sheetData sheetId="3" refreshError="1"/>
      <sheetData sheetId="4">
        <row r="7">
          <cell r="B7" t="str">
            <v>General</v>
          </cell>
          <cell r="C7" t="str">
            <v>Alimentos</v>
          </cell>
          <cell r="D7" t="str">
            <v>Ropa</v>
          </cell>
          <cell r="E7" t="str">
            <v>Vivienda</v>
          </cell>
          <cell r="F7" t="str">
            <v>Muebles</v>
          </cell>
          <cell r="G7" t="str">
            <v>Salud</v>
          </cell>
          <cell r="H7" t="str">
            <v>Transporte</v>
          </cell>
          <cell r="I7" t="str">
            <v>Educación</v>
          </cell>
          <cell r="J7" t="str">
            <v>Otros 
servicios</v>
          </cell>
        </row>
        <row r="49">
          <cell r="A49">
            <v>44927</v>
          </cell>
          <cell r="B49">
            <v>8.3862770012706533E-2</v>
          </cell>
          <cell r="C49">
            <v>0.12811426617553365</v>
          </cell>
          <cell r="D49">
            <v>0.10404889666848403</v>
          </cell>
          <cell r="E49">
            <v>1.6593019303361576E-2</v>
          </cell>
          <cell r="F49">
            <v>7.5471351559845384E-2</v>
          </cell>
          <cell r="G49">
            <v>9.6544960099861826E-2</v>
          </cell>
          <cell r="H49">
            <v>6.2817323746890613E-2</v>
          </cell>
          <cell r="I49">
            <v>3.9957825299413316E-2</v>
          </cell>
          <cell r="J49">
            <v>0.13826616031687702</v>
          </cell>
        </row>
        <row r="50">
          <cell r="A50">
            <v>44958</v>
          </cell>
          <cell r="B50">
            <v>7.9879945338240527E-2</v>
          </cell>
          <cell r="C50">
            <v>0.11978115576154276</v>
          </cell>
          <cell r="D50">
            <v>0.10851563465579026</v>
          </cell>
          <cell r="E50">
            <v>1.5613935703158156E-2</v>
          </cell>
          <cell r="F50">
            <v>8.8584701259593723E-2</v>
          </cell>
          <cell r="G50">
            <v>9.8335214446952604E-2</v>
          </cell>
          <cell r="H50">
            <v>5.7494866529774147E-2</v>
          </cell>
          <cell r="I50">
            <v>3.8877913161635247E-2</v>
          </cell>
          <cell r="J50">
            <v>0.12483174956275037</v>
          </cell>
        </row>
        <row r="51">
          <cell r="A51">
            <v>44986</v>
          </cell>
          <cell r="B51">
            <v>7.1395991076537713E-2</v>
          </cell>
          <cell r="C51">
            <v>0.11655121906563723</v>
          </cell>
          <cell r="D51">
            <v>6.1745691628665042E-2</v>
          </cell>
          <cell r="E51">
            <v>-2.957728046067257E-3</v>
          </cell>
          <cell r="F51">
            <v>6.5984388862501894E-2</v>
          </cell>
          <cell r="G51">
            <v>9.9404384295481873E-2</v>
          </cell>
          <cell r="H51">
            <v>5.0178139870942037E-2</v>
          </cell>
          <cell r="I51">
            <v>4.2693450527551843E-2</v>
          </cell>
          <cell r="J51">
            <v>0.1272849613098577</v>
          </cell>
        </row>
        <row r="52">
          <cell r="A52">
            <v>45017</v>
          </cell>
          <cell r="B52">
            <v>6.3726658067908212E-2</v>
          </cell>
          <cell r="C52">
            <v>0.1064059166333693</v>
          </cell>
          <cell r="D52">
            <v>5.5785180026590275E-2</v>
          </cell>
          <cell r="E52">
            <v>-5.560639735041663E-3</v>
          </cell>
          <cell r="F52">
            <v>5.3806357559379993E-2</v>
          </cell>
          <cell r="G52">
            <v>9.0248175946023648E-2</v>
          </cell>
          <cell r="H52">
            <v>4.3474674146180468E-2</v>
          </cell>
          <cell r="I52">
            <v>3.6050211545858205E-2</v>
          </cell>
          <cell r="J52">
            <v>0.11461754674077813</v>
          </cell>
        </row>
        <row r="53">
          <cell r="A53">
            <v>45047</v>
          </cell>
          <cell r="B53">
            <v>6.1191244126459245E-2</v>
          </cell>
          <cell r="C53">
            <v>0.10626110557134184</v>
          </cell>
          <cell r="D53">
            <v>5.2533742827123524E-2</v>
          </cell>
          <cell r="E53">
            <v>-6.3398066707305968E-3</v>
          </cell>
          <cell r="F53">
            <v>3.8280371830784976E-2</v>
          </cell>
          <cell r="G53">
            <v>9.2000863371465499E-2</v>
          </cell>
          <cell r="H53">
            <v>3.7197366587139499E-2</v>
          </cell>
          <cell r="I53">
            <v>3.5105289279637096E-2</v>
          </cell>
          <cell r="J53">
            <v>0.10322033106498284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42.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3.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7.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8.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7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I216"/>
  <sheetViews>
    <sheetView tabSelected="1" zoomScaleNormal="100" workbookViewId="0"/>
  </sheetViews>
  <sheetFormatPr baseColWidth="10" defaultColWidth="11.42578125" defaultRowHeight="12.75"/>
  <cols>
    <col min="1" max="1" width="15.7109375" style="7" customWidth="1"/>
    <col min="2" max="2" width="75.7109375" style="7" customWidth="1"/>
    <col min="3" max="16384" width="11.42578125" style="7"/>
  </cols>
  <sheetData>
    <row r="1" spans="1:9">
      <c r="A1" s="28" t="s">
        <v>1396</v>
      </c>
      <c r="H1" s="20"/>
      <c r="I1" s="20"/>
    </row>
    <row r="2" spans="1:9">
      <c r="A2" s="28" t="s">
        <v>2951</v>
      </c>
    </row>
    <row r="4" spans="1:9">
      <c r="A4" s="79" t="s">
        <v>1397</v>
      </c>
      <c r="B4" s="79" t="s">
        <v>1398</v>
      </c>
    </row>
    <row r="5" spans="1:9">
      <c r="A5" s="29" t="s">
        <v>381</v>
      </c>
      <c r="B5" s="261" t="s">
        <v>2802</v>
      </c>
    </row>
    <row r="6" spans="1:9">
      <c r="A6" s="29" t="s">
        <v>382</v>
      </c>
      <c r="B6" s="261" t="s">
        <v>2804</v>
      </c>
    </row>
    <row r="7" spans="1:9">
      <c r="A7" s="29" t="s">
        <v>383</v>
      </c>
      <c r="B7" s="261" t="s">
        <v>2806</v>
      </c>
    </row>
    <row r="8" spans="1:9">
      <c r="A8" s="29" t="s">
        <v>384</v>
      </c>
      <c r="B8" s="261" t="s">
        <v>2808</v>
      </c>
    </row>
    <row r="9" spans="1:9">
      <c r="A9" s="29" t="s">
        <v>385</v>
      </c>
      <c r="B9" s="261" t="s">
        <v>2810</v>
      </c>
    </row>
    <row r="10" spans="1:9">
      <c r="A10" s="29" t="s">
        <v>386</v>
      </c>
      <c r="B10" s="261" t="s">
        <v>2812</v>
      </c>
    </row>
    <row r="11" spans="1:9">
      <c r="A11" s="29" t="s">
        <v>387</v>
      </c>
      <c r="B11" s="261" t="s">
        <v>1454</v>
      </c>
    </row>
    <row r="12" spans="1:9">
      <c r="A12" s="29" t="s">
        <v>388</v>
      </c>
      <c r="B12" s="261" t="s">
        <v>2815</v>
      </c>
    </row>
    <row r="13" spans="1:9">
      <c r="A13" s="29" t="s">
        <v>389</v>
      </c>
      <c r="B13" s="261" t="s">
        <v>2817</v>
      </c>
    </row>
    <row r="14" spans="1:9">
      <c r="A14" s="29" t="s">
        <v>390</v>
      </c>
      <c r="B14" s="261" t="s">
        <v>2819</v>
      </c>
    </row>
    <row r="15" spans="1:9">
      <c r="A15" s="29" t="s">
        <v>391</v>
      </c>
      <c r="B15" s="261" t="s">
        <v>2821</v>
      </c>
    </row>
    <row r="16" spans="1:9">
      <c r="A16" s="29" t="s">
        <v>392</v>
      </c>
      <c r="B16" s="261" t="s">
        <v>2823</v>
      </c>
    </row>
    <row r="17" spans="1:2">
      <c r="A17" s="29" t="s">
        <v>393</v>
      </c>
      <c r="B17" s="261" t="s">
        <v>2825</v>
      </c>
    </row>
    <row r="18" spans="1:2">
      <c r="A18" s="29" t="s">
        <v>394</v>
      </c>
      <c r="B18" s="261" t="s">
        <v>2827</v>
      </c>
    </row>
    <row r="19" spans="1:2">
      <c r="A19" s="29" t="s">
        <v>395</v>
      </c>
      <c r="B19" s="261" t="s">
        <v>2829</v>
      </c>
    </row>
    <row r="20" spans="1:2">
      <c r="A20" s="29" t="s">
        <v>396</v>
      </c>
      <c r="B20" s="261" t="s">
        <v>2831</v>
      </c>
    </row>
    <row r="21" spans="1:2">
      <c r="A21" s="29" t="s">
        <v>397</v>
      </c>
      <c r="B21" s="261" t="s">
        <v>1456</v>
      </c>
    </row>
    <row r="22" spans="1:2">
      <c r="A22" s="29" t="s">
        <v>1029</v>
      </c>
      <c r="B22" s="261" t="s">
        <v>2834</v>
      </c>
    </row>
    <row r="23" spans="1:2">
      <c r="A23" s="29" t="s">
        <v>1030</v>
      </c>
      <c r="B23" s="261" t="s">
        <v>2836</v>
      </c>
    </row>
    <row r="24" spans="1:2">
      <c r="A24" s="29" t="s">
        <v>1031</v>
      </c>
      <c r="B24" s="261" t="s">
        <v>2838</v>
      </c>
    </row>
    <row r="25" spans="1:2">
      <c r="A25" s="29" t="s">
        <v>1032</v>
      </c>
      <c r="B25" s="261" t="s">
        <v>2840</v>
      </c>
    </row>
    <row r="26" spans="1:2">
      <c r="A26" s="29" t="s">
        <v>1033</v>
      </c>
      <c r="B26" s="261" t="s">
        <v>2842</v>
      </c>
    </row>
    <row r="27" spans="1:2">
      <c r="A27" s="29" t="s">
        <v>1315</v>
      </c>
      <c r="B27" s="261" t="s">
        <v>2844</v>
      </c>
    </row>
    <row r="28" spans="1:2">
      <c r="A28" s="29" t="s">
        <v>1316</v>
      </c>
      <c r="B28" s="261" t="s">
        <v>2846</v>
      </c>
    </row>
    <row r="29" spans="1:2">
      <c r="A29" s="29" t="s">
        <v>1317</v>
      </c>
      <c r="B29" s="261" t="s">
        <v>2848</v>
      </c>
    </row>
    <row r="30" spans="1:2">
      <c r="A30" s="29" t="s">
        <v>1318</v>
      </c>
      <c r="B30" s="261" t="s">
        <v>2850</v>
      </c>
    </row>
    <row r="31" spans="1:2">
      <c r="A31" s="30" t="s">
        <v>1149</v>
      </c>
      <c r="B31" s="261" t="s">
        <v>2803</v>
      </c>
    </row>
    <row r="32" spans="1:2">
      <c r="A32" s="30" t="s">
        <v>1150</v>
      </c>
      <c r="B32" s="261" t="s">
        <v>2805</v>
      </c>
    </row>
    <row r="33" spans="1:2">
      <c r="A33" s="30" t="s">
        <v>1151</v>
      </c>
      <c r="B33" s="261" t="s">
        <v>2807</v>
      </c>
    </row>
    <row r="34" spans="1:2">
      <c r="A34" s="30" t="s">
        <v>1152</v>
      </c>
      <c r="B34" s="261" t="s">
        <v>2809</v>
      </c>
    </row>
    <row r="35" spans="1:2">
      <c r="A35" s="30" t="s">
        <v>1153</v>
      </c>
      <c r="B35" s="261" t="s">
        <v>2811</v>
      </c>
    </row>
    <row r="36" spans="1:2">
      <c r="A36" s="30" t="s">
        <v>1154</v>
      </c>
      <c r="B36" s="261" t="s">
        <v>2813</v>
      </c>
    </row>
    <row r="37" spans="1:2">
      <c r="A37" s="30" t="s">
        <v>734</v>
      </c>
      <c r="B37" s="261" t="s">
        <v>2814</v>
      </c>
    </row>
    <row r="38" spans="1:2">
      <c r="A38" s="30" t="s">
        <v>1089</v>
      </c>
      <c r="B38" s="261" t="s">
        <v>2816</v>
      </c>
    </row>
    <row r="39" spans="1:2">
      <c r="A39" s="30" t="s">
        <v>1174</v>
      </c>
      <c r="B39" s="261" t="s">
        <v>2818</v>
      </c>
    </row>
    <row r="40" spans="1:2">
      <c r="A40" s="30" t="s">
        <v>1175</v>
      </c>
      <c r="B40" s="261" t="s">
        <v>2820</v>
      </c>
    </row>
    <row r="41" spans="1:2">
      <c r="A41" s="30" t="s">
        <v>1176</v>
      </c>
      <c r="B41" s="261" t="s">
        <v>2822</v>
      </c>
    </row>
    <row r="42" spans="1:2">
      <c r="A42" s="30" t="s">
        <v>1177</v>
      </c>
      <c r="B42" s="261" t="s">
        <v>2824</v>
      </c>
    </row>
    <row r="43" spans="1:2">
      <c r="A43" s="30" t="s">
        <v>1048</v>
      </c>
      <c r="B43" s="261" t="s">
        <v>2826</v>
      </c>
    </row>
    <row r="44" spans="1:2">
      <c r="A44" s="30" t="s">
        <v>735</v>
      </c>
      <c r="B44" s="261" t="s">
        <v>2828</v>
      </c>
    </row>
    <row r="45" spans="1:2">
      <c r="A45" s="30" t="s">
        <v>1049</v>
      </c>
      <c r="B45" s="261" t="s">
        <v>2830</v>
      </c>
    </row>
    <row r="46" spans="1:2">
      <c r="A46" s="30" t="s">
        <v>1090</v>
      </c>
      <c r="B46" s="261" t="s">
        <v>2832</v>
      </c>
    </row>
    <row r="47" spans="1:2">
      <c r="A47" s="30" t="s">
        <v>1091</v>
      </c>
      <c r="B47" s="261" t="s">
        <v>2833</v>
      </c>
    </row>
    <row r="48" spans="1:2">
      <c r="A48" s="30" t="s">
        <v>1050</v>
      </c>
      <c r="B48" s="261" t="s">
        <v>2835</v>
      </c>
    </row>
    <row r="49" spans="1:2">
      <c r="A49" s="30" t="s">
        <v>1051</v>
      </c>
      <c r="B49" s="261" t="s">
        <v>2837</v>
      </c>
    </row>
    <row r="50" spans="1:2">
      <c r="A50" s="30" t="s">
        <v>398</v>
      </c>
      <c r="B50" s="261" t="s">
        <v>2839</v>
      </c>
    </row>
    <row r="51" spans="1:2">
      <c r="A51" s="30" t="s">
        <v>399</v>
      </c>
      <c r="B51" s="261" t="s">
        <v>2841</v>
      </c>
    </row>
    <row r="52" spans="1:2">
      <c r="A52" s="30" t="s">
        <v>1103</v>
      </c>
      <c r="B52" s="261" t="s">
        <v>2843</v>
      </c>
    </row>
    <row r="53" spans="1:2">
      <c r="A53" s="30" t="s">
        <v>1104</v>
      </c>
      <c r="B53" s="261" t="s">
        <v>2845</v>
      </c>
    </row>
    <row r="54" spans="1:2">
      <c r="A54" s="30" t="s">
        <v>1155</v>
      </c>
      <c r="B54" s="261" t="s">
        <v>2847</v>
      </c>
    </row>
    <row r="55" spans="1:2">
      <c r="A55" s="30" t="s">
        <v>1156</v>
      </c>
      <c r="B55" s="261" t="s">
        <v>2849</v>
      </c>
    </row>
    <row r="56" spans="1:2">
      <c r="A56" s="30" t="s">
        <v>2969</v>
      </c>
      <c r="B56" s="261" t="s">
        <v>2851</v>
      </c>
    </row>
    <row r="57" spans="1:2">
      <c r="A57" s="30" t="s">
        <v>2970</v>
      </c>
      <c r="B57" s="261" t="s">
        <v>2852</v>
      </c>
    </row>
    <row r="58" spans="1:2">
      <c r="A58" s="30" t="s">
        <v>2971</v>
      </c>
      <c r="B58" s="261" t="s">
        <v>2853</v>
      </c>
    </row>
    <row r="59" spans="1:2">
      <c r="A59" s="30" t="s">
        <v>1157</v>
      </c>
      <c r="B59" s="261" t="s">
        <v>2854</v>
      </c>
    </row>
    <row r="60" spans="1:2">
      <c r="A60" s="30" t="s">
        <v>1388</v>
      </c>
      <c r="B60" s="261" t="s">
        <v>2855</v>
      </c>
    </row>
    <row r="61" spans="1:2">
      <c r="A61" s="30" t="s">
        <v>1389</v>
      </c>
      <c r="B61" s="261" t="s">
        <v>2856</v>
      </c>
    </row>
    <row r="62" spans="1:2">
      <c r="A62" s="30" t="s">
        <v>1390</v>
      </c>
      <c r="B62" s="261" t="s">
        <v>2857</v>
      </c>
    </row>
    <row r="63" spans="1:2">
      <c r="A63" s="30" t="s">
        <v>1391</v>
      </c>
      <c r="B63" s="261" t="s">
        <v>2858</v>
      </c>
    </row>
    <row r="64" spans="1:2">
      <c r="A64" s="30" t="s">
        <v>1392</v>
      </c>
      <c r="B64" s="261" t="s">
        <v>2859</v>
      </c>
    </row>
    <row r="65" spans="1:2">
      <c r="A65" s="30" t="s">
        <v>1393</v>
      </c>
      <c r="B65" s="261" t="s">
        <v>2860</v>
      </c>
    </row>
    <row r="66" spans="1:2">
      <c r="A66" s="30" t="s">
        <v>1109</v>
      </c>
      <c r="B66" s="261" t="s">
        <v>2861</v>
      </c>
    </row>
    <row r="67" spans="1:2">
      <c r="A67" s="30" t="s">
        <v>1110</v>
      </c>
      <c r="B67" s="261" t="s">
        <v>2862</v>
      </c>
    </row>
    <row r="68" spans="1:2">
      <c r="A68" s="30" t="s">
        <v>1111</v>
      </c>
      <c r="B68" s="261" t="s">
        <v>2863</v>
      </c>
    </row>
    <row r="69" spans="1:2">
      <c r="A69" s="30" t="s">
        <v>1112</v>
      </c>
      <c r="B69" s="261" t="s">
        <v>2864</v>
      </c>
    </row>
    <row r="70" spans="1:2">
      <c r="A70" s="30" t="s">
        <v>1178</v>
      </c>
      <c r="B70" s="261" t="s">
        <v>2865</v>
      </c>
    </row>
    <row r="71" spans="1:2">
      <c r="A71" s="30" t="s">
        <v>1179</v>
      </c>
      <c r="B71" s="261" t="s">
        <v>2866</v>
      </c>
    </row>
    <row r="72" spans="1:2">
      <c r="A72" s="30" t="s">
        <v>1180</v>
      </c>
      <c r="B72" s="261" t="s">
        <v>2867</v>
      </c>
    </row>
    <row r="73" spans="1:2">
      <c r="A73" s="30" t="s">
        <v>1319</v>
      </c>
      <c r="B73" s="261" t="s">
        <v>2868</v>
      </c>
    </row>
    <row r="74" spans="1:2">
      <c r="A74" s="30" t="s">
        <v>1320</v>
      </c>
      <c r="B74" s="261" t="s">
        <v>2869</v>
      </c>
    </row>
    <row r="75" spans="1:2">
      <c r="A75" s="30" t="s">
        <v>1321</v>
      </c>
      <c r="B75" s="261" t="s">
        <v>2870</v>
      </c>
    </row>
    <row r="76" spans="1:2">
      <c r="A76" s="30" t="s">
        <v>1322</v>
      </c>
      <c r="B76" s="261" t="s">
        <v>2871</v>
      </c>
    </row>
    <row r="77" spans="1:2">
      <c r="A77" s="30" t="s">
        <v>2972</v>
      </c>
      <c r="B77" s="261" t="s">
        <v>2872</v>
      </c>
    </row>
    <row r="78" spans="1:2">
      <c r="A78" s="30" t="s">
        <v>1394</v>
      </c>
      <c r="B78" s="261" t="s">
        <v>2873</v>
      </c>
    </row>
    <row r="79" spans="1:2">
      <c r="A79" s="30" t="s">
        <v>2952</v>
      </c>
      <c r="B79" s="261" t="s">
        <v>2874</v>
      </c>
    </row>
    <row r="80" spans="1:2">
      <c r="A80" s="30" t="s">
        <v>2953</v>
      </c>
      <c r="B80" s="261" t="s">
        <v>2875</v>
      </c>
    </row>
    <row r="81" spans="1:2">
      <c r="A81" s="30" t="s">
        <v>2954</v>
      </c>
      <c r="B81" s="261" t="s">
        <v>2876</v>
      </c>
    </row>
    <row r="82" spans="1:2">
      <c r="A82" s="30" t="s">
        <v>2955</v>
      </c>
      <c r="B82" s="261" t="s">
        <v>2877</v>
      </c>
    </row>
    <row r="83" spans="1:2">
      <c r="A83" s="30" t="s">
        <v>2956</v>
      </c>
      <c r="B83" s="261" t="s">
        <v>2878</v>
      </c>
    </row>
    <row r="84" spans="1:2">
      <c r="A84" s="30" t="s">
        <v>2957</v>
      </c>
      <c r="B84" s="261" t="s">
        <v>2879</v>
      </c>
    </row>
    <row r="85" spans="1:2">
      <c r="A85" s="30" t="s">
        <v>1158</v>
      </c>
      <c r="B85" s="261" t="s">
        <v>2880</v>
      </c>
    </row>
    <row r="86" spans="1:2">
      <c r="A86" s="30" t="s">
        <v>1159</v>
      </c>
      <c r="B86" s="261" t="s">
        <v>2881</v>
      </c>
    </row>
    <row r="87" spans="1:2">
      <c r="A87" s="30" t="s">
        <v>1113</v>
      </c>
      <c r="B87" s="261" t="s">
        <v>2882</v>
      </c>
    </row>
    <row r="88" spans="1:2">
      <c r="A88" s="30" t="s">
        <v>1114</v>
      </c>
      <c r="B88" s="261" t="s">
        <v>2883</v>
      </c>
    </row>
    <row r="89" spans="1:2">
      <c r="A89" s="30" t="s">
        <v>1323</v>
      </c>
      <c r="B89" s="261" t="s">
        <v>2884</v>
      </c>
    </row>
    <row r="90" spans="1:2">
      <c r="A90" s="30" t="s">
        <v>1324</v>
      </c>
      <c r="B90" s="261" t="s">
        <v>2885</v>
      </c>
    </row>
    <row r="91" spans="1:2">
      <c r="A91" s="30" t="s">
        <v>1325</v>
      </c>
      <c r="B91" s="261" t="s">
        <v>2886</v>
      </c>
    </row>
    <row r="92" spans="1:2">
      <c r="A92" s="30" t="s">
        <v>1326</v>
      </c>
      <c r="B92" s="261" t="s">
        <v>2887</v>
      </c>
    </row>
    <row r="93" spans="1:2">
      <c r="A93" s="30" t="s">
        <v>1105</v>
      </c>
      <c r="B93" s="261" t="s">
        <v>2888</v>
      </c>
    </row>
    <row r="94" spans="1:2">
      <c r="A94" s="30" t="s">
        <v>2973</v>
      </c>
      <c r="B94" s="261" t="s">
        <v>2889</v>
      </c>
    </row>
    <row r="95" spans="1:2">
      <c r="A95" s="30" t="s">
        <v>2974</v>
      </c>
      <c r="B95" s="261" t="s">
        <v>2890</v>
      </c>
    </row>
    <row r="96" spans="1:2">
      <c r="A96" s="30" t="s">
        <v>2975</v>
      </c>
      <c r="B96" s="261" t="s">
        <v>2891</v>
      </c>
    </row>
    <row r="97" spans="1:2">
      <c r="A97" s="30" t="s">
        <v>2958</v>
      </c>
      <c r="B97" s="261" t="s">
        <v>2892</v>
      </c>
    </row>
    <row r="98" spans="1:2">
      <c r="A98" s="30" t="s">
        <v>2959</v>
      </c>
      <c r="B98" s="261" t="s">
        <v>2893</v>
      </c>
    </row>
    <row r="99" spans="1:2">
      <c r="A99" s="30" t="s">
        <v>2960</v>
      </c>
      <c r="B99" s="261" t="s">
        <v>2894</v>
      </c>
    </row>
    <row r="100" spans="1:2">
      <c r="A100" s="30" t="s">
        <v>2961</v>
      </c>
      <c r="B100" s="261" t="s">
        <v>2895</v>
      </c>
    </row>
    <row r="101" spans="1:2">
      <c r="A101" s="30" t="s">
        <v>1085</v>
      </c>
      <c r="B101" s="261" t="s">
        <v>2896</v>
      </c>
    </row>
    <row r="102" spans="1:2">
      <c r="A102" s="30" t="s">
        <v>1086</v>
      </c>
      <c r="B102" s="261" t="s">
        <v>2897</v>
      </c>
    </row>
    <row r="103" spans="1:2">
      <c r="A103" s="30" t="s">
        <v>1115</v>
      </c>
      <c r="B103" s="261" t="s">
        <v>2898</v>
      </c>
    </row>
    <row r="104" spans="1:2">
      <c r="A104" s="30" t="s">
        <v>1116</v>
      </c>
      <c r="B104" s="261" t="s">
        <v>2899</v>
      </c>
    </row>
    <row r="105" spans="1:2">
      <c r="A105" s="30" t="s">
        <v>1117</v>
      </c>
      <c r="B105" s="261" t="s">
        <v>2900</v>
      </c>
    </row>
    <row r="106" spans="1:2">
      <c r="A106" s="30" t="s">
        <v>1327</v>
      </c>
      <c r="B106" s="261" t="s">
        <v>2901</v>
      </c>
    </row>
    <row r="107" spans="1:2">
      <c r="A107" s="30" t="s">
        <v>1328</v>
      </c>
      <c r="B107" s="261" t="s">
        <v>2902</v>
      </c>
    </row>
    <row r="108" spans="1:2">
      <c r="A108" s="30" t="s">
        <v>1329</v>
      </c>
      <c r="B108" s="261" t="s">
        <v>2903</v>
      </c>
    </row>
    <row r="109" spans="1:2">
      <c r="A109" s="30" t="s">
        <v>1330</v>
      </c>
      <c r="B109" s="261" t="s">
        <v>2904</v>
      </c>
    </row>
    <row r="110" spans="1:2">
      <c r="A110" s="30" t="s">
        <v>1331</v>
      </c>
      <c r="B110" s="261" t="s">
        <v>2905</v>
      </c>
    </row>
    <row r="111" spans="1:2">
      <c r="A111" s="30" t="s">
        <v>1332</v>
      </c>
      <c r="B111" s="261" t="s">
        <v>2906</v>
      </c>
    </row>
    <row r="112" spans="1:2">
      <c r="A112" s="30" t="s">
        <v>1092</v>
      </c>
      <c r="B112" s="261" t="s">
        <v>2907</v>
      </c>
    </row>
    <row r="113" spans="1:2">
      <c r="A113" s="30" t="s">
        <v>1093</v>
      </c>
      <c r="B113" s="261" t="s">
        <v>2908</v>
      </c>
    </row>
    <row r="114" spans="1:2">
      <c r="A114" s="30" t="s">
        <v>1094</v>
      </c>
      <c r="B114" s="261" t="s">
        <v>2909</v>
      </c>
    </row>
    <row r="115" spans="1:2">
      <c r="A115" s="30" t="s">
        <v>1160</v>
      </c>
      <c r="B115" s="261" t="s">
        <v>2910</v>
      </c>
    </row>
    <row r="116" spans="1:2">
      <c r="A116" s="30" t="s">
        <v>1161</v>
      </c>
      <c r="B116" s="261" t="s">
        <v>2911</v>
      </c>
    </row>
    <row r="117" spans="1:2">
      <c r="A117" s="30" t="s">
        <v>2962</v>
      </c>
      <c r="B117" s="261" t="s">
        <v>2912</v>
      </c>
    </row>
    <row r="118" spans="1:2">
      <c r="A118" s="30" t="s">
        <v>2963</v>
      </c>
      <c r="B118" s="261" t="s">
        <v>2913</v>
      </c>
    </row>
    <row r="119" spans="1:2">
      <c r="A119" s="30" t="s">
        <v>2964</v>
      </c>
      <c r="B119" s="261" t="s">
        <v>2914</v>
      </c>
    </row>
    <row r="120" spans="1:2">
      <c r="A120" s="30" t="s">
        <v>2965</v>
      </c>
      <c r="B120" s="261" t="s">
        <v>2915</v>
      </c>
    </row>
    <row r="121" spans="1:2">
      <c r="A121" s="30" t="s">
        <v>2966</v>
      </c>
      <c r="B121" s="261" t="s">
        <v>2916</v>
      </c>
    </row>
    <row r="122" spans="1:2">
      <c r="A122" s="30" t="s">
        <v>2967</v>
      </c>
      <c r="B122" s="261" t="s">
        <v>2917</v>
      </c>
    </row>
    <row r="123" spans="1:2">
      <c r="A123" s="30" t="s">
        <v>402</v>
      </c>
      <c r="B123" s="261" t="s">
        <v>2918</v>
      </c>
    </row>
    <row r="124" spans="1:2">
      <c r="A124" s="30" t="s">
        <v>403</v>
      </c>
      <c r="B124" s="261" t="s">
        <v>2919</v>
      </c>
    </row>
    <row r="125" spans="1:2">
      <c r="A125" s="30" t="s">
        <v>404</v>
      </c>
      <c r="B125" s="261" t="s">
        <v>2920</v>
      </c>
    </row>
    <row r="126" spans="1:2">
      <c r="A126" s="30" t="s">
        <v>405</v>
      </c>
      <c r="B126" s="261" t="s">
        <v>2921</v>
      </c>
    </row>
    <row r="127" spans="1:2">
      <c r="A127" s="30" t="s">
        <v>415</v>
      </c>
      <c r="B127" s="261" t="s">
        <v>2922</v>
      </c>
    </row>
    <row r="128" spans="1:2">
      <c r="A128" s="30" t="s">
        <v>416</v>
      </c>
      <c r="B128" s="261" t="s">
        <v>2923</v>
      </c>
    </row>
    <row r="129" spans="1:2">
      <c r="A129" s="30" t="s">
        <v>417</v>
      </c>
      <c r="B129" s="261" t="s">
        <v>2924</v>
      </c>
    </row>
    <row r="130" spans="1:2">
      <c r="A130" s="30" t="s">
        <v>418</v>
      </c>
      <c r="B130" s="261" t="s">
        <v>2925</v>
      </c>
    </row>
    <row r="131" spans="1:2">
      <c r="A131" s="30" t="s">
        <v>419</v>
      </c>
      <c r="B131" s="261" t="s">
        <v>2926</v>
      </c>
    </row>
    <row r="132" spans="1:2">
      <c r="A132" s="30" t="s">
        <v>420</v>
      </c>
      <c r="B132" s="261" t="s">
        <v>2927</v>
      </c>
    </row>
    <row r="133" spans="1:2">
      <c r="A133" s="30" t="s">
        <v>421</v>
      </c>
      <c r="B133" s="261" t="s">
        <v>2928</v>
      </c>
    </row>
    <row r="134" spans="1:2">
      <c r="A134" s="30" t="s">
        <v>422</v>
      </c>
      <c r="B134" s="261" t="s">
        <v>2929</v>
      </c>
    </row>
    <row r="135" spans="1:2">
      <c r="A135" s="30" t="s">
        <v>1162</v>
      </c>
      <c r="B135" s="261" t="s">
        <v>2930</v>
      </c>
    </row>
    <row r="136" spans="1:2">
      <c r="A136" s="30" t="s">
        <v>1163</v>
      </c>
      <c r="B136" s="261" t="s">
        <v>2931</v>
      </c>
    </row>
    <row r="137" spans="1:2">
      <c r="A137" s="30" t="s">
        <v>1164</v>
      </c>
      <c r="B137" s="261" t="s">
        <v>2932</v>
      </c>
    </row>
    <row r="138" spans="1:2">
      <c r="A138" s="30" t="s">
        <v>1165</v>
      </c>
      <c r="B138" s="261" t="s">
        <v>2933</v>
      </c>
    </row>
    <row r="139" spans="1:2">
      <c r="A139" s="30" t="s">
        <v>1166</v>
      </c>
      <c r="B139" s="261" t="s">
        <v>2934</v>
      </c>
    </row>
    <row r="140" spans="1:2">
      <c r="A140" s="30" t="s">
        <v>1167</v>
      </c>
      <c r="B140" s="261" t="s">
        <v>2935</v>
      </c>
    </row>
    <row r="141" spans="1:2">
      <c r="A141" s="30" t="s">
        <v>431</v>
      </c>
      <c r="B141" s="261" t="s">
        <v>2936</v>
      </c>
    </row>
    <row r="142" spans="1:2">
      <c r="A142" s="30" t="s">
        <v>432</v>
      </c>
      <c r="B142" s="261" t="s">
        <v>2937</v>
      </c>
    </row>
    <row r="143" spans="1:2">
      <c r="A143" s="30" t="s">
        <v>715</v>
      </c>
      <c r="B143" s="261" t="s">
        <v>2938</v>
      </c>
    </row>
    <row r="144" spans="1:2">
      <c r="A144" s="30" t="s">
        <v>716</v>
      </c>
      <c r="B144" s="261" t="s">
        <v>2939</v>
      </c>
    </row>
    <row r="145" spans="1:2">
      <c r="A145" s="30" t="s">
        <v>717</v>
      </c>
      <c r="B145" s="261" t="s">
        <v>2940</v>
      </c>
    </row>
    <row r="146" spans="1:2">
      <c r="A146" s="30" t="s">
        <v>718</v>
      </c>
      <c r="B146" s="261" t="s">
        <v>2941</v>
      </c>
    </row>
    <row r="147" spans="1:2">
      <c r="A147" s="30" t="s">
        <v>719</v>
      </c>
      <c r="B147" s="261" t="s">
        <v>2942</v>
      </c>
    </row>
    <row r="148" spans="1:2">
      <c r="A148" s="30" t="s">
        <v>720</v>
      </c>
      <c r="B148" s="261" t="s">
        <v>2943</v>
      </c>
    </row>
    <row r="149" spans="1:2">
      <c r="A149" s="30" t="s">
        <v>721</v>
      </c>
      <c r="B149" s="261" t="s">
        <v>2944</v>
      </c>
    </row>
    <row r="150" spans="1:2">
      <c r="A150" s="30" t="s">
        <v>722</v>
      </c>
      <c r="B150" s="261" t="s">
        <v>2945</v>
      </c>
    </row>
    <row r="151" spans="1:2">
      <c r="A151" s="30" t="s">
        <v>723</v>
      </c>
      <c r="B151" s="261" t="s">
        <v>2946</v>
      </c>
    </row>
    <row r="152" spans="1:2">
      <c r="A152" s="30" t="s">
        <v>724</v>
      </c>
      <c r="B152" s="261" t="s">
        <v>2947</v>
      </c>
    </row>
    <row r="153" spans="1:2">
      <c r="A153" s="30" t="s">
        <v>725</v>
      </c>
      <c r="B153" s="261" t="s">
        <v>2948</v>
      </c>
    </row>
    <row r="154" spans="1:2">
      <c r="A154" s="30" t="s">
        <v>1395</v>
      </c>
      <c r="B154" s="261" t="s">
        <v>2949</v>
      </c>
    </row>
    <row r="155" spans="1:2">
      <c r="A155" s="30" t="s">
        <v>2968</v>
      </c>
      <c r="B155" s="261" t="s">
        <v>2950</v>
      </c>
    </row>
    <row r="156" spans="1:2">
      <c r="A156" s="262"/>
      <c r="B156" s="261"/>
    </row>
    <row r="157" spans="1:2">
      <c r="A157" s="262"/>
      <c r="B157" s="261"/>
    </row>
    <row r="158" spans="1:2">
      <c r="A158" s="262"/>
      <c r="B158" s="261"/>
    </row>
    <row r="159" spans="1:2">
      <c r="A159" s="262"/>
      <c r="B159" s="261"/>
    </row>
    <row r="160" spans="1:2">
      <c r="A160" s="262"/>
      <c r="B160" s="261"/>
    </row>
    <row r="161" spans="1:2">
      <c r="A161" s="262"/>
      <c r="B161" s="261"/>
    </row>
    <row r="162" spans="1:2">
      <c r="A162" s="262"/>
      <c r="B162" s="261"/>
    </row>
    <row r="163" spans="1:2">
      <c r="A163" s="262"/>
      <c r="B163" s="261"/>
    </row>
    <row r="164" spans="1:2">
      <c r="A164" s="262"/>
      <c r="B164" s="261"/>
    </row>
    <row r="165" spans="1:2">
      <c r="A165" s="262"/>
      <c r="B165" s="20"/>
    </row>
    <row r="166" spans="1:2">
      <c r="A166" s="262"/>
      <c r="B166" s="20"/>
    </row>
    <row r="167" spans="1:2">
      <c r="A167" s="262"/>
      <c r="B167" s="20"/>
    </row>
    <row r="168" spans="1:2">
      <c r="A168" s="262"/>
      <c r="B168" s="20"/>
    </row>
    <row r="169" spans="1:2">
      <c r="A169" s="262"/>
      <c r="B169" s="20"/>
    </row>
    <row r="170" spans="1:2">
      <c r="A170" s="262"/>
      <c r="B170" s="20"/>
    </row>
    <row r="171" spans="1:2">
      <c r="A171" s="262"/>
      <c r="B171" s="20"/>
    </row>
    <row r="172" spans="1:2">
      <c r="A172" s="262"/>
      <c r="B172" s="20"/>
    </row>
    <row r="173" spans="1:2">
      <c r="A173" s="262"/>
      <c r="B173" s="20"/>
    </row>
    <row r="174" spans="1:2">
      <c r="A174" s="262"/>
      <c r="B174" s="20"/>
    </row>
    <row r="175" spans="1:2">
      <c r="A175" s="262"/>
      <c r="B175" s="20"/>
    </row>
    <row r="176" spans="1:2">
      <c r="A176" s="262"/>
      <c r="B176" s="20"/>
    </row>
    <row r="177" spans="1:2">
      <c r="A177" s="262"/>
      <c r="B177" s="20"/>
    </row>
    <row r="178" spans="1:2">
      <c r="A178" s="262"/>
      <c r="B178" s="20"/>
    </row>
    <row r="179" spans="1:2">
      <c r="A179" s="262"/>
      <c r="B179" s="20"/>
    </row>
    <row r="180" spans="1:2">
      <c r="A180" s="262"/>
      <c r="B180" s="20"/>
    </row>
    <row r="181" spans="1:2">
      <c r="A181" s="262"/>
      <c r="B181" s="20"/>
    </row>
    <row r="182" spans="1:2">
      <c r="A182" s="262"/>
      <c r="B182" s="20"/>
    </row>
    <row r="183" spans="1:2">
      <c r="A183" s="262"/>
      <c r="B183" s="20"/>
    </row>
    <row r="184" spans="1:2">
      <c r="A184" s="262"/>
      <c r="B184" s="20"/>
    </row>
    <row r="185" spans="1:2">
      <c r="A185" s="262"/>
      <c r="B185" s="20"/>
    </row>
    <row r="186" spans="1:2">
      <c r="A186" s="262"/>
      <c r="B186" s="20"/>
    </row>
    <row r="187" spans="1:2">
      <c r="A187" s="262"/>
      <c r="B187" s="20"/>
    </row>
    <row r="188" spans="1:2">
      <c r="A188" s="262"/>
      <c r="B188" s="20"/>
    </row>
    <row r="189" spans="1:2">
      <c r="A189" s="262"/>
      <c r="B189" s="20"/>
    </row>
    <row r="190" spans="1:2">
      <c r="A190" s="262"/>
      <c r="B190" s="20"/>
    </row>
    <row r="191" spans="1:2">
      <c r="A191" s="262"/>
      <c r="B191" s="20"/>
    </row>
    <row r="192" spans="1:2">
      <c r="A192" s="262"/>
      <c r="B192" s="20"/>
    </row>
    <row r="193" spans="1:2">
      <c r="A193" s="262"/>
      <c r="B193" s="20"/>
    </row>
    <row r="194" spans="1:2">
      <c r="A194" s="262"/>
      <c r="B194" s="20"/>
    </row>
    <row r="195" spans="1:2">
      <c r="A195" s="262"/>
      <c r="B195" s="20"/>
    </row>
    <row r="196" spans="1:2">
      <c r="A196" s="262"/>
      <c r="B196" s="20"/>
    </row>
    <row r="197" spans="1:2">
      <c r="A197" s="262"/>
      <c r="B197" s="20"/>
    </row>
    <row r="198" spans="1:2">
      <c r="A198" s="262"/>
      <c r="B198" s="20"/>
    </row>
    <row r="199" spans="1:2">
      <c r="A199" s="262"/>
      <c r="B199" s="20"/>
    </row>
    <row r="200" spans="1:2">
      <c r="A200" s="262"/>
      <c r="B200" s="20"/>
    </row>
    <row r="201" spans="1:2">
      <c r="A201" s="262"/>
      <c r="B201" s="20"/>
    </row>
    <row r="202" spans="1:2">
      <c r="A202" s="262"/>
      <c r="B202" s="20"/>
    </row>
    <row r="203" spans="1:2">
      <c r="A203" s="31"/>
      <c r="B203" s="20"/>
    </row>
    <row r="204" spans="1:2">
      <c r="A204" s="31"/>
      <c r="B204" s="20"/>
    </row>
    <row r="205" spans="1:2">
      <c r="A205" s="31"/>
      <c r="B205" s="20"/>
    </row>
    <row r="206" spans="1:2">
      <c r="A206" s="31"/>
      <c r="B206" s="20"/>
    </row>
    <row r="207" spans="1:2">
      <c r="A207" s="31"/>
      <c r="B207" s="20"/>
    </row>
    <row r="208" spans="1:2">
      <c r="A208" s="31"/>
      <c r="B208" s="20"/>
    </row>
    <row r="209" spans="1:2">
      <c r="A209" s="31"/>
      <c r="B209" s="20"/>
    </row>
    <row r="210" spans="1:2">
      <c r="A210" s="31"/>
      <c r="B210" s="20"/>
    </row>
    <row r="211" spans="1:2">
      <c r="A211" s="31"/>
      <c r="B211" s="20"/>
    </row>
    <row r="212" spans="1:2">
      <c r="A212" s="31"/>
      <c r="B212" s="20"/>
    </row>
    <row r="213" spans="1:2">
      <c r="A213" s="31"/>
      <c r="B213" s="20"/>
    </row>
    <row r="214" spans="1:2">
      <c r="A214" s="31"/>
      <c r="B214" s="20"/>
    </row>
    <row r="215" spans="1:2">
      <c r="A215" s="31"/>
      <c r="B215" s="20"/>
    </row>
    <row r="216" spans="1:2">
      <c r="A216" s="31"/>
      <c r="B216" s="20"/>
    </row>
  </sheetData>
  <hyperlinks>
    <hyperlink ref="B5" location="Start2" display="Tabla 1. Inversión Extranjera Directa en Jalisco por sector de actividad económica, enero-marzo de 2022 y 2023 con cifras preliminares, millones de dólares" xr:uid="{6DCF7605-46CD-4A68-BB65-7B55F7A52696}"/>
    <hyperlink ref="B6" location="Start3" display="Tabla 2. Exportaciones de Jalisco por subsector en el primer trimestre de 2023, millones de dólares" xr:uid="{24DA891C-DD4B-41D4-8D9A-2B5F48FAB12B}"/>
    <hyperlink ref="B7" location="Start4" display="Tabla 3. Indicador de Confianza del Consumidor Jalisciense, nivel del indicador y subíndices a mayo de 2023" xr:uid="{D9399E54-DEB8-4E4C-A35C-C58EEE597B36}"/>
    <hyperlink ref="B8" location="Start5" display="Tabla 4. Top 10, municipios de Jalisco con más empleo turístico, mayo 2023" xr:uid="{ADED4FBF-F5EA-4DE0-BF06-3231CE99B2F8}"/>
    <hyperlink ref="B9" location="Start6" display="Tabla 5. Top 10, municipios de Jalisco con mayor proporción de empleo turístico, mayo 2023" xr:uid="{391E52B3-1807-461D-9648-32A5F41601FD}"/>
    <hyperlink ref="B10" location="Start7" display="Tabla 6. Empleo formal del sector turístico por entidad federativa, mayo 2023" xr:uid="{3A763139-CB49-4494-9FE3-9EC549402086}"/>
    <hyperlink ref="B11" location="Start8" display="Tabla 7. Empleos en Jalisco por sector de actividad económica, mayo 2023 vs abril 2023" xr:uid="{7F33A56C-AB8C-42A6-8643-DD511A1EA1BD}"/>
    <hyperlink ref="B12" location="Start9" display="Tabla 8. Empleos en Jalisco por sector de actividad económica, acumulado mayo 2023 vs cierre 2022" xr:uid="{091FCB9C-9057-4A2D-8D89-1A1B21D0576B}"/>
    <hyperlink ref="B13" location="Start10" display="Tabla 9. Empleos en Jalisco por sector de actividad económica, anual mayo 2023 vs mayo 2022" xr:uid="{E53A257D-A4A7-440A-B032-F716F091B989}"/>
    <hyperlink ref="B14" location="Start11" display="Tabla 10. Trabajadores asegurados en el IMSS en Jalisco por sector de actividad económica y sexo, mayo 2023 vs abril 2023" xr:uid="{B5BBC55C-67F0-4F6A-BAB8-05206FAEDA2F}"/>
    <hyperlink ref="B15" location="Start12" display="Tabla 11. Empleos en Jalisco por grupos de edad, mayo 2023 vs abril 2023" xr:uid="{539990C8-40A3-4C5C-B6E7-D5CC6C4D6B92}"/>
    <hyperlink ref="B16" location="Start13" display="Tabla 12. Salario diario base cotización en Jalisco por división económica del IMSS, mayo 2023, variaciones en términos reales" xr:uid="{F8E6BDFA-C81A-446E-B243-52796406212B}"/>
    <hyperlink ref="B17" location="Start14" display="Tabla 13. Patrones registrados en el IMSS en Jalisco por división económica, mayo 2023 vs abril 2023" xr:uid="{37CA0DB3-DCE9-43D1-9F87-E1D5A1EEAAAE}"/>
    <hyperlink ref="B18" location="Start15" display="Tabla 14. Patrones registrados en el IMSS en Jalisco por división económica, mayo 2023 vs diciembre 2022" xr:uid="{BF4D5111-8656-42E4-9279-FAC3C742208A}"/>
    <hyperlink ref="B19" location="Start16" display="Tabla 15. Patrones registrados en el IMSS en Jalisco por división económica, mayo 2023 vs mayo 2022" xr:uid="{5AF3CE8F-E934-485E-B07A-E9BBA2EAACD4}"/>
    <hyperlink ref="B20" location="Start17" display="Tabla 16. Patrones registrados en el IMSS en Jalisco por tamaño, mayo 2023 vs abril de 2023" xr:uid="{8ADA0023-CBA4-4B20-B7FF-B6AA81ACE178}"/>
    <hyperlink ref="B21" location="Start18" display="Tabla 17. Patrones registrados en el IMSS en Jalisco por tamaño, mayo 2023 vs mayo 2022" xr:uid="{AA045B05-0FAC-49E8-B6CB-8189F96D088C}"/>
    <hyperlink ref="B22" location="Start19" display="Tabla 18. Participación porcentual y variación anual del valor de la producción de principales subsectores manufactureros en Jalisco en términos reales, acumulado de los últimos 12 meses, abril 2023" xr:uid="{CF2A6100-1068-4C77-9309-4848D176E32B}"/>
    <hyperlink ref="B23" location="Start20" display="Tabla 19. Participación porcentual y variación anual del personal ocupado en principales subsectores manufactureros en Jalisco, abril 2023" xr:uid="{5FB85B1E-4675-423D-8199-24C76F0E206C}"/>
    <hyperlink ref="B24" location="Start21" display="Tabla 20. Indicadores de empresas comerciales de Jalisco, variación porcentual anual, últimos doce meses" xr:uid="{A2C0270D-A069-44C1-B343-D40D907E9754}"/>
    <hyperlink ref="B25" location="Start22" display="Tabla 21. Variación anual del número de cabezas, carne de canal y valor de la producción por especie, abril 2023" xr:uid="{765D5DEA-67E1-4051-816C-6202315F1731}"/>
    <hyperlink ref="B26" location="Start23" display="Tabla 22. Ganado bovino, distribución por entidad federativa durante abril 2023" xr:uid="{72A3EFEA-FE78-47F0-A878-18465FC9CF37}"/>
    <hyperlink ref="B27" location="Start24" display="Tabla 23. Ganado porcino, distribución por entidad federativa durante abril 2023" xr:uid="{FE544309-B022-4244-9B06-160F4F88BECF}"/>
    <hyperlink ref="B28" location="Start25" display="Tabla 24. Ganado ovino, distribución por entidad federativa durante abril 2023" xr:uid="{AE04FD83-C27B-4266-8F9D-105D8FEB2208}"/>
    <hyperlink ref="B29" location="Start26" display="Tabla 25. Ganado caprino, distribución por entidad federativa durante abril 2023" xr:uid="{C824AE9D-CBCC-467F-BECA-E8DD672EDD7D}"/>
    <hyperlink ref="B30" location="Start27" display="Tabla 26. Distribución del total de empleos de municipios, mayo 2023" xr:uid="{5506ECFC-3C10-49FA-BAE8-FA647DC4D944}"/>
    <hyperlink ref="B31" location="Start28" display="Figura 1. Inversión Extranjera Directa, primer trimestre de 2019-2023 en Jalisco, con cifras preliminares, millones de dólares" xr:uid="{01E65801-9714-458B-B249-60156D640ECD}"/>
    <hyperlink ref="B32" location="Start29" display="Figura 2. Inversión Extranjera Directa por tipo, primer trimestre de 2019-2023 en Jalisco, con cifras preliminares, millones de dólares" xr:uid="{292553AB-D7CA-429D-A761-D4F28D7A129D}"/>
    <hyperlink ref="B33" location="Start30" display="Figura 3. Inversión Extranjera Directa por entidad federativa, primer trimestre, 2022 y 2023, con cifras preliminares, millones de dólares" xr:uid="{3655E883-1822-4BC7-BB99-164CDF46DCA5}"/>
    <hyperlink ref="B34" location="Start31" display="Figura 4. Inversión Extranjera Directa en Jalisco por país, enero-marzo de 2023 con cifras preliminares, millones de dólares" xr:uid="{B7C2316B-C52A-4101-93B0-13D90E2AC157}"/>
    <hyperlink ref="B35" location="Start32" display="Figura 5. Exportaciones trimestrales de Jalisco, 2008 T1 - 2023 T1, millones de dólares" xr:uid="{AD7BD1BF-BDCC-42A7-ADBF-47C8F8316306}"/>
    <hyperlink ref="B36" location="Start33" display="Figura 6. Exportaciones por entidad federativa durante el primer trimestre de 2023, millones de dólares" xr:uid="{E57515B8-9143-4ABD-9201-D24D65EEAE3E}"/>
    <hyperlink ref="B37" location="Start34" display="Figura 7. Exportaciones del subsector (Fabricación de equipo de computación, comunicación, medición y de otros equipos, componentes y accesorios electrónicos&quot; durante primer trimestre de 2023, millones de dólares" xr:uid="{1A9268E7-FDE0-4519-B904-AB31A9C8F070}"/>
    <hyperlink ref="B38" location="Start35" display="Figura 8. Indicador de Confianza del Consumidor Jalisciense, febrero – 2020 a mayo – 2023" xr:uid="{89F706E3-6E7D-46A0-9A7E-5590171AA16F}"/>
    <hyperlink ref="B39" location="Start36" display="Figura 9. Porcentaje de cuentas Infonavit en cartera vencida en Jalisco y a nivel nacional, enero 2018 – abril 2023" xr:uid="{4AFCC614-18CD-46EE-9A44-13CA8952895F}"/>
    <hyperlink ref="B40" location="Start37" display="Figura 10. Porcentaje de cuentas en cartera vencida de Infonavit por entidad federativa, abril 2023" xr:uid="{2098B0C1-75A6-4EAD-90CA-68DA0EF0812E}"/>
    <hyperlink ref="B41" location="Start38" display="Figura 11. Porcentaje de saldos en cartera vencida y prórroga, Jalisco y Nacional, enero 2018 – abril 2023" xr:uid="{AA0AF64C-E849-4B11-A55A-B8409A5E1835}"/>
    <hyperlink ref="B42" location="Start39" display="Figura 12. Porcentaje del saldo en cartera vencida de Infonavit por entidad federativa, abril 2023" xr:uid="{E512CE5D-BEDA-4468-B792-CA0189420B61}"/>
    <hyperlink ref="B43" location="Start40" display="Figura 13. Inflación mensual a tasa anual, enero 2013 - mayo 2023" xr:uid="{1C6B56B2-8CDF-4492-87BB-74F560F9B0BE}"/>
    <hyperlink ref="B44" location="Start41" display="Figura 14. Inflación anual por ciudades, mayo 2023" xr:uid="{BAD356BC-7E70-46CE-A127-5EFF1FE74012}"/>
    <hyperlink ref="B45" location="Start42" display="Figura 15. Inflación mensual a tasa anual por entidad federativa, mayo 2023" xr:uid="{64A91243-B282-4BAD-9EC0-BBAAEEB69D0D}"/>
    <hyperlink ref="B46" location="Start43" display="Figura 16. Variación anual del índice de precios por objeto de gasto en Jalisco, enero 2023 - mayo 2023" xr:uid="{4D7D57BA-3966-4B1B-9254-116E47DAC7F9}"/>
    <hyperlink ref="B47" location="Start44" display="Figura 17. Inflación anual del rubro de alimentos, bebidas y tabaco por entidad federativa, mayo 2023" xr:uid="{F80F5EAC-FB03-42A3-B717-9C8C583B7AE8}"/>
    <hyperlink ref="B48" location="Start45" display="Figura 18. Inflación anual del rubro de ropa, calzado y accesorios por entidad federativa, mayo 2023" xr:uid="{6159DB71-998A-4BAC-BD87-BA82AF0C15CD}"/>
    <hyperlink ref="B49" location="Start46" display="Figura 19. Inflación anual del rubro de gasto en vivienda por entidad federativa, mayo 2023" xr:uid="{BD686907-57E6-4064-990D-B0E39B649FDA}"/>
    <hyperlink ref="B50" location="Start47" display="Figura 20. Inflación anual del rubro de muebles, aparatos y accesorios domésticos por entidad federativa, mayo 2023" xr:uid="{9361CC26-B69B-4A21-A85B-1C80855EBDBE}"/>
    <hyperlink ref="B51" location="Start48" display="Figura 21. Inflación anual del rubro de gasto en salud y cuidado personal por entidad federativa, mayo 2023" xr:uid="{59871CB6-52F5-4A1A-9D21-2FAF4762E9CB}"/>
    <hyperlink ref="B52" location="Start49" display="Figura 22. Inflación anual del rubro de gasto en transporte por entidad federativa, mayo 2023" xr:uid="{EC0D23BA-0662-4348-B413-8AC729E64B1A}"/>
    <hyperlink ref="B53" location="Start50" display="Figura 23. Inflación anual del rubro de educación y esparcimiento por entidad federativa, mayo 2023" xr:uid="{378E157C-399E-46FD-A9DF-AB6D393B2A8F}"/>
    <hyperlink ref="B54" location="Start51" display="Figura 24. Inflación anual del rubro de otros servicios por entidad federativa, mayo 2023" xr:uid="{F315B839-A84B-43DD-B74A-81E1142985E9}"/>
    <hyperlink ref="B55" location="Start52" display="Figura 25. Precio promedio mensual de la gasolina regular, premium y diésel en Jalisco, abril- mayo 2023, pesos constantes" xr:uid="{ED8A724D-A3A9-412A-837A-20760CD4CC50}"/>
    <hyperlink ref="B56" location="Start53" display="Figura 26. Precio promedio mensual de la gasolina regular en Jalisco y México, enero 2017 - mayo 2023, a pesos constantes" xr:uid="{FDA18262-7970-42CD-9EBB-E1EBF767ACE5}"/>
    <hyperlink ref="B57" location="Start54" display="Figura 28. Precio promedio mensual de la gasolina premium Jalisco y México, enero 2017 a mayo 2023, a pesos constantes" xr:uid="{67D63884-17BA-4795-9FC2-EFFDCCAABADF}"/>
    <hyperlink ref="B58" location="Start55" display="Figura 30. Precio promedio mensual de diésel en Jalisco y México, enero 2017 - mayo 2023, a pesos constantes" xr:uid="{3231E799-F7C9-439C-A791-135C66CC318D}"/>
    <hyperlink ref="B59" location="Start56" display="Figura 32. Precio promedio gasolina regular, premium, diésel, mayo 2023" xr:uid="{1DA851CF-9779-461A-9393-D85E8468CEB8}"/>
    <hyperlink ref="B60" location="Start57" display="Figura 33. Tasa de desocupación en Jalisco en abril, 2006-2023" xr:uid="{BA4CF28F-6EE7-4DE3-805B-118688D80E30}"/>
    <hyperlink ref="B61" location="Start58" display="Figura 34. Tasa de desocupación mensual por entidad federativa, abril 2023" xr:uid="{EB59BB7E-DAD8-4805-8922-F6DB2C2E8534}"/>
    <hyperlink ref="B62" location="Start59" display="Figura 35. Variación mensual en puntos porcentuales de la tasa de desocupación por entidad federativa, abril de 2023" xr:uid="{5D25CF06-2161-4DDC-9138-589EC0784D79}"/>
    <hyperlink ref="B63" location="Start60" display="Figura 36. Tasa de desocupación en Jalisco en mayo, 2006-2023" xr:uid="{FA7BE076-B37B-436E-BE58-7F69718EE5CA}"/>
    <hyperlink ref="B64" location="Start61" display="Figura 37. Tasa de desocupación mensual por entidad federativa, mayo 2023" xr:uid="{411EC73B-CFC1-498B-99B3-B5B57D391CC8}"/>
    <hyperlink ref="B65" location="Start62" display="Figura 38. Variación mensual en puntos porcentuales de la tasa de desocupación por entidad federativa, mayo de 2023" xr:uid="{14882C6A-BD15-4361-931E-6CA47BE195E7}"/>
    <hyperlink ref="B66" location="Start63" display="Figura 39. Empleos formales totales en Jalisco, enero 2013 - mayo 2023" xr:uid="{EB2F9110-D657-4924-9ABF-0968C3844C8F}"/>
    <hyperlink ref="B67" location="Start64" display="Figura 40. Empleos formales generados en mayo en Jalisco, 2000-2023" xr:uid="{565BEF9D-CD68-4D7F-B649-5ADEFC5065F8}"/>
    <hyperlink ref="B68" location="Start65" display="Figura 41. Empleos formales acumulados, diciembre 2018 a mayo de 2023" xr:uid="{59A47990-A49A-41D1-8406-ABDB46A1F19D}"/>
    <hyperlink ref="B69" location="Start66" display="Figura 42. Empleos formales generados en mayo 2023 por entidad federativa" xr:uid="{5DD018E2-9C3E-4464-A26A-D5624FFE1EBD}"/>
    <hyperlink ref="B70" location="Start67" display="Figura 43. Variación porcentual mensual de empleos generados por entidad federativa, mayo 2023" xr:uid="{EB844A45-2ADD-4741-895D-43D5BF709AA9}"/>
    <hyperlink ref="B71" location="Start68" display="Figura 44. Variación absoluta anual de empleo formal, mayo 2023" xr:uid="{DC91D0FC-E304-4853-9FEE-D46E781575CC}"/>
    <hyperlink ref="B72" location="Start69" display="Figura 45. Variación porcentual anual de empleo formal, mayo 2023" xr:uid="{837E6DE3-8C4D-48E5-B23C-423DF0D10FE0}"/>
    <hyperlink ref="B73" location="Start70" display="Figura 46. Empleos nuevos formales en Jalisco, enero-mayo 2000 - 2023" xr:uid="{08565CBB-B18D-4B6F-8C54-BE2C6751EF83}"/>
    <hyperlink ref="B74" location="Start71" display="Figura 47. Empleos generados por entidad federativa, acumulados 2023" xr:uid="{83433120-4A60-4986-96BC-1F2A83E5A7F8}"/>
    <hyperlink ref="B75" location="Start72" display="Figura 48. Variación porcentual por entidad federativa, acumulado a mayo 2023" xr:uid="{191DBAB2-0C29-4F55-8B20-8F4987D902FE}"/>
    <hyperlink ref="B76" location="Start73" display="Figura 49. Empleos formales temporales y permanentes por entidad federativa, mayo 2023" xr:uid="{98C955BA-66ED-429C-A7B3-C06F75FF39DB}"/>
    <hyperlink ref="B77" location="Start74" display="Figura 50. Los 20 municipios de Jalisco con mayor generación de empleo formal en mayo de 2023" xr:uid="{94C326BC-4F8B-4AC2-8250-D1E84C89CB47}"/>
    <hyperlink ref="B78" location="Start75" display="Figura 54. Empleo formal total en el IMSS del sector turístico de Jalisco, enero 2015 – mayo 2023" xr:uid="{2FFFF09D-9205-417D-88F9-5D22B8837A39}"/>
    <hyperlink ref="B79" location="Start76" display="Figura 55. Variación absoluta y porcentual mensual del empleo en el sector turístico de Jalisco, enero 2016 – mayo 2023" xr:uid="{3067BBA7-540A-46A5-9991-1E24BC08F8D1}"/>
    <hyperlink ref="B80" location="Start77" display="Figura 56. Variación absoluta y porcentual anual del empleo en el sector turístico de Jalisco, enero 2016 – mayo 2023" xr:uid="{2CAC9DE8-7F1E-4C19-A260-7B8F6E341CC1}"/>
    <hyperlink ref="B81" location="Start78" display="Figura 57. Trabajadores asegurados en Jalisco por sector, 2015-mayo2023" xr:uid="{78373E16-C695-484A-92D0-94CCC41E1490}"/>
    <hyperlink ref="B82" location="Start79" display="Figura 58. Porcentaje de participación de trabajadores asegurados por división de actividad económica en Jalisco, mayo 2023" xr:uid="{29ABBE42-4D20-4D89-B5B5-ECC9F4321D4E}"/>
    <hyperlink ref="B83" location="Start80" display="Figura 59. Serie histórica de trabajadores asegurados del sector agricultura, ganadería, silvicultura, pesca y caza de Jalisco, 2013-mayo 2023" xr:uid="{7251A6D1-5BA4-459F-8C5D-C6450E4C7561}"/>
    <hyperlink ref="B84" location="Start81" display="Figura 60. Distribución porcentual de los trabajadores asegurados del sector agropecuario de Jalisco por subsector, mayo 2023" xr:uid="{613A09BA-AC6E-4E5E-87C8-F21109A0000F}"/>
    <hyperlink ref="B85" location="Start82" display="Figura 61. Serie histórica del empleo formal en el sector industria de la transformación de Jalisco, cierre 2013-mayo 2023" xr:uid="{8A9E9835-656C-4169-BE2B-847A5C21019D}"/>
    <hyperlink ref="B86" location="Start83" display="Figura 62. Distribución porcentual de los trabajadores asegurados del sector industria de la transformación de Jalisco por subsector, mayo 2023" xr:uid="{3ECD0F40-677E-4107-A738-38EF8F7C31C7}"/>
    <hyperlink ref="B87" location="Start84" display="Figura 63. Serie histórica de los trabajadores asegurados en el IMSS del sector comercio de Jalisco, cierre 2013-mayo 2023" xr:uid="{0378BB73-CA19-4C41-8CE6-E715CF78413F}"/>
    <hyperlink ref="B88" location="Start85" display="Figura 64. Distribución porcentual de los trabajadores asegurados del sector comercio de Jalisco por subsector, mayo 2023" xr:uid="{98B39881-171F-4898-AEDA-F470AE513CAE}"/>
    <hyperlink ref="B89" location="Start86" display="Figura 65. Serie histórica de los trabajadores asegurados al IMSS del sector servicios de Jalisco, cierre 2013-mayo 2023" xr:uid="{7CD86501-EF62-4368-B69F-FE73BD53728D}"/>
    <hyperlink ref="B90" location="Start87" display="Figura 66. Porcentaje de participación de los trabajadores asegurados del sector servicios, mayo 2023" xr:uid="{D21D5C92-8B73-422C-BDAA-0B55FBDCE25D}"/>
    <hyperlink ref="B91" location="Start88" display="Figura 67. Distribución porcentual de trabajadores asegurados en el IMSS por sector de actividad económica, mayo 2023 (hombres)" xr:uid="{BC51D6F5-AA5E-4824-B59D-BF060EF050EF}"/>
    <hyperlink ref="B92" location="Start89" display="Figura 68. Distribución porcentual de trabajadores asegurados en el IMSS por sector de actividad económica, mayo 2023 (mujeres)" xr:uid="{8FB1196D-A10C-44A3-924E-6D7A22B7D09A}"/>
    <hyperlink ref="B93" location="Start90" display="Figura 69. Distribución porcentual de trabajadores asegurados en el IMSS grupo de edad, mayo 2023" xr:uid="{2F523636-382D-4240-8E38-C4269D6598BF}"/>
    <hyperlink ref="B94" location="Start91" display="Figura 70. Salario diario base de cotización, Jalisco y nacional, mayo 2001-2023, pesos constantes" xr:uid="{211FAF95-90EE-40F1-8EB1-49C40F85B201}"/>
    <hyperlink ref="B95" location="Start92" display="Figura 72. Salario diario base de cotización por entidad federativa, mayo 2023, pesos diarios" xr:uid="{DE03D4D9-9454-478F-923E-E3723A4A0C52}"/>
    <hyperlink ref="B96" location="Start93" display="Figura 74. Salario diario base de cotización, Jalisco y nacional por sexo, mayo 2000-2023, a pesos constantes" xr:uid="{7F81D51A-D2A9-4F9E-9B73-AD10ADD9A598}"/>
    <hyperlink ref="B97" location="Start94" display="Figura 76. Patrones registrados en el IMSS en Jalisco, enero 2013-mayo 2023" xr:uid="{E548916B-B0C4-47BF-905A-BEA22AFDF2D6}"/>
    <hyperlink ref="B98" location="Start95" display="Figura 77. Patrones registrados en el IMSS en Jalisco, cierres anuales 2013-2022, y mayo 2023" xr:uid="{EC2AF1B7-E8BA-4FD6-A9B8-D741882B3A50}"/>
    <hyperlink ref="B99" location="Start96" display="Figura 78. Patrones de Jalisco registrados en el IMSS, por división económica, mayo 2023" xr:uid="{D771A552-457F-4337-A2E0-729A34A48BF7}"/>
    <hyperlink ref="B100" location="Start97" display="Figura 79. Patrones nuevos registrados ante el IMSS, por delegación estatal, mayo de 2023" xr:uid="{D1CC34AC-DF21-4F77-A779-42D8D378E380}"/>
    <hyperlink ref="B101" location="Start98" display="Figura 80. Variación mensual de patrones nuevos registrados ante el IMSS, por delegación estatal, mayo de 2023" xr:uid="{A2AE1950-6C5F-4A5B-968B-6037496D4E1B}"/>
    <hyperlink ref="B102" location="Start99" display="Figura 81. Variación anual absoluta de patrones nuevos registrados ante el IMSS, por delegación estatal, mayo 2023" xr:uid="{2F3F19D7-2B1E-4088-9381-926A5733ECAD}"/>
    <hyperlink ref="B103" location="Start100" display="Figura 82. Variación porcentual anual de patrones nuevos registrados ante el IMSS, por delegación estatal, mayo 2023" xr:uid="{76ADFC3E-2896-4896-8218-CC7747384A6D}"/>
    <hyperlink ref="B104" location="Start101" display="Figura 83. Patrones nuevos registrados ante el IMSS, por delegación estatal, acumulado enero-mayo 2023" xr:uid="{D4111FCE-D9FE-4AE6-A457-677153B8FD18}"/>
    <hyperlink ref="B105" location="Start102" display="Figura 84. Variación porcentual acumulada de patrones nuevos registrados ante el IMSS, por delegación estatal, acumulado a mayo 2023" xr:uid="{4D14F5E9-4CA6-424E-A276-5C4826203802}"/>
    <hyperlink ref="B106" location="Start103" display="Figura 85. Indicador Mensual de la Actividad Industrial de Jalisco. Variación porcentual anual y variación promedio anual con cifras originales, enero 2013-febrero 2023" xr:uid="{49B4B30A-0939-4878-A2D4-068D328CFA51}"/>
    <hyperlink ref="B107" location="Start104" display="Figura 86. Variación porcentual anual del IMAIEF por entidad federativa con cifras originales, febrero 2023" xr:uid="{446B0528-7E3A-4C61-9EB5-CD3E17E6DED5}"/>
    <hyperlink ref="B108" location="Start105" display="Figura 87. Indicador Mensual de la Actividad Industrial de Jalisco. Serie desestacionalizadas y de tendencia-ciclo, febrero 2023" xr:uid="{F201896E-1601-483F-AE8D-173E47C7CF6E}"/>
    <hyperlink ref="B109" location="Start106" display="Figura 88. Variación porcentual anual del IMAIEF por entidad federativa con cifras desestacionalizadas, febrero 2023" xr:uid="{C381BF59-EA81-4093-ABD4-B5B884A830AB}"/>
    <hyperlink ref="B110" location="Start107" display="Figura 89. Variación porcentual mensual del IMAIEF por entidad federativa con cifras desestacionalizadas, febrero 2023" xr:uid="{44D3E5D7-94B2-43A2-A204-DCC6591E4BD9}"/>
    <hyperlink ref="B111" location="Start108" display="Figura 90. Variación porcentual anual del IMAIEF de actividades secundarias, industria de la construcción, industrias manufactureras, minería y servicios públicos de Jalisco, febrero 2023" xr:uid="{BC00F623-7AEA-494F-8438-9209FF6F1A6A}"/>
    <hyperlink ref="B112" location="Start109" display="Figura 91. Variación porcentual anual del IMAIEF de construcción de Jalisco y su promedio de últimos doce meses, enero 2013-febrero 2023" xr:uid="{25B19A81-B122-4490-91AC-215401705EE4}"/>
    <hyperlink ref="B113" location="Start110" display="Figura 92. Variación porcentual anual del IMAIEF de construcción por entidad federativa, febrero 2023" xr:uid="{ACDFC3E8-19FD-4DC4-809D-171D348F486B}"/>
    <hyperlink ref="B114" location="Start111" display="Figura 93. Variación porcentual anual del IMAIEF de industrias manufactureras de Jalisco y su promedio de últimos doce meses, enero 2013-febrero 2023" xr:uid="{8DB7CAEA-457C-4B66-90AF-FD646C2390F1}"/>
    <hyperlink ref="B115" location="Start112" display="Figura 94. Variación porcentual anual del IMAIEF de industrias manufactureras por entidad federativa, febrero 2023" xr:uid="{AB904FAC-3288-41FF-9E83-CF50AF8F3A54}"/>
    <hyperlink ref="B116" location="Start113" display="Figura 95. Valor de la producción de la industria de la construcción en Jalisco, cifras de abril en millones de pesos corrientes, abril 2018-abril 2023" xr:uid="{F0049566-35BA-4F52-83AD-18462F751262}"/>
    <hyperlink ref="B117" location="Start114" display="Figura 96. Valor de la producción de la industria de la construcción en Jalisco, cifras mensuales en millones de pesos corrientes, enero 2018-abril 2023" xr:uid="{DF753C0A-529C-4662-B0AA-4A1C4CB14AC7}"/>
    <hyperlink ref="B118" location="Start115" display="Figura 97. Distribución porcentual de la producción de la industria de la construcción por entidad federativa, abril 2023" xr:uid="{7BD029D7-D7E2-49F9-83D0-D963A1974FFE}"/>
    <hyperlink ref="B119" location="Start116" display="Figura 98. Variación porcentual anual de la producción de la industria de la construcción por entidad federativa, abril 2023" xr:uid="{3F933321-E97A-4273-9B08-E7016C93FDA2}"/>
    <hyperlink ref="B120" location="Start117" display="Figura 99. Variación porcentual mensual de la producción de la industria de la construcción por entidad federativa, abril 2023" xr:uid="{10268175-CCDE-4564-9844-C6328DBC4B82}"/>
    <hyperlink ref="B121" location="Start118" display="Figura 100. Valor de la producción por sector contratante en millones de pesos corrientes y porcentaje que representa el sector público respecto al valor generado en Jalisco, enero 2018-abril 2023" xr:uid="{C14356F2-FD35-4D50-B94A-0AE9521ECE7F}"/>
    <hyperlink ref="B122" location="Start119" display="Figura 101. Valor de la producción en Jalisco por tipo de obra en millones de pesos corrientes, abril 2018-abril 2023" xr:uid="{39B73136-7789-416F-870F-1A22419E9A5D}"/>
    <hyperlink ref="B123" location="Start120" display="Figura 102. Variación porcentual anual del personal ocupado de la industria manufacturera por entidad federativa, abril 2023" xr:uid="{A67E80F8-D3C9-4F5E-B8BF-F398DF582060}"/>
    <hyperlink ref="B124" location="Start121" display="Figura 103. Variación porcentual anual de las horas trabajadas por el personal ocupado total en la industria manufacturera por entidad federativa, abril 2023" xr:uid="{9F4D7F7B-B1B6-4845-ACAB-B5B0EF427566}"/>
    <hyperlink ref="B125" location="Start122" display="Figura 104. Ingresos provenientes del mercado extranjero que obtuvieron los establecimientos manufactureros del programa IMMEX en Jalisco. Cifras mensuales en millones de pesos, enero 2013-abril 2023" xr:uid="{80BB2A61-D49D-4F65-85C2-80ADB0B7D99E}"/>
    <hyperlink ref="B126" location="Start123" display="Figura 105. Ingresos provenientes del mercado extranjero que obtuvieron los establecimientos no manufactureros en el programa IMMEX en Jalisco. Cifras mensuales en millones de pesos, enero 2013-abril 2023" xr:uid="{995A8D6C-D5C2-4791-B484-780D92EEA111}"/>
    <hyperlink ref="B127" location="Start124" display="Figura 106. Ingresos provenientes del mercado extranjero que obtuvieron los establecimientos manufactureros y no manufactureros en el programa IMMEX en Jalisco. Cifras acumuladas anuales en millones de pesos y su variación anual, enero 2013-abril 2023" xr:uid="{8B17D13B-8289-4173-85D2-E631B10DC29F}"/>
    <hyperlink ref="B128" location="Start125" display="Figura 107. Número de establecimientos manufactureros y no manufactureros en el programa IMMEX en Jalisco, enero 2013-abril 2023" xr:uid="{8078D588-19BC-4F5B-A268-7A7FF7398A64}"/>
    <hyperlink ref="B129" location="Start126" display="Figura 108. Distribución porcentual de los establecimientos manufactureros y no manufactureros con programa IMMEX por entidad federativa, abril 2023" xr:uid="{9A7C3C56-B704-4094-8F54-041C822AEA6C}"/>
    <hyperlink ref="B130" location="Start127" display="Figura 109. Personal ocupado en establecimientos manufactureros y no manufactureros en el programa IMMEX en Jalisco, enero 2013-abril 2023" xr:uid="{E65CE9FD-4A54-4D40-B179-3782743BEBFB}"/>
    <hyperlink ref="B131" location="Start128" display="Figura 110. Variación porcentual anual de personal ocupado en establecimientos manufactureros y no manufactureros en el programa IMMEX en Jalisco, enero 2013-abril 2023" xr:uid="{F861B9B7-C943-4F2D-BC2F-7E52E6BB70E9}"/>
    <hyperlink ref="B132" location="Start129" display="Figura 111. Distribución porcentual del personal ocupado de los establecimientos manufactureros y no manufactureros con programa IMMEX por entidad federativa, abril 2023" xr:uid="{EBA42316-080A-42B3-A044-E6B432B75256}"/>
    <hyperlink ref="B133" location="Start130" display="Figura 112. Índice de los Ingresos totales y variación mensual del comercio al por mayor, enero 2017 – abril 2023" xr:uid="{9D48EFBD-7301-40B3-BDAA-11C14B4BF1DD}"/>
    <hyperlink ref="B134" location="Start131" display="Figura 113. Variación porcentual anual de los ingresos por suministro de bienes y servicios de empresas de comercio al por mayor por entidad federativa, abril de 2023" xr:uid="{3AC4B896-B67E-4E4E-9ED2-1D992B99F38E}"/>
    <hyperlink ref="B135" location="Start132" display="Figura 114. Variación porcentual anual del personal ocupado de las empresas de comercio al por mayor, abril de 2023" xr:uid="{EC3B5D79-E44B-4243-98BB-2A512069F57C}"/>
    <hyperlink ref="B136" location="Start133" display="Figura 115. Índice de los Ingresos totales y variación mensual del comercio al por menor, enero 2017 – abril 2023" xr:uid="{28A0C43D-44FE-49F8-ABB0-72228A7D5AF2}"/>
    <hyperlink ref="B137" location="Start134" display="Figura 116. Variación porcentual anual de los ingresos por suministro de bienes y servicios de empresas de comercio al por menor por entidad federativa, abril de 2023" xr:uid="{FCAB9EB6-1BD2-48D3-A752-A1394915FA64}"/>
    <hyperlink ref="B138" location="Start135" display="Figura 117. Variación porcentual anual del personal ocupado de las empresas de comercio al por menor, abril de 2023" xr:uid="{C2A10E80-A18D-44DF-A6AD-8EA2EFDD5FB2}"/>
    <hyperlink ref="B139" location="Start136" display="Figura 118. Índice de los ingresos totales y variación anual en términos reales, sector 51, enero 2019 – abril 2023" xr:uid="{CF5AC8F0-9C14-4550-AD44-00A3A331D744}"/>
    <hyperlink ref="B140" location="Start137" display="Figura 119. Variación porcentual anual en términos reales de los ingresos por suministro de bienes y servicios, sector 51 por entidad federativa, abril de 2023" xr:uid="{5598887E-74D4-4397-B796-938C775114DC}"/>
    <hyperlink ref="B141" location="Start138" display="Figura 120. Índice de personal ocupado y variación anual, sector 51, enero 2019 – abril 2023" xr:uid="{6695D460-A295-42FC-BF86-DEBAA67D3F39}"/>
    <hyperlink ref="B142" location="Start139" display="Figura 121. Variación porcentual anual del personal ocupado, sector 51 por entidad federativa, abril de 2023" xr:uid="{719E627C-B9EE-4629-8277-D6CF7412D546}"/>
    <hyperlink ref="B143" location="Start140" display="Figura 122. Índice de los ingresos totales y variación anual en términos reales, sector 72, enero 2019 – abril 2023" xr:uid="{EEF1814C-F540-4FA4-89BF-4620A036E1DB}"/>
    <hyperlink ref="B144" location="Start141" display="Figura 123. Variación porcentual anual en términos reales de los ingresos por suministro de bienes y servicios, sector 72 por entidad federativa, abril de 2023" xr:uid="{B8640883-F867-44F3-8A0B-2C80CBB1C94F}"/>
    <hyperlink ref="B145" location="Start142" display="Figura 124. Índice de personal ocupado y variación anual, sector 72, enero 2019 – abril 2023" xr:uid="{D941C93B-3950-411F-B47D-940A2F32FEAE}"/>
    <hyperlink ref="B146" location="Start143" display="Figura 125. Variación porcentual anual del personal ocupado, sector 72 por entidad federativa, abril de 2023" xr:uid="{727338E9-389B-403F-9DC2-005FD8C31DD6}"/>
    <hyperlink ref="B147" location="Start144" display="Figura 126. Unidades vendidas eléctricas e hibridas (conectables y no conectables) en Jalisco, mensual, enero 2017- marzo 2023" xr:uid="{BD31E691-D4B6-47DE-8709-4A975103D064}"/>
    <hyperlink ref="B148" location="Start145" display="Figura 127. Distribución porcentual de unidades vendidas de vehículos híbridos (conectables y no conectables) en Jalisco en marzo 2023" xr:uid="{95C42BA5-B99A-4D6D-A029-480AA36AB045}"/>
    <hyperlink ref="B149" location="Start146" display="Figura 128. Vehículos híbridos y eléctricos vendidos por entidad federativa, marzo 2023" xr:uid="{A9371FCD-58B3-490D-ADE4-45D5F0A5F9C2}"/>
    <hyperlink ref="B150" location="Start147" display="Figura 129. Vehículos híbridos y eléctricos vendidos por cada millón de habitantes por entidad federativa, marzo 2023" xr:uid="{D2CA0DAD-B304-4627-B2D3-DA670DC00390}"/>
    <hyperlink ref="B151" location="Start148" display="Figura 130. Número de cabezas sacrificadas en Jalisco en enero 2008 – abril 2023" xr:uid="{DEC8BF0B-32D4-4634-9C5D-3ADD5BEE4820}"/>
    <hyperlink ref="B152" location="Start149" display="Figura 131. Producción de carne en canal en Jalisco en enero 2008 – abril 2023, toneladas" xr:uid="{C2C79D97-1AAD-44A2-9408-6A4F0CABFE14}"/>
    <hyperlink ref="B153" location="Start150" display="Figura 132. Valor de la producción de carne en canal en Jalisco en enero 2008 – abril 2023, miles de pesos corrientes" xr:uid="{AA565345-91CA-401E-B0D8-FCCAE93596CA}"/>
    <hyperlink ref="B154" location="Start151" display="Figura 133. Distribución del valor de la producción, producción de carne y número de cabezas sacrificadas por especie, abril 2023" xr:uid="{2A46B26F-501F-4C87-9E88-02C595335BF9}"/>
    <hyperlink ref="B155" location="Start152" display="Figura 134-135. Trabajadores asegurados al IMSS por municipio de Jalisco, mayo 2023" xr:uid="{6E087554-F6B1-432A-975B-052CDCF51C55}"/>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5D21-6747-4071-ACF8-1852AC29B07D}">
  <sheetPr codeName="Hoja2"/>
  <dimension ref="A1:T216"/>
  <sheetViews>
    <sheetView zoomScaleNormal="100" workbookViewId="0"/>
  </sheetViews>
  <sheetFormatPr baseColWidth="10" defaultColWidth="11.42578125" defaultRowHeight="12.75"/>
  <cols>
    <col min="1" max="1" width="27.140625" style="302" customWidth="1"/>
    <col min="2" max="2" width="16" style="136" customWidth="1"/>
    <col min="3" max="3" width="13.42578125" style="302" customWidth="1"/>
    <col min="4" max="4" width="11.85546875" style="302" customWidth="1"/>
    <col min="5" max="5" width="12.85546875" style="302" customWidth="1"/>
    <col min="6" max="16384" width="11.42578125" style="302"/>
  </cols>
  <sheetData>
    <row r="1" spans="1:20">
      <c r="A1" s="262" t="s">
        <v>2817</v>
      </c>
      <c r="G1" s="108"/>
      <c r="H1" s="263" t="s">
        <v>1445</v>
      </c>
      <c r="I1" s="263"/>
      <c r="J1" s="108"/>
      <c r="K1" s="108"/>
      <c r="L1" s="108"/>
      <c r="M1" s="108"/>
      <c r="N1" s="108"/>
      <c r="O1" s="108"/>
      <c r="P1" s="108"/>
      <c r="Q1" s="108"/>
      <c r="R1" s="108"/>
      <c r="S1" s="108"/>
      <c r="T1" s="108"/>
    </row>
    <row r="2" spans="1:20">
      <c r="A2" s="302" t="s">
        <v>1336</v>
      </c>
    </row>
    <row r="4" spans="1:20" ht="15" customHeight="1"/>
    <row r="5" spans="1:20" ht="13.5" thickBot="1">
      <c r="A5" s="427"/>
      <c r="B5" s="161"/>
      <c r="C5" s="427"/>
      <c r="D5" s="427"/>
      <c r="E5" s="427"/>
    </row>
    <row r="6" spans="1:20" ht="39" thickBot="1">
      <c r="A6" s="210" t="s">
        <v>276</v>
      </c>
      <c r="B6" s="162" t="s">
        <v>1455</v>
      </c>
      <c r="C6" s="162" t="s">
        <v>1452</v>
      </c>
      <c r="D6" s="210" t="s">
        <v>34</v>
      </c>
      <c r="E6" s="210" t="s">
        <v>1137</v>
      </c>
    </row>
    <row r="7" spans="1:20" ht="26.25" thickBot="1">
      <c r="A7" s="167" t="s">
        <v>278</v>
      </c>
      <c r="B7" s="435">
        <v>116527</v>
      </c>
      <c r="C7" s="435">
        <v>120101</v>
      </c>
      <c r="D7" s="168">
        <f>C7-B7</f>
        <v>3574</v>
      </c>
      <c r="E7" s="169">
        <f>C7/B7-1</f>
        <v>3.0671003286791843E-2</v>
      </c>
    </row>
    <row r="8" spans="1:20" ht="13.5" thickBot="1">
      <c r="A8" s="170" t="s">
        <v>279</v>
      </c>
      <c r="B8" s="437">
        <v>390157</v>
      </c>
      <c r="C8" s="437">
        <v>405961</v>
      </c>
      <c r="D8" s="168">
        <f t="shared" ref="D8:D14" si="0">C8-B8</f>
        <v>15804</v>
      </c>
      <c r="E8" s="169">
        <f t="shared" ref="E8:E15" si="1">C8/B8-1</f>
        <v>4.0506770351422583E-2</v>
      </c>
    </row>
    <row r="9" spans="1:20" ht="13.5" thickBot="1">
      <c r="A9" s="170" t="s">
        <v>280</v>
      </c>
      <c r="B9" s="437">
        <v>139462</v>
      </c>
      <c r="C9" s="439">
        <v>151152</v>
      </c>
      <c r="D9" s="168">
        <f t="shared" si="0"/>
        <v>11690</v>
      </c>
      <c r="E9" s="169">
        <f t="shared" si="1"/>
        <v>8.3822116418809323E-2</v>
      </c>
    </row>
    <row r="10" spans="1:20" ht="26.25" thickBot="1">
      <c r="A10" s="171" t="s">
        <v>281</v>
      </c>
      <c r="B10" s="440">
        <v>9600</v>
      </c>
      <c r="C10" s="437">
        <v>10020</v>
      </c>
      <c r="D10" s="168">
        <f t="shared" si="0"/>
        <v>420</v>
      </c>
      <c r="E10" s="169">
        <f t="shared" si="1"/>
        <v>4.3749999999999956E-2</v>
      </c>
    </row>
    <row r="11" spans="1:20" ht="13.5" thickBot="1">
      <c r="A11" s="170" t="s">
        <v>282</v>
      </c>
      <c r="B11" s="437">
        <v>496682</v>
      </c>
      <c r="C11" s="437">
        <v>519348</v>
      </c>
      <c r="D11" s="168">
        <f t="shared" si="0"/>
        <v>22666</v>
      </c>
      <c r="E11" s="169">
        <f t="shared" si="1"/>
        <v>4.5634832750129917E-2</v>
      </c>
    </row>
    <row r="12" spans="1:20" ht="13.5" thickBot="1">
      <c r="A12" s="170" t="s">
        <v>283</v>
      </c>
      <c r="B12" s="437">
        <v>2538</v>
      </c>
      <c r="C12" s="437">
        <v>2538</v>
      </c>
      <c r="D12" s="168">
        <f t="shared" si="0"/>
        <v>0</v>
      </c>
      <c r="E12" s="169">
        <f t="shared" si="1"/>
        <v>0</v>
      </c>
    </row>
    <row r="13" spans="1:20" ht="13.5" thickBot="1">
      <c r="A13" s="170" t="s">
        <v>284</v>
      </c>
      <c r="B13" s="437">
        <v>632610</v>
      </c>
      <c r="C13" s="437">
        <v>659693</v>
      </c>
      <c r="D13" s="168">
        <f t="shared" si="0"/>
        <v>27083</v>
      </c>
      <c r="E13" s="169">
        <f>C13/B13-1</f>
        <v>4.2811526849085624E-2</v>
      </c>
    </row>
    <row r="14" spans="1:20" ht="13.5" thickBot="1">
      <c r="A14" s="170" t="s">
        <v>285</v>
      </c>
      <c r="B14" s="437">
        <v>100656</v>
      </c>
      <c r="C14" s="437">
        <v>105752</v>
      </c>
      <c r="D14" s="168">
        <f t="shared" si="0"/>
        <v>5096</v>
      </c>
      <c r="E14" s="169">
        <f t="shared" si="1"/>
        <v>5.0627881099984062E-2</v>
      </c>
    </row>
    <row r="15" spans="1:20" ht="13.5" thickBot="1">
      <c r="A15" s="172" t="s">
        <v>52</v>
      </c>
      <c r="B15" s="173">
        <f>SUM(B7:B14)</f>
        <v>1888232</v>
      </c>
      <c r="C15" s="173">
        <f>SUM(C7:C14)</f>
        <v>1974565</v>
      </c>
      <c r="D15" s="174">
        <f>C15-B15</f>
        <v>86333</v>
      </c>
      <c r="E15" s="175">
        <f t="shared" si="1"/>
        <v>4.5721606243300572E-2</v>
      </c>
    </row>
    <row r="16" spans="1:20">
      <c r="B16" s="5"/>
    </row>
    <row r="17" spans="1:10">
      <c r="B17" s="5"/>
    </row>
    <row r="19" spans="1:10">
      <c r="B19" s="5"/>
    </row>
    <row r="20" spans="1:10">
      <c r="A20" s="289"/>
      <c r="B20" s="289"/>
      <c r="C20" s="289"/>
      <c r="D20" s="289"/>
      <c r="E20" s="289"/>
      <c r="F20" s="289"/>
      <c r="G20" s="289"/>
      <c r="H20" s="289"/>
      <c r="I20" s="289"/>
      <c r="J20" s="289"/>
    </row>
    <row r="21" spans="1:10">
      <c r="A21" s="289"/>
      <c r="B21" s="289"/>
      <c r="C21" s="289"/>
      <c r="D21" s="289"/>
      <c r="E21" s="289"/>
      <c r="F21" s="289"/>
      <c r="G21" s="289"/>
      <c r="H21" s="289"/>
      <c r="I21" s="289"/>
      <c r="J21" s="289"/>
    </row>
    <row r="22" spans="1:10">
      <c r="A22" s="289"/>
      <c r="B22" s="289"/>
      <c r="C22" s="289"/>
      <c r="D22" s="289"/>
      <c r="E22" s="289"/>
      <c r="F22" s="289"/>
      <c r="G22" s="289"/>
      <c r="H22" s="289"/>
      <c r="I22" s="289"/>
      <c r="J22" s="289"/>
    </row>
    <row r="23" spans="1:10">
      <c r="A23" s="289"/>
      <c r="B23" s="289"/>
      <c r="C23" s="289"/>
      <c r="D23" s="289"/>
      <c r="E23" s="289"/>
      <c r="F23" s="289"/>
      <c r="G23" s="289"/>
      <c r="H23" s="289"/>
      <c r="I23" s="289"/>
      <c r="J23" s="289"/>
    </row>
    <row r="24" spans="1:10">
      <c r="A24" s="289"/>
      <c r="B24" s="289"/>
      <c r="C24" s="289"/>
      <c r="D24" s="289"/>
      <c r="E24" s="289"/>
      <c r="F24" s="289"/>
      <c r="G24" s="289"/>
      <c r="H24" s="289"/>
      <c r="I24" s="289"/>
      <c r="J24" s="289"/>
    </row>
    <row r="25" spans="1:10">
      <c r="A25" s="289"/>
      <c r="B25" s="289"/>
      <c r="C25" s="289"/>
      <c r="D25" s="289"/>
      <c r="E25" s="289"/>
      <c r="F25" s="289"/>
      <c r="G25" s="289"/>
      <c r="H25" s="289"/>
      <c r="I25" s="289"/>
      <c r="J25" s="289"/>
    </row>
    <row r="26" spans="1:10">
      <c r="A26" s="289"/>
      <c r="B26" s="289"/>
      <c r="C26" s="289"/>
      <c r="D26" s="289"/>
      <c r="E26" s="289"/>
      <c r="F26" s="289"/>
      <c r="G26" s="289"/>
      <c r="H26" s="289"/>
      <c r="I26" s="289"/>
      <c r="J26" s="289"/>
    </row>
    <row r="27" spans="1:10">
      <c r="A27" s="289"/>
      <c r="B27" s="289"/>
      <c r="C27" s="289"/>
      <c r="D27" s="289"/>
      <c r="E27" s="289"/>
      <c r="F27" s="289"/>
      <c r="G27" s="289"/>
      <c r="H27" s="289"/>
      <c r="I27" s="289"/>
      <c r="J27" s="289"/>
    </row>
    <row r="28" spans="1:10">
      <c r="A28" s="289"/>
      <c r="B28" s="289"/>
      <c r="C28" s="289"/>
      <c r="D28" s="289"/>
      <c r="E28" s="289"/>
      <c r="F28" s="289"/>
      <c r="G28" s="289"/>
      <c r="H28" s="289"/>
      <c r="I28" s="289"/>
      <c r="J28" s="289"/>
    </row>
    <row r="29" spans="1:10">
      <c r="A29" s="289"/>
      <c r="B29" s="289"/>
      <c r="C29" s="289"/>
      <c r="D29" s="289"/>
      <c r="E29" s="289"/>
      <c r="F29" s="289"/>
      <c r="G29" s="289"/>
      <c r="H29" s="289"/>
      <c r="I29" s="289"/>
      <c r="J29" s="289"/>
    </row>
    <row r="30" spans="1:10">
      <c r="A30" s="289"/>
      <c r="B30" s="289"/>
      <c r="C30" s="289"/>
      <c r="D30" s="289"/>
      <c r="E30" s="289"/>
      <c r="F30" s="289"/>
      <c r="G30" s="289"/>
      <c r="H30" s="289"/>
      <c r="I30" s="289"/>
      <c r="J30" s="289"/>
    </row>
    <row r="31" spans="1:10">
      <c r="A31" s="289"/>
      <c r="B31" s="289"/>
      <c r="C31" s="289"/>
      <c r="D31" s="289"/>
      <c r="E31" s="289"/>
      <c r="F31" s="289"/>
      <c r="G31" s="289"/>
      <c r="H31" s="289"/>
      <c r="I31" s="289"/>
      <c r="J31" s="289"/>
    </row>
    <row r="32" spans="1:10">
      <c r="A32" s="289"/>
      <c r="B32" s="289"/>
      <c r="C32" s="289"/>
      <c r="D32" s="289"/>
      <c r="E32" s="289"/>
      <c r="F32" s="289"/>
      <c r="G32" s="289"/>
      <c r="H32" s="289"/>
      <c r="I32" s="289"/>
      <c r="J32" s="289"/>
    </row>
    <row r="33" spans="1:10">
      <c r="A33" s="289"/>
      <c r="B33" s="289"/>
      <c r="C33" s="289"/>
      <c r="D33" s="289"/>
      <c r="E33" s="289"/>
      <c r="F33" s="289"/>
      <c r="G33" s="289"/>
      <c r="H33" s="289"/>
      <c r="I33" s="289"/>
      <c r="J33" s="289"/>
    </row>
    <row r="34" spans="1:10">
      <c r="A34" s="289"/>
      <c r="B34" s="289"/>
      <c r="C34" s="289"/>
      <c r="D34" s="289"/>
      <c r="E34" s="289"/>
      <c r="F34" s="289"/>
      <c r="G34" s="289"/>
      <c r="H34" s="289"/>
      <c r="I34" s="289"/>
      <c r="J34" s="289"/>
    </row>
    <row r="35" spans="1:10">
      <c r="A35" s="289"/>
      <c r="B35" s="289"/>
      <c r="C35" s="289"/>
      <c r="D35" s="289"/>
      <c r="E35" s="289"/>
      <c r="F35" s="289"/>
      <c r="G35" s="289"/>
      <c r="H35" s="289"/>
      <c r="I35" s="289"/>
      <c r="J35" s="289"/>
    </row>
    <row r="36" spans="1:10">
      <c r="A36" s="289"/>
      <c r="B36" s="289"/>
      <c r="C36" s="289"/>
      <c r="D36" s="289"/>
      <c r="E36" s="289"/>
      <c r="F36" s="289"/>
      <c r="G36" s="289"/>
      <c r="H36" s="289"/>
      <c r="I36" s="289"/>
      <c r="J36" s="289"/>
    </row>
    <row r="37" spans="1:10">
      <c r="A37" s="289"/>
      <c r="B37" s="289"/>
      <c r="C37" s="289"/>
      <c r="D37" s="289"/>
      <c r="E37" s="289"/>
      <c r="F37" s="289"/>
      <c r="G37" s="289"/>
      <c r="H37" s="289"/>
      <c r="I37" s="289"/>
      <c r="J37" s="289"/>
    </row>
    <row r="38" spans="1:10">
      <c r="A38" s="289"/>
      <c r="B38" s="289"/>
      <c r="C38" s="289"/>
      <c r="D38" s="289"/>
      <c r="E38" s="289"/>
      <c r="F38" s="289"/>
      <c r="G38" s="289"/>
      <c r="H38" s="289"/>
      <c r="I38" s="289"/>
      <c r="J38" s="289"/>
    </row>
    <row r="39" spans="1:10">
      <c r="A39" s="289"/>
      <c r="B39" s="289"/>
      <c r="C39" s="289"/>
      <c r="D39" s="289"/>
      <c r="E39" s="289"/>
      <c r="F39" s="289"/>
      <c r="G39" s="289"/>
      <c r="H39" s="289"/>
      <c r="I39" s="289"/>
      <c r="J39" s="289"/>
    </row>
    <row r="40" spans="1:10">
      <c r="A40" s="289"/>
      <c r="B40" s="289"/>
      <c r="C40" s="289"/>
      <c r="D40" s="289"/>
      <c r="E40" s="289"/>
      <c r="F40" s="289"/>
      <c r="G40" s="289"/>
      <c r="H40" s="289"/>
      <c r="I40" s="289"/>
      <c r="J40" s="289"/>
    </row>
    <row r="41" spans="1:10">
      <c r="A41" s="289"/>
      <c r="B41" s="289"/>
      <c r="C41" s="289"/>
      <c r="D41" s="289"/>
      <c r="E41" s="289"/>
      <c r="F41" s="289"/>
      <c r="G41" s="289"/>
      <c r="H41" s="289"/>
      <c r="I41" s="289"/>
      <c r="J41" s="289"/>
    </row>
    <row r="42" spans="1:10">
      <c r="A42" s="289"/>
      <c r="B42" s="289"/>
      <c r="C42" s="289"/>
      <c r="D42" s="289"/>
      <c r="E42" s="289"/>
      <c r="F42" s="289"/>
      <c r="G42" s="289"/>
      <c r="H42" s="289"/>
      <c r="I42" s="289"/>
      <c r="J42" s="289"/>
    </row>
    <row r="43" spans="1:10">
      <c r="A43" s="289"/>
      <c r="B43" s="289"/>
      <c r="C43" s="289"/>
      <c r="D43" s="289"/>
      <c r="E43" s="289"/>
      <c r="F43" s="289"/>
      <c r="G43" s="289"/>
      <c r="H43" s="289"/>
      <c r="I43" s="289"/>
      <c r="J43" s="289"/>
    </row>
    <row r="44" spans="1:10">
      <c r="A44" s="289"/>
      <c r="B44" s="289"/>
      <c r="C44" s="289"/>
      <c r="D44" s="289"/>
      <c r="E44" s="289"/>
      <c r="F44" s="289"/>
      <c r="G44" s="289"/>
      <c r="H44" s="289"/>
      <c r="I44" s="289"/>
      <c r="J44" s="289"/>
    </row>
    <row r="45" spans="1:10">
      <c r="A45" s="289"/>
      <c r="B45" s="289"/>
      <c r="C45" s="289"/>
      <c r="D45" s="289"/>
      <c r="E45" s="289"/>
      <c r="F45" s="289"/>
      <c r="G45" s="289"/>
      <c r="H45" s="289"/>
      <c r="I45" s="289"/>
      <c r="J45" s="289"/>
    </row>
    <row r="46" spans="1:10">
      <c r="A46" s="289"/>
      <c r="B46" s="289"/>
      <c r="C46" s="289"/>
      <c r="D46" s="289"/>
      <c r="E46" s="289"/>
      <c r="F46" s="289"/>
      <c r="G46" s="289"/>
      <c r="H46" s="289"/>
      <c r="I46" s="289"/>
      <c r="J46" s="289"/>
    </row>
    <row r="47" spans="1:10">
      <c r="A47" s="289"/>
      <c r="B47" s="289"/>
      <c r="C47" s="289"/>
      <c r="D47" s="289"/>
      <c r="E47" s="289"/>
      <c r="F47" s="289"/>
      <c r="G47" s="289"/>
      <c r="H47" s="289"/>
      <c r="I47" s="289"/>
      <c r="J47" s="289"/>
    </row>
    <row r="48" spans="1:10">
      <c r="A48" s="289"/>
      <c r="B48" s="289"/>
      <c r="C48" s="289"/>
      <c r="D48" s="289"/>
      <c r="E48" s="289"/>
      <c r="F48" s="289"/>
      <c r="G48" s="289"/>
      <c r="H48" s="289"/>
      <c r="I48" s="289"/>
      <c r="J48" s="289"/>
    </row>
    <row r="49" spans="1:10">
      <c r="A49" s="289"/>
      <c r="B49" s="289"/>
      <c r="C49" s="289"/>
      <c r="D49" s="289"/>
      <c r="E49" s="289"/>
      <c r="F49" s="289"/>
      <c r="G49" s="289"/>
      <c r="H49" s="289"/>
      <c r="I49" s="289"/>
      <c r="J49" s="289"/>
    </row>
    <row r="50" spans="1:10">
      <c r="A50" s="289"/>
      <c r="B50" s="289"/>
      <c r="C50" s="289"/>
      <c r="D50" s="289"/>
      <c r="E50" s="289"/>
      <c r="F50" s="289"/>
      <c r="G50" s="289"/>
      <c r="H50" s="289"/>
      <c r="I50" s="289"/>
      <c r="J50" s="289"/>
    </row>
    <row r="51" spans="1:10">
      <c r="A51" s="289"/>
      <c r="B51" s="289"/>
      <c r="C51" s="289"/>
      <c r="D51" s="289"/>
      <c r="E51" s="289"/>
      <c r="F51" s="289"/>
      <c r="G51" s="289"/>
      <c r="H51" s="289"/>
      <c r="I51" s="289"/>
      <c r="J51" s="289"/>
    </row>
    <row r="52" spans="1:10">
      <c r="A52" s="289"/>
      <c r="B52" s="289"/>
      <c r="C52" s="289"/>
      <c r="D52" s="289"/>
      <c r="E52" s="289"/>
      <c r="F52" s="289"/>
      <c r="G52" s="289"/>
      <c r="H52" s="289"/>
      <c r="I52" s="289"/>
      <c r="J52" s="289"/>
    </row>
    <row r="53" spans="1:10">
      <c r="A53" s="289"/>
      <c r="B53" s="289"/>
      <c r="C53" s="289"/>
      <c r="D53" s="289"/>
      <c r="E53" s="289"/>
      <c r="F53" s="289"/>
      <c r="G53" s="289"/>
      <c r="H53" s="289"/>
      <c r="I53" s="289"/>
      <c r="J53" s="289"/>
    </row>
    <row r="54" spans="1:10">
      <c r="A54" s="289"/>
      <c r="B54" s="289"/>
      <c r="C54" s="289"/>
      <c r="D54" s="289"/>
      <c r="E54" s="289"/>
      <c r="F54" s="289"/>
      <c r="G54" s="289"/>
      <c r="H54" s="289"/>
      <c r="I54" s="289"/>
      <c r="J54" s="289"/>
    </row>
    <row r="55" spans="1:10">
      <c r="A55" s="289"/>
      <c r="B55" s="289"/>
      <c r="C55" s="289"/>
      <c r="D55" s="289"/>
      <c r="E55" s="289"/>
      <c r="F55" s="289"/>
      <c r="G55" s="289"/>
      <c r="H55" s="289"/>
      <c r="I55" s="289"/>
      <c r="J55" s="289"/>
    </row>
    <row r="56" spans="1:10">
      <c r="A56" s="289"/>
      <c r="B56" s="289"/>
      <c r="C56" s="289"/>
      <c r="D56" s="289"/>
      <c r="E56" s="289"/>
      <c r="F56" s="289"/>
      <c r="G56" s="289"/>
      <c r="H56" s="289"/>
      <c r="I56" s="289"/>
      <c r="J56" s="289"/>
    </row>
    <row r="57" spans="1:10">
      <c r="A57" s="289"/>
      <c r="B57" s="289"/>
      <c r="C57" s="289"/>
      <c r="D57" s="289"/>
      <c r="E57" s="289"/>
      <c r="F57" s="289"/>
      <c r="G57" s="289"/>
      <c r="H57" s="289"/>
      <c r="I57" s="289"/>
      <c r="J57" s="289"/>
    </row>
    <row r="58" spans="1:10">
      <c r="A58" s="289"/>
      <c r="B58" s="289"/>
      <c r="C58" s="289"/>
      <c r="D58" s="289"/>
      <c r="E58" s="289"/>
      <c r="F58" s="289"/>
      <c r="G58" s="289"/>
      <c r="H58" s="289"/>
      <c r="I58" s="289"/>
      <c r="J58" s="289"/>
    </row>
    <row r="59" spans="1:10">
      <c r="A59" s="289"/>
      <c r="B59" s="289"/>
      <c r="C59" s="289"/>
      <c r="D59" s="289"/>
      <c r="E59" s="289"/>
      <c r="F59" s="289"/>
      <c r="G59" s="289"/>
      <c r="H59" s="289"/>
      <c r="I59" s="289"/>
      <c r="J59" s="289"/>
    </row>
    <row r="60" spans="1:10">
      <c r="A60" s="289"/>
      <c r="B60" s="289"/>
      <c r="C60" s="289"/>
      <c r="D60" s="289"/>
      <c r="E60" s="289"/>
      <c r="F60" s="289"/>
      <c r="G60" s="289"/>
      <c r="H60" s="289"/>
      <c r="I60" s="289"/>
      <c r="J60" s="289"/>
    </row>
    <row r="61" spans="1:10">
      <c r="A61" s="289"/>
      <c r="B61" s="289"/>
      <c r="C61" s="289"/>
      <c r="D61" s="289"/>
      <c r="E61" s="289"/>
      <c r="F61" s="289"/>
      <c r="G61" s="289"/>
      <c r="H61" s="289"/>
      <c r="I61" s="289"/>
      <c r="J61" s="289"/>
    </row>
    <row r="62" spans="1:10">
      <c r="A62" s="289"/>
      <c r="B62" s="289"/>
      <c r="C62" s="289"/>
      <c r="D62" s="289"/>
      <c r="E62" s="289"/>
      <c r="F62" s="289"/>
      <c r="G62" s="289"/>
      <c r="H62" s="289"/>
      <c r="I62" s="289"/>
      <c r="J62" s="289"/>
    </row>
    <row r="63" spans="1:10">
      <c r="A63" s="289"/>
      <c r="B63" s="289"/>
      <c r="C63" s="289"/>
      <c r="D63" s="289"/>
      <c r="E63" s="289"/>
      <c r="F63" s="289"/>
      <c r="G63" s="289"/>
      <c r="H63" s="289"/>
      <c r="I63" s="289"/>
      <c r="J63" s="289"/>
    </row>
    <row r="64" spans="1:10">
      <c r="A64" s="289"/>
      <c r="B64" s="289"/>
      <c r="C64" s="289"/>
      <c r="D64" s="289"/>
      <c r="E64" s="289"/>
      <c r="F64" s="289"/>
      <c r="G64" s="289"/>
      <c r="H64" s="289"/>
      <c r="I64" s="289"/>
      <c r="J64" s="289"/>
    </row>
    <row r="65" spans="1:10">
      <c r="A65" s="289"/>
      <c r="B65" s="289"/>
      <c r="C65" s="289"/>
      <c r="D65" s="289"/>
      <c r="E65" s="289"/>
      <c r="F65" s="289"/>
      <c r="G65" s="289"/>
      <c r="H65" s="289"/>
      <c r="I65" s="289"/>
      <c r="J65" s="289"/>
    </row>
    <row r="66" spans="1:10">
      <c r="A66" s="289"/>
      <c r="B66" s="289"/>
      <c r="C66" s="289"/>
      <c r="D66" s="289"/>
      <c r="E66" s="289"/>
      <c r="F66" s="289"/>
      <c r="G66" s="289"/>
      <c r="H66" s="289"/>
      <c r="I66" s="289"/>
      <c r="J66" s="289"/>
    </row>
    <row r="67" spans="1:10">
      <c r="A67" s="289"/>
      <c r="B67" s="289"/>
      <c r="C67" s="289"/>
      <c r="D67" s="289"/>
      <c r="E67" s="289"/>
      <c r="F67" s="289"/>
      <c r="G67" s="289"/>
      <c r="H67" s="289"/>
      <c r="I67" s="289"/>
      <c r="J67" s="289"/>
    </row>
    <row r="68" spans="1:10">
      <c r="A68" s="289"/>
      <c r="B68" s="289"/>
      <c r="C68" s="289"/>
      <c r="D68" s="289"/>
      <c r="E68" s="289"/>
      <c r="F68" s="289"/>
      <c r="G68" s="289"/>
      <c r="H68" s="289"/>
      <c r="I68" s="289"/>
      <c r="J68" s="289"/>
    </row>
    <row r="69" spans="1:10">
      <c r="A69" s="289"/>
      <c r="B69" s="289"/>
      <c r="C69" s="289"/>
      <c r="D69" s="289"/>
      <c r="E69" s="289"/>
      <c r="F69" s="289"/>
      <c r="G69" s="289"/>
      <c r="H69" s="289"/>
      <c r="I69" s="289"/>
      <c r="J69" s="289"/>
    </row>
    <row r="70" spans="1:10">
      <c r="A70" s="289"/>
      <c r="B70" s="289"/>
      <c r="C70" s="289"/>
      <c r="D70" s="289"/>
      <c r="E70" s="289"/>
      <c r="F70" s="289"/>
      <c r="G70" s="289"/>
      <c r="H70" s="289"/>
      <c r="I70" s="289"/>
      <c r="J70" s="289"/>
    </row>
    <row r="71" spans="1:10">
      <c r="A71" s="289"/>
      <c r="B71" s="289"/>
      <c r="C71" s="289"/>
      <c r="D71" s="289"/>
      <c r="E71" s="289"/>
      <c r="F71" s="289"/>
      <c r="G71" s="289"/>
      <c r="H71" s="289"/>
      <c r="I71" s="289"/>
      <c r="J71" s="289"/>
    </row>
    <row r="72" spans="1:10">
      <c r="A72" s="289"/>
      <c r="B72" s="289"/>
      <c r="C72" s="289"/>
      <c r="D72" s="289"/>
      <c r="E72" s="289"/>
      <c r="F72" s="289"/>
      <c r="G72" s="289"/>
      <c r="H72" s="289"/>
      <c r="I72" s="289"/>
      <c r="J72" s="289"/>
    </row>
    <row r="73" spans="1:10">
      <c r="A73" s="289"/>
      <c r="B73" s="289"/>
      <c r="C73" s="289"/>
      <c r="D73" s="289"/>
      <c r="E73" s="289"/>
      <c r="F73" s="289"/>
      <c r="G73" s="289"/>
      <c r="H73" s="289"/>
      <c r="I73" s="289"/>
      <c r="J73" s="289"/>
    </row>
    <row r="74" spans="1:10">
      <c r="A74" s="289"/>
      <c r="B74" s="289"/>
      <c r="C74" s="289"/>
      <c r="D74" s="289"/>
      <c r="E74" s="289"/>
      <c r="F74" s="289"/>
      <c r="G74" s="289"/>
      <c r="H74" s="289"/>
      <c r="I74" s="289"/>
      <c r="J74" s="289"/>
    </row>
    <row r="75" spans="1:10">
      <c r="A75" s="289"/>
      <c r="B75" s="289"/>
      <c r="C75" s="289"/>
      <c r="D75" s="289"/>
      <c r="E75" s="289"/>
      <c r="F75" s="289"/>
      <c r="G75" s="289"/>
      <c r="H75" s="289"/>
      <c r="I75" s="289"/>
      <c r="J75" s="289"/>
    </row>
    <row r="76" spans="1:10">
      <c r="A76" s="289"/>
      <c r="B76" s="289"/>
      <c r="C76" s="289"/>
      <c r="D76" s="289"/>
      <c r="E76" s="289"/>
      <c r="F76" s="289"/>
      <c r="G76" s="289"/>
      <c r="H76" s="289"/>
      <c r="I76" s="289"/>
      <c r="J76" s="289"/>
    </row>
    <row r="77" spans="1:10">
      <c r="A77" s="289"/>
      <c r="B77" s="289"/>
      <c r="C77" s="289"/>
      <c r="D77" s="289"/>
      <c r="E77" s="289"/>
      <c r="F77" s="289"/>
      <c r="G77" s="289"/>
      <c r="H77" s="289"/>
      <c r="I77" s="289"/>
      <c r="J77" s="289"/>
    </row>
    <row r="78" spans="1:10">
      <c r="A78" s="289"/>
      <c r="B78" s="289"/>
      <c r="C78" s="289"/>
      <c r="D78" s="289"/>
      <c r="E78" s="289"/>
      <c r="F78" s="289"/>
      <c r="G78" s="289"/>
      <c r="H78" s="289"/>
      <c r="I78" s="289"/>
      <c r="J78" s="289"/>
    </row>
    <row r="79" spans="1:10">
      <c r="A79" s="289"/>
      <c r="B79" s="289"/>
      <c r="C79" s="289"/>
      <c r="D79" s="289"/>
      <c r="E79" s="289"/>
      <c r="F79" s="289"/>
      <c r="G79" s="289"/>
      <c r="H79" s="289"/>
      <c r="I79" s="289"/>
      <c r="J79" s="289"/>
    </row>
    <row r="80" spans="1:10">
      <c r="A80" s="289"/>
      <c r="B80" s="289"/>
      <c r="C80" s="289"/>
      <c r="D80" s="289"/>
      <c r="E80" s="289"/>
      <c r="F80" s="289"/>
      <c r="G80" s="289"/>
      <c r="H80" s="289"/>
      <c r="I80" s="289"/>
      <c r="J80" s="289"/>
    </row>
    <row r="81" spans="1:10">
      <c r="A81" s="289"/>
      <c r="B81" s="289"/>
      <c r="C81" s="289"/>
      <c r="D81" s="289"/>
      <c r="E81" s="289"/>
      <c r="F81" s="289"/>
      <c r="G81" s="289"/>
      <c r="H81" s="289"/>
      <c r="I81" s="289"/>
      <c r="J81" s="289"/>
    </row>
    <row r="82" spans="1:10">
      <c r="A82" s="289"/>
      <c r="B82" s="289"/>
      <c r="C82" s="289"/>
      <c r="D82" s="289"/>
      <c r="E82" s="289"/>
      <c r="F82" s="289"/>
      <c r="G82" s="289"/>
      <c r="H82" s="289"/>
      <c r="I82" s="289"/>
      <c r="J82" s="289"/>
    </row>
    <row r="83" spans="1:10">
      <c r="A83" s="289"/>
      <c r="B83" s="289"/>
      <c r="C83" s="289"/>
      <c r="D83" s="289"/>
      <c r="E83" s="289"/>
      <c r="F83" s="289"/>
      <c r="G83" s="289"/>
      <c r="H83" s="289"/>
      <c r="I83" s="289"/>
      <c r="J83" s="289"/>
    </row>
    <row r="84" spans="1:10">
      <c r="A84" s="289"/>
      <c r="B84" s="289"/>
      <c r="C84" s="289"/>
      <c r="D84" s="289"/>
      <c r="E84" s="289"/>
      <c r="F84" s="289"/>
      <c r="G84" s="289"/>
      <c r="H84" s="289"/>
      <c r="I84" s="289"/>
      <c r="J84" s="289"/>
    </row>
    <row r="85" spans="1:10">
      <c r="A85" s="289"/>
      <c r="B85" s="289"/>
      <c r="C85" s="289"/>
      <c r="D85" s="289"/>
      <c r="E85" s="289"/>
      <c r="F85" s="289"/>
      <c r="G85" s="289"/>
      <c r="H85" s="289"/>
      <c r="I85" s="289"/>
      <c r="J85" s="289"/>
    </row>
    <row r="86" spans="1:10">
      <c r="A86" s="289"/>
      <c r="B86" s="289"/>
      <c r="C86" s="289"/>
      <c r="D86" s="289"/>
      <c r="E86" s="289"/>
      <c r="F86" s="289"/>
      <c r="G86" s="289"/>
      <c r="H86" s="289"/>
      <c r="I86" s="289"/>
      <c r="J86" s="289"/>
    </row>
    <row r="87" spans="1:10">
      <c r="A87" s="289"/>
      <c r="B87" s="289"/>
      <c r="C87" s="289"/>
      <c r="D87" s="289"/>
      <c r="E87" s="289"/>
      <c r="F87" s="289"/>
      <c r="G87" s="289"/>
      <c r="H87" s="289"/>
      <c r="I87" s="289"/>
      <c r="J87" s="289"/>
    </row>
    <row r="88" spans="1:10">
      <c r="A88" s="289"/>
      <c r="B88" s="289"/>
      <c r="C88" s="289"/>
      <c r="D88" s="289"/>
      <c r="E88" s="289"/>
      <c r="F88" s="289"/>
      <c r="G88" s="289"/>
      <c r="H88" s="289"/>
      <c r="I88" s="289"/>
      <c r="J88" s="289"/>
    </row>
    <row r="89" spans="1:10">
      <c r="A89" s="289"/>
      <c r="B89" s="289"/>
      <c r="C89" s="289"/>
      <c r="D89" s="289"/>
      <c r="E89" s="289"/>
      <c r="F89" s="289"/>
      <c r="G89" s="289"/>
      <c r="H89" s="289"/>
      <c r="I89" s="289"/>
      <c r="J89" s="289"/>
    </row>
    <row r="90" spans="1:10">
      <c r="A90" s="289"/>
      <c r="B90" s="289"/>
      <c r="C90" s="289"/>
      <c r="D90" s="289"/>
      <c r="E90" s="289"/>
      <c r="F90" s="289"/>
      <c r="G90" s="289"/>
      <c r="H90" s="289"/>
      <c r="I90" s="289"/>
      <c r="J90" s="289"/>
    </row>
    <row r="91" spans="1:10">
      <c r="A91" s="289"/>
      <c r="B91" s="289"/>
      <c r="C91" s="289"/>
      <c r="D91" s="289"/>
      <c r="E91" s="289"/>
      <c r="F91" s="289"/>
      <c r="G91" s="289"/>
      <c r="H91" s="289"/>
      <c r="I91" s="289"/>
      <c r="J91" s="289"/>
    </row>
    <row r="92" spans="1:10">
      <c r="A92" s="289"/>
      <c r="B92" s="289"/>
      <c r="C92" s="289"/>
      <c r="D92" s="289"/>
      <c r="E92" s="289"/>
      <c r="F92" s="289"/>
      <c r="G92" s="289"/>
      <c r="H92" s="289"/>
      <c r="I92" s="289"/>
      <c r="J92" s="289"/>
    </row>
    <row r="93" spans="1:10">
      <c r="A93" s="289"/>
      <c r="B93" s="289"/>
      <c r="C93" s="289"/>
      <c r="D93" s="289"/>
      <c r="E93" s="289"/>
      <c r="F93" s="289"/>
      <c r="G93" s="289"/>
      <c r="H93" s="289"/>
      <c r="I93" s="289"/>
      <c r="J93" s="289"/>
    </row>
    <row r="94" spans="1:10">
      <c r="A94" s="289"/>
      <c r="B94" s="289"/>
      <c r="C94" s="289"/>
      <c r="D94" s="289"/>
      <c r="E94" s="289"/>
      <c r="F94" s="289"/>
      <c r="G94" s="289"/>
      <c r="H94" s="289"/>
      <c r="I94" s="289"/>
      <c r="J94" s="289"/>
    </row>
    <row r="95" spans="1:10">
      <c r="A95" s="289"/>
      <c r="B95" s="289"/>
      <c r="C95" s="289"/>
      <c r="D95" s="289"/>
      <c r="E95" s="289"/>
      <c r="F95" s="289"/>
      <c r="G95" s="289"/>
      <c r="H95" s="289"/>
      <c r="I95" s="289"/>
      <c r="J95" s="289"/>
    </row>
    <row r="96" spans="1:10">
      <c r="A96" s="289"/>
      <c r="B96" s="289"/>
      <c r="C96" s="289"/>
      <c r="D96" s="289"/>
      <c r="E96" s="289"/>
      <c r="F96" s="289"/>
      <c r="G96" s="289"/>
      <c r="H96" s="289"/>
      <c r="I96" s="289"/>
      <c r="J96" s="289"/>
    </row>
    <row r="97" spans="1:10">
      <c r="A97" s="289"/>
      <c r="B97" s="289"/>
      <c r="C97" s="289"/>
      <c r="D97" s="289"/>
      <c r="E97" s="289"/>
      <c r="F97" s="289"/>
      <c r="G97" s="289"/>
      <c r="H97" s="289"/>
      <c r="I97" s="289"/>
      <c r="J97" s="289"/>
    </row>
    <row r="98" spans="1:10">
      <c r="A98" s="289"/>
      <c r="B98" s="289"/>
      <c r="C98" s="289"/>
      <c r="D98" s="289"/>
      <c r="E98" s="289"/>
      <c r="F98" s="289"/>
      <c r="G98" s="289"/>
      <c r="H98" s="289"/>
      <c r="I98" s="289"/>
      <c r="J98" s="289"/>
    </row>
    <row r="99" spans="1:10">
      <c r="A99" s="289"/>
      <c r="B99" s="289"/>
      <c r="C99" s="289"/>
      <c r="D99" s="289"/>
      <c r="E99" s="289"/>
      <c r="F99" s="289"/>
      <c r="G99" s="289"/>
      <c r="H99" s="289"/>
      <c r="I99" s="289"/>
      <c r="J99" s="289"/>
    </row>
    <row r="100" spans="1:10">
      <c r="A100" s="289"/>
      <c r="B100" s="289"/>
      <c r="C100" s="289"/>
      <c r="D100" s="289"/>
      <c r="E100" s="289"/>
      <c r="F100" s="289"/>
      <c r="G100" s="289"/>
      <c r="H100" s="289"/>
      <c r="I100" s="289"/>
      <c r="J100" s="289"/>
    </row>
    <row r="101" spans="1:10">
      <c r="A101" s="289"/>
      <c r="B101" s="289"/>
      <c r="C101" s="289"/>
      <c r="D101" s="289"/>
      <c r="E101" s="289"/>
      <c r="F101" s="289"/>
      <c r="G101" s="289"/>
      <c r="H101" s="289"/>
      <c r="I101" s="289"/>
      <c r="J101" s="289"/>
    </row>
    <row r="102" spans="1:10">
      <c r="A102" s="289"/>
      <c r="B102" s="289"/>
      <c r="C102" s="289"/>
      <c r="D102" s="289"/>
      <c r="E102" s="289"/>
      <c r="F102" s="289"/>
      <c r="G102" s="289"/>
      <c r="H102" s="289"/>
      <c r="I102" s="289"/>
      <c r="J102" s="289"/>
    </row>
    <row r="103" spans="1:10">
      <c r="A103" s="289"/>
      <c r="B103" s="289"/>
      <c r="C103" s="289"/>
      <c r="D103" s="289"/>
      <c r="E103" s="289"/>
      <c r="F103" s="289"/>
      <c r="G103" s="289"/>
      <c r="H103" s="289"/>
      <c r="I103" s="289"/>
      <c r="J103" s="289"/>
    </row>
    <row r="104" spans="1:10">
      <c r="A104" s="289"/>
      <c r="B104" s="289"/>
      <c r="C104" s="289"/>
      <c r="D104" s="289"/>
      <c r="E104" s="289"/>
      <c r="F104" s="289"/>
      <c r="G104" s="289"/>
      <c r="H104" s="289"/>
      <c r="I104" s="289"/>
      <c r="J104" s="289"/>
    </row>
    <row r="105" spans="1:10">
      <c r="A105" s="289"/>
      <c r="B105" s="289"/>
      <c r="C105" s="289"/>
      <c r="D105" s="289"/>
      <c r="E105" s="289"/>
      <c r="F105" s="289"/>
      <c r="G105" s="289"/>
      <c r="H105" s="289"/>
      <c r="I105" s="289"/>
      <c r="J105" s="289"/>
    </row>
    <row r="106" spans="1:10">
      <c r="A106" s="289"/>
      <c r="B106" s="289"/>
      <c r="C106" s="289"/>
      <c r="D106" s="289"/>
      <c r="E106" s="289"/>
      <c r="F106" s="289"/>
      <c r="G106" s="289"/>
      <c r="H106" s="289"/>
      <c r="I106" s="289"/>
      <c r="J106" s="289"/>
    </row>
    <row r="107" spans="1:10">
      <c r="A107" s="289"/>
      <c r="B107" s="289"/>
      <c r="C107" s="289"/>
      <c r="D107" s="289"/>
      <c r="E107" s="289"/>
      <c r="F107" s="289"/>
      <c r="G107" s="289"/>
      <c r="H107" s="289"/>
      <c r="I107" s="289"/>
      <c r="J107" s="289"/>
    </row>
    <row r="108" spans="1:10">
      <c r="A108" s="289"/>
      <c r="B108" s="289"/>
      <c r="C108" s="289"/>
      <c r="D108" s="289"/>
      <c r="E108" s="289"/>
      <c r="F108" s="289"/>
      <c r="G108" s="289"/>
      <c r="H108" s="289"/>
      <c r="I108" s="289"/>
      <c r="J108" s="289"/>
    </row>
    <row r="109" spans="1:10">
      <c r="A109" s="289"/>
      <c r="B109" s="289"/>
      <c r="C109" s="289"/>
      <c r="D109" s="289"/>
      <c r="E109" s="289"/>
      <c r="F109" s="289"/>
      <c r="G109" s="289"/>
      <c r="H109" s="289"/>
      <c r="I109" s="289"/>
      <c r="J109" s="289"/>
    </row>
    <row r="110" spans="1:10">
      <c r="A110" s="289"/>
      <c r="B110" s="289"/>
      <c r="C110" s="289"/>
      <c r="D110" s="289"/>
      <c r="E110" s="289"/>
      <c r="F110" s="289"/>
      <c r="G110" s="289"/>
      <c r="H110" s="289"/>
      <c r="I110" s="289"/>
      <c r="J110" s="289"/>
    </row>
    <row r="111" spans="1:10">
      <c r="A111" s="289"/>
      <c r="B111" s="289"/>
      <c r="C111" s="289"/>
      <c r="D111" s="289"/>
      <c r="E111" s="289"/>
      <c r="F111" s="289"/>
      <c r="G111" s="289"/>
      <c r="H111" s="289"/>
      <c r="I111" s="289"/>
      <c r="J111" s="289"/>
    </row>
    <row r="112" spans="1:10">
      <c r="A112" s="289"/>
      <c r="B112" s="289"/>
      <c r="C112" s="289"/>
      <c r="D112" s="289"/>
      <c r="E112" s="289"/>
      <c r="F112" s="289"/>
      <c r="G112" s="289"/>
      <c r="H112" s="289"/>
      <c r="I112" s="289"/>
      <c r="J112" s="289"/>
    </row>
    <row r="113" spans="1:10">
      <c r="A113" s="289"/>
      <c r="B113" s="289"/>
      <c r="C113" s="289"/>
      <c r="D113" s="289"/>
      <c r="E113" s="289"/>
      <c r="F113" s="289"/>
      <c r="G113" s="289"/>
      <c r="H113" s="289"/>
      <c r="I113" s="289"/>
      <c r="J113" s="289"/>
    </row>
    <row r="114" spans="1:10">
      <c r="A114" s="289"/>
      <c r="B114" s="289"/>
      <c r="C114" s="289"/>
      <c r="D114" s="289"/>
      <c r="E114" s="289"/>
      <c r="F114" s="289"/>
      <c r="G114" s="289"/>
      <c r="H114" s="289"/>
      <c r="I114" s="289"/>
      <c r="J114" s="289"/>
    </row>
    <row r="115" spans="1:10">
      <c r="A115" s="289"/>
      <c r="B115" s="289"/>
      <c r="C115" s="289"/>
      <c r="D115" s="289"/>
      <c r="E115" s="289"/>
      <c r="F115" s="289"/>
      <c r="G115" s="289"/>
      <c r="H115" s="289"/>
      <c r="I115" s="289"/>
      <c r="J115" s="289"/>
    </row>
    <row r="116" spans="1:10">
      <c r="A116" s="289"/>
      <c r="B116" s="289"/>
      <c r="C116" s="289"/>
      <c r="D116" s="289"/>
      <c r="E116" s="289"/>
      <c r="F116" s="289"/>
      <c r="G116" s="289"/>
      <c r="H116" s="289"/>
      <c r="I116" s="289"/>
      <c r="J116" s="289"/>
    </row>
    <row r="117" spans="1:10">
      <c r="A117" s="289"/>
      <c r="B117" s="289"/>
      <c r="C117" s="289"/>
      <c r="D117" s="289"/>
      <c r="E117" s="289"/>
      <c r="F117" s="289"/>
      <c r="G117" s="289"/>
      <c r="H117" s="289"/>
      <c r="I117" s="289"/>
      <c r="J117" s="289"/>
    </row>
    <row r="118" spans="1:10">
      <c r="A118" s="289"/>
      <c r="B118" s="289"/>
      <c r="C118" s="289"/>
      <c r="D118" s="289"/>
      <c r="E118" s="289"/>
      <c r="F118" s="289"/>
      <c r="G118" s="289"/>
      <c r="H118" s="289"/>
      <c r="I118" s="289"/>
      <c r="J118" s="289"/>
    </row>
    <row r="119" spans="1:10">
      <c r="A119" s="289"/>
      <c r="B119" s="289"/>
      <c r="C119" s="289"/>
      <c r="D119" s="289"/>
      <c r="E119" s="289"/>
      <c r="F119" s="289"/>
      <c r="G119" s="289"/>
      <c r="H119" s="289"/>
      <c r="I119" s="289"/>
      <c r="J119" s="289"/>
    </row>
    <row r="120" spans="1:10">
      <c r="A120" s="289"/>
      <c r="B120" s="289"/>
      <c r="C120" s="289"/>
      <c r="D120" s="289"/>
      <c r="E120" s="289"/>
      <c r="F120" s="289"/>
      <c r="G120" s="289"/>
      <c r="H120" s="289"/>
      <c r="I120" s="289"/>
      <c r="J120" s="289"/>
    </row>
    <row r="121" spans="1:10">
      <c r="A121" s="289"/>
      <c r="B121" s="289"/>
      <c r="C121" s="289"/>
      <c r="D121" s="289"/>
      <c r="E121" s="289"/>
      <c r="F121" s="289"/>
      <c r="G121" s="289"/>
      <c r="H121" s="289"/>
      <c r="I121" s="289"/>
      <c r="J121" s="289"/>
    </row>
    <row r="122" spans="1:10">
      <c r="A122" s="289"/>
      <c r="B122" s="289"/>
      <c r="C122" s="289"/>
      <c r="D122" s="289"/>
      <c r="E122" s="289"/>
      <c r="F122" s="289"/>
      <c r="G122" s="289"/>
      <c r="H122" s="289"/>
      <c r="I122" s="289"/>
      <c r="J122" s="289"/>
    </row>
    <row r="123" spans="1:10">
      <c r="A123" s="289"/>
      <c r="B123" s="289"/>
      <c r="C123" s="289"/>
      <c r="D123" s="289"/>
      <c r="E123" s="289"/>
      <c r="F123" s="289"/>
      <c r="G123" s="289"/>
      <c r="H123" s="289"/>
      <c r="I123" s="289"/>
      <c r="J123" s="289"/>
    </row>
    <row r="124" spans="1:10">
      <c r="A124" s="289"/>
      <c r="B124" s="289"/>
      <c r="C124" s="289"/>
      <c r="D124" s="289"/>
      <c r="E124" s="289"/>
      <c r="F124" s="289"/>
      <c r="G124" s="289"/>
      <c r="H124" s="289"/>
      <c r="I124" s="289"/>
      <c r="J124" s="289"/>
    </row>
    <row r="125" spans="1:10">
      <c r="A125" s="289"/>
      <c r="B125" s="289"/>
      <c r="C125" s="289"/>
      <c r="D125" s="289"/>
      <c r="E125" s="289"/>
      <c r="F125" s="289"/>
      <c r="G125" s="289"/>
      <c r="H125" s="289"/>
      <c r="I125" s="289"/>
      <c r="J125" s="289"/>
    </row>
    <row r="126" spans="1:10">
      <c r="A126" s="289"/>
      <c r="B126" s="289"/>
      <c r="C126" s="289"/>
      <c r="D126" s="289"/>
      <c r="E126" s="289"/>
      <c r="F126" s="289"/>
      <c r="G126" s="289"/>
      <c r="H126" s="289"/>
      <c r="I126" s="289"/>
      <c r="J126" s="289"/>
    </row>
    <row r="127" spans="1:10">
      <c r="A127" s="289"/>
      <c r="B127" s="289"/>
      <c r="C127" s="289"/>
      <c r="D127" s="289"/>
      <c r="E127" s="289"/>
      <c r="F127" s="289"/>
      <c r="G127" s="289"/>
      <c r="H127" s="289"/>
      <c r="I127" s="289"/>
      <c r="J127" s="289"/>
    </row>
    <row r="128" spans="1:10">
      <c r="A128" s="289"/>
      <c r="B128" s="289"/>
      <c r="C128" s="289"/>
      <c r="D128" s="289"/>
      <c r="E128" s="289"/>
      <c r="F128" s="289"/>
      <c r="G128" s="289"/>
      <c r="H128" s="289"/>
      <c r="I128" s="289"/>
      <c r="J128" s="289"/>
    </row>
    <row r="129" spans="1:10">
      <c r="A129" s="289"/>
      <c r="B129" s="289"/>
      <c r="C129" s="289"/>
      <c r="D129" s="289"/>
      <c r="E129" s="289"/>
      <c r="F129" s="289"/>
      <c r="G129" s="289"/>
      <c r="H129" s="289"/>
      <c r="I129" s="289"/>
      <c r="J129" s="289"/>
    </row>
    <row r="130" spans="1:10">
      <c r="A130" s="289"/>
      <c r="B130" s="289"/>
      <c r="C130" s="289"/>
      <c r="D130" s="289"/>
      <c r="E130" s="289"/>
      <c r="F130" s="289"/>
      <c r="G130" s="289"/>
      <c r="H130" s="289"/>
      <c r="I130" s="289"/>
      <c r="J130" s="289"/>
    </row>
    <row r="131" spans="1:10">
      <c r="A131" s="289"/>
      <c r="B131" s="289"/>
      <c r="C131" s="289"/>
      <c r="D131" s="289"/>
      <c r="E131" s="289"/>
      <c r="F131" s="289"/>
      <c r="G131" s="289"/>
      <c r="H131" s="289"/>
      <c r="I131" s="289"/>
      <c r="J131" s="289"/>
    </row>
    <row r="132" spans="1:10">
      <c r="A132" s="289"/>
      <c r="B132" s="289"/>
      <c r="C132" s="289"/>
      <c r="D132" s="289"/>
      <c r="E132" s="289"/>
      <c r="F132" s="289"/>
      <c r="G132" s="289"/>
      <c r="H132" s="289"/>
      <c r="I132" s="289"/>
      <c r="J132" s="289"/>
    </row>
    <row r="133" spans="1:10">
      <c r="A133" s="289"/>
      <c r="B133" s="289"/>
      <c r="C133" s="289"/>
      <c r="D133" s="289"/>
      <c r="E133" s="289"/>
      <c r="F133" s="289"/>
      <c r="G133" s="289"/>
      <c r="H133" s="289"/>
      <c r="I133" s="289"/>
      <c r="J133" s="289"/>
    </row>
    <row r="134" spans="1:10">
      <c r="A134" s="289"/>
      <c r="B134" s="289"/>
      <c r="C134" s="289"/>
      <c r="D134" s="289"/>
      <c r="E134" s="289"/>
      <c r="F134" s="289"/>
      <c r="G134" s="289"/>
      <c r="H134" s="289"/>
      <c r="I134" s="289"/>
      <c r="J134" s="289"/>
    </row>
    <row r="135" spans="1:10">
      <c r="A135" s="289"/>
      <c r="B135" s="289"/>
      <c r="C135" s="289"/>
      <c r="D135" s="289"/>
      <c r="E135" s="289"/>
      <c r="F135" s="289"/>
      <c r="G135" s="289"/>
      <c r="H135" s="289"/>
      <c r="I135" s="289"/>
      <c r="J135" s="289"/>
    </row>
    <row r="136" spans="1:10">
      <c r="A136" s="289"/>
      <c r="B136" s="289"/>
      <c r="C136" s="289"/>
      <c r="D136" s="289"/>
      <c r="E136" s="289"/>
      <c r="F136" s="289"/>
      <c r="G136" s="289"/>
      <c r="H136" s="289"/>
      <c r="I136" s="289"/>
      <c r="J136" s="289"/>
    </row>
    <row r="137" spans="1:10">
      <c r="A137" s="289"/>
      <c r="B137" s="289"/>
      <c r="C137" s="289"/>
      <c r="D137" s="289"/>
      <c r="E137" s="289"/>
      <c r="F137" s="289"/>
      <c r="G137" s="289"/>
      <c r="H137" s="289"/>
      <c r="I137" s="289"/>
      <c r="J137" s="289"/>
    </row>
    <row r="138" spans="1:10">
      <c r="A138" s="289"/>
      <c r="B138" s="289"/>
      <c r="C138" s="289"/>
      <c r="D138" s="289"/>
      <c r="E138" s="289"/>
      <c r="F138" s="289"/>
      <c r="G138" s="289"/>
      <c r="H138" s="289"/>
      <c r="I138" s="289"/>
      <c r="J138" s="289"/>
    </row>
    <row r="139" spans="1:10">
      <c r="A139" s="289"/>
      <c r="B139" s="289"/>
      <c r="C139" s="289"/>
      <c r="D139" s="289"/>
      <c r="E139" s="289"/>
      <c r="F139" s="289"/>
      <c r="G139" s="289"/>
      <c r="H139" s="289"/>
      <c r="I139" s="289"/>
      <c r="J139" s="289"/>
    </row>
    <row r="140" spans="1:10">
      <c r="A140" s="289"/>
      <c r="B140" s="289"/>
      <c r="C140" s="289"/>
      <c r="D140" s="289"/>
      <c r="E140" s="289"/>
      <c r="F140" s="289"/>
      <c r="G140" s="289"/>
      <c r="H140" s="289"/>
      <c r="I140" s="289"/>
      <c r="J140" s="289"/>
    </row>
    <row r="141" spans="1:10">
      <c r="A141" s="289"/>
      <c r="B141" s="289"/>
      <c r="C141" s="289"/>
      <c r="D141" s="289"/>
      <c r="E141" s="289"/>
      <c r="F141" s="289"/>
      <c r="G141" s="289"/>
      <c r="H141" s="289"/>
      <c r="I141" s="289"/>
      <c r="J141" s="289"/>
    </row>
    <row r="142" spans="1:10">
      <c r="A142" s="289"/>
      <c r="B142" s="289"/>
      <c r="C142" s="289"/>
      <c r="D142" s="289"/>
      <c r="E142" s="289"/>
      <c r="F142" s="289"/>
      <c r="G142" s="289"/>
      <c r="H142" s="289"/>
      <c r="I142" s="289"/>
      <c r="J142" s="289"/>
    </row>
    <row r="143" spans="1:10">
      <c r="A143" s="289"/>
      <c r="B143" s="289"/>
      <c r="C143" s="289"/>
      <c r="D143" s="289"/>
      <c r="E143" s="289"/>
      <c r="F143" s="289"/>
      <c r="G143" s="289"/>
      <c r="H143" s="289"/>
      <c r="I143" s="289"/>
      <c r="J143" s="289"/>
    </row>
    <row r="144" spans="1:10">
      <c r="A144" s="289"/>
      <c r="B144" s="289"/>
      <c r="C144" s="289"/>
      <c r="D144" s="289"/>
      <c r="E144" s="289"/>
      <c r="F144" s="289"/>
      <c r="G144" s="289"/>
      <c r="H144" s="289"/>
      <c r="I144" s="289"/>
      <c r="J144" s="289"/>
    </row>
    <row r="145" spans="1:10">
      <c r="A145" s="289"/>
      <c r="B145" s="289"/>
      <c r="C145" s="289"/>
      <c r="D145" s="289"/>
      <c r="E145" s="289"/>
      <c r="F145" s="289"/>
      <c r="G145" s="289"/>
      <c r="H145" s="289"/>
      <c r="I145" s="289"/>
      <c r="J145" s="289"/>
    </row>
    <row r="146" spans="1:10">
      <c r="A146" s="289"/>
      <c r="B146" s="289"/>
      <c r="C146" s="289"/>
      <c r="D146" s="289"/>
      <c r="E146" s="289"/>
      <c r="F146" s="289"/>
      <c r="G146" s="289"/>
      <c r="H146" s="289"/>
      <c r="I146" s="289"/>
      <c r="J146" s="289"/>
    </row>
    <row r="147" spans="1:10">
      <c r="A147" s="289"/>
      <c r="B147" s="289"/>
      <c r="C147" s="289"/>
      <c r="D147" s="289"/>
      <c r="E147" s="289"/>
      <c r="F147" s="289"/>
      <c r="G147" s="289"/>
      <c r="H147" s="289"/>
      <c r="I147" s="289"/>
      <c r="J147" s="289"/>
    </row>
    <row r="148" spans="1:10">
      <c r="A148" s="289"/>
      <c r="B148" s="289"/>
      <c r="C148" s="289"/>
      <c r="D148" s="289"/>
      <c r="E148" s="289"/>
      <c r="F148" s="289"/>
      <c r="G148" s="289"/>
      <c r="H148" s="289"/>
      <c r="I148" s="289"/>
      <c r="J148" s="289"/>
    </row>
    <row r="149" spans="1:10">
      <c r="A149" s="289"/>
      <c r="B149" s="289"/>
      <c r="C149" s="289"/>
      <c r="D149" s="289"/>
      <c r="E149" s="289"/>
      <c r="F149" s="289"/>
      <c r="G149" s="289"/>
      <c r="H149" s="289"/>
      <c r="I149" s="289"/>
      <c r="J149" s="289"/>
    </row>
    <row r="150" spans="1:10">
      <c r="A150" s="289"/>
      <c r="B150" s="289"/>
      <c r="C150" s="289"/>
      <c r="D150" s="289"/>
      <c r="E150" s="289"/>
      <c r="F150" s="289"/>
      <c r="G150" s="289"/>
      <c r="H150" s="289"/>
      <c r="I150" s="289"/>
      <c r="J150" s="289"/>
    </row>
    <row r="151" spans="1:10">
      <c r="A151" s="289"/>
      <c r="B151" s="289"/>
      <c r="C151" s="289"/>
      <c r="D151" s="289"/>
      <c r="E151" s="289"/>
      <c r="F151" s="289"/>
      <c r="G151" s="289"/>
      <c r="H151" s="289"/>
      <c r="I151" s="289"/>
      <c r="J151" s="289"/>
    </row>
    <row r="152" spans="1:10">
      <c r="A152" s="289"/>
      <c r="B152" s="289"/>
      <c r="C152" s="289"/>
      <c r="D152" s="289"/>
      <c r="E152" s="289"/>
      <c r="F152" s="289"/>
      <c r="G152" s="289"/>
      <c r="H152" s="289"/>
      <c r="I152" s="289"/>
      <c r="J152" s="289"/>
    </row>
    <row r="153" spans="1:10">
      <c r="A153" s="289"/>
      <c r="B153" s="289"/>
      <c r="C153" s="289"/>
      <c r="D153" s="289"/>
      <c r="E153" s="289"/>
      <c r="F153" s="289"/>
      <c r="G153" s="289"/>
      <c r="H153" s="289"/>
      <c r="I153" s="289"/>
      <c r="J153" s="289"/>
    </row>
    <row r="154" spans="1:10">
      <c r="A154" s="289"/>
      <c r="B154" s="289"/>
      <c r="C154" s="289"/>
      <c r="D154" s="289"/>
      <c r="E154" s="289"/>
      <c r="F154" s="289"/>
      <c r="G154" s="289"/>
      <c r="H154" s="289"/>
      <c r="I154" s="289"/>
      <c r="J154" s="289"/>
    </row>
    <row r="155" spans="1:10">
      <c r="A155" s="289"/>
      <c r="B155" s="289"/>
      <c r="C155" s="289"/>
      <c r="D155" s="289"/>
      <c r="E155" s="289"/>
      <c r="F155" s="289"/>
      <c r="G155" s="289"/>
      <c r="H155" s="289"/>
      <c r="I155" s="289"/>
      <c r="J155" s="289"/>
    </row>
    <row r="156" spans="1:10">
      <c r="A156" s="289"/>
      <c r="B156" s="289"/>
      <c r="C156" s="289"/>
      <c r="D156" s="289"/>
      <c r="E156" s="289"/>
      <c r="F156" s="289"/>
      <c r="G156" s="289"/>
      <c r="H156" s="289"/>
      <c r="I156" s="289"/>
      <c r="J156" s="289"/>
    </row>
    <row r="157" spans="1:10">
      <c r="A157" s="289"/>
      <c r="B157" s="289"/>
      <c r="C157" s="289"/>
      <c r="D157" s="289"/>
      <c r="E157" s="289"/>
      <c r="F157" s="289"/>
      <c r="G157" s="289"/>
      <c r="H157" s="289"/>
      <c r="I157" s="289"/>
      <c r="J157" s="289"/>
    </row>
    <row r="158" spans="1:10">
      <c r="A158" s="289"/>
      <c r="B158" s="289"/>
      <c r="C158" s="289"/>
      <c r="D158" s="289"/>
      <c r="E158" s="289"/>
      <c r="F158" s="289"/>
      <c r="G158" s="289"/>
      <c r="H158" s="289"/>
      <c r="I158" s="289"/>
      <c r="J158" s="289"/>
    </row>
    <row r="159" spans="1:10">
      <c r="A159" s="289"/>
      <c r="B159" s="289"/>
      <c r="C159" s="289"/>
      <c r="D159" s="289"/>
      <c r="E159" s="289"/>
      <c r="F159" s="289"/>
      <c r="G159" s="289"/>
      <c r="H159" s="289"/>
      <c r="I159" s="289"/>
      <c r="J159" s="289"/>
    </row>
    <row r="160" spans="1:10">
      <c r="A160" s="289"/>
      <c r="B160" s="289"/>
      <c r="C160" s="289"/>
      <c r="D160" s="289"/>
      <c r="E160" s="289"/>
      <c r="F160" s="289"/>
      <c r="G160" s="289"/>
      <c r="H160" s="289"/>
      <c r="I160" s="289"/>
      <c r="J160" s="289"/>
    </row>
    <row r="161" spans="1:10">
      <c r="A161" s="289"/>
      <c r="B161" s="289"/>
      <c r="C161" s="289"/>
      <c r="D161" s="289"/>
      <c r="E161" s="289"/>
      <c r="F161" s="289"/>
      <c r="G161" s="289"/>
      <c r="H161" s="289"/>
      <c r="I161" s="289"/>
      <c r="J161" s="289"/>
    </row>
    <row r="162" spans="1:10">
      <c r="A162" s="289"/>
      <c r="B162" s="289"/>
      <c r="C162" s="289"/>
      <c r="D162" s="289"/>
      <c r="E162" s="289"/>
      <c r="F162" s="289"/>
      <c r="G162" s="289"/>
      <c r="H162" s="289"/>
      <c r="I162" s="289"/>
      <c r="J162" s="289"/>
    </row>
    <row r="163" spans="1:10">
      <c r="A163" s="289"/>
      <c r="B163" s="289"/>
      <c r="C163" s="289"/>
      <c r="D163" s="289"/>
      <c r="E163" s="289"/>
      <c r="F163" s="289"/>
      <c r="G163" s="289"/>
      <c r="H163" s="289"/>
      <c r="I163" s="289"/>
      <c r="J163" s="289"/>
    </row>
    <row r="164" spans="1:10">
      <c r="A164" s="289"/>
      <c r="B164" s="289"/>
      <c r="C164" s="289"/>
      <c r="D164" s="289"/>
      <c r="E164" s="289"/>
      <c r="F164" s="289"/>
      <c r="G164" s="289"/>
      <c r="H164" s="289"/>
      <c r="I164" s="289"/>
      <c r="J164" s="289"/>
    </row>
    <row r="165" spans="1:10">
      <c r="A165" s="289"/>
      <c r="B165" s="289"/>
      <c r="C165" s="289"/>
      <c r="D165" s="289"/>
      <c r="E165" s="289"/>
      <c r="F165" s="289"/>
      <c r="G165" s="289"/>
      <c r="H165" s="289"/>
      <c r="I165" s="289"/>
      <c r="J165" s="289"/>
    </row>
    <row r="166" spans="1:10">
      <c r="A166" s="289"/>
      <c r="B166" s="289"/>
      <c r="C166" s="289"/>
      <c r="D166" s="289"/>
      <c r="E166" s="289"/>
      <c r="F166" s="289"/>
      <c r="G166" s="289"/>
      <c r="H166" s="289"/>
      <c r="I166" s="289"/>
      <c r="J166" s="289"/>
    </row>
    <row r="167" spans="1:10">
      <c r="A167" s="289"/>
      <c r="B167" s="289"/>
      <c r="C167" s="289"/>
      <c r="D167" s="289"/>
      <c r="E167" s="289"/>
      <c r="F167" s="289"/>
      <c r="G167" s="289"/>
      <c r="H167" s="289"/>
      <c r="I167" s="289"/>
      <c r="J167" s="289"/>
    </row>
    <row r="168" spans="1:10">
      <c r="A168" s="289"/>
      <c r="B168" s="289"/>
      <c r="C168" s="289"/>
      <c r="D168" s="289"/>
      <c r="E168" s="289"/>
      <c r="F168" s="289"/>
      <c r="G168" s="289"/>
      <c r="H168" s="289"/>
      <c r="I168" s="289"/>
      <c r="J168" s="289"/>
    </row>
    <row r="169" spans="1:10">
      <c r="A169" s="289"/>
      <c r="B169" s="289"/>
      <c r="C169" s="289"/>
      <c r="D169" s="289"/>
      <c r="E169" s="289"/>
      <c r="F169" s="289"/>
      <c r="G169" s="289"/>
      <c r="H169" s="289"/>
      <c r="I169" s="289"/>
      <c r="J169" s="289"/>
    </row>
    <row r="170" spans="1:10">
      <c r="A170" s="289"/>
      <c r="B170" s="289"/>
      <c r="C170" s="289"/>
      <c r="D170" s="289"/>
      <c r="E170" s="289"/>
      <c r="F170" s="289"/>
      <c r="G170" s="289"/>
      <c r="H170" s="289"/>
      <c r="I170" s="289"/>
      <c r="J170" s="289"/>
    </row>
    <row r="171" spans="1:10">
      <c r="B171" s="5"/>
    </row>
    <row r="172" spans="1:10">
      <c r="B172" s="5"/>
    </row>
    <row r="173" spans="1:10">
      <c r="B173" s="5"/>
    </row>
    <row r="174" spans="1:10">
      <c r="B174" s="5"/>
    </row>
    <row r="175" spans="1:10">
      <c r="B175" s="5"/>
    </row>
    <row r="176" spans="1:10">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1">
    <mergeCell ref="H1:I1"/>
  </mergeCells>
  <hyperlinks>
    <hyperlink ref="H1:I1" location="Index!A1" display="Regresar al Índice" xr:uid="{A398E8BC-F7EE-442D-975D-B4334F58DE7B}"/>
  </hyperlinks>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F17F7-F44B-47F3-8B4D-C1C40C6A1221}">
  <sheetPr codeName="Hoja207"/>
  <dimension ref="A1:I39"/>
  <sheetViews>
    <sheetView workbookViewId="0"/>
  </sheetViews>
  <sheetFormatPr baseColWidth="10" defaultRowHeight="12.75"/>
  <cols>
    <col min="1" max="1" width="40.7109375" style="264" customWidth="1"/>
    <col min="2" max="2" width="10.7109375" style="264" customWidth="1"/>
    <col min="3" max="5" width="10.42578125" style="264" customWidth="1"/>
    <col min="6" max="6" width="7" style="264" customWidth="1"/>
    <col min="7" max="8" width="3.7109375" style="264" customWidth="1"/>
    <col min="9" max="11" width="9.140625" style="264" customWidth="1"/>
    <col min="12" max="16384" width="11.42578125" style="264"/>
  </cols>
  <sheetData>
    <row r="1" spans="1:9" s="264" customFormat="1">
      <c r="A1" s="262" t="s">
        <v>2898</v>
      </c>
      <c r="B1" s="264" t="s">
        <v>53</v>
      </c>
      <c r="C1" s="264" t="s">
        <v>53</v>
      </c>
      <c r="D1" s="264" t="s">
        <v>53</v>
      </c>
      <c r="E1" s="264" t="s">
        <v>53</v>
      </c>
      <c r="F1" s="264" t="s">
        <v>53</v>
      </c>
      <c r="G1" s="264" t="s">
        <v>53</v>
      </c>
      <c r="H1" s="263" t="s">
        <v>1445</v>
      </c>
      <c r="I1" s="263"/>
    </row>
    <row r="2" spans="1:9" s="264" customFormat="1">
      <c r="A2" s="264" t="s">
        <v>150</v>
      </c>
      <c r="B2" s="264" t="s">
        <v>53</v>
      </c>
      <c r="C2" s="264" t="s">
        <v>53</v>
      </c>
      <c r="D2" s="264" t="s">
        <v>53</v>
      </c>
      <c r="E2" s="264" t="s">
        <v>53</v>
      </c>
      <c r="F2" s="264" t="s">
        <v>53</v>
      </c>
      <c r="G2" s="264" t="s">
        <v>53</v>
      </c>
      <c r="H2" s="264" t="s">
        <v>53</v>
      </c>
    </row>
    <row r="6" spans="1:9" s="264" customFormat="1">
      <c r="A6" s="264" t="s">
        <v>428</v>
      </c>
      <c r="B6" s="264" t="s">
        <v>1249</v>
      </c>
      <c r="C6" s="264" t="s">
        <v>1168</v>
      </c>
      <c r="D6" s="264" t="s">
        <v>1342</v>
      </c>
      <c r="E6" s="264" t="s">
        <v>1401</v>
      </c>
      <c r="F6" s="264" t="s">
        <v>1000</v>
      </c>
    </row>
    <row r="7" spans="1:9" s="264" customFormat="1">
      <c r="A7" s="264" t="s">
        <v>29</v>
      </c>
      <c r="B7" s="299">
        <v>34737</v>
      </c>
      <c r="C7" s="299">
        <v>34174</v>
      </c>
      <c r="D7" s="299">
        <v>34190</v>
      </c>
      <c r="E7" s="299">
        <v>34118</v>
      </c>
      <c r="F7" s="300">
        <v>-1.78196159714425E-2</v>
      </c>
      <c r="G7" s="264">
        <f>_xlfn.RANK.EQ(F7,$F$7:$F$39,0)</f>
        <v>33</v>
      </c>
    </row>
    <row r="8" spans="1:9" s="264" customFormat="1">
      <c r="A8" s="264" t="s">
        <v>31</v>
      </c>
      <c r="B8" s="299">
        <v>44149</v>
      </c>
      <c r="C8" s="299">
        <v>43533</v>
      </c>
      <c r="D8" s="299">
        <v>43496</v>
      </c>
      <c r="E8" s="299">
        <v>43484</v>
      </c>
      <c r="F8" s="300">
        <v>-1.5062628825115E-2</v>
      </c>
      <c r="G8" s="264">
        <f t="shared" ref="G8:G39" si="0">_xlfn.RANK.EQ(F8,$F$7:$F$39,0)</f>
        <v>32</v>
      </c>
    </row>
    <row r="9" spans="1:9" s="264" customFormat="1">
      <c r="A9" s="264" t="s">
        <v>12</v>
      </c>
      <c r="B9" s="299">
        <v>14671</v>
      </c>
      <c r="C9" s="299">
        <v>14532</v>
      </c>
      <c r="D9" s="299">
        <v>14549</v>
      </c>
      <c r="E9" s="299">
        <v>14541</v>
      </c>
      <c r="F9" s="300">
        <v>-8.8610183354917993E-3</v>
      </c>
      <c r="G9" s="264">
        <f t="shared" si="0"/>
        <v>31</v>
      </c>
    </row>
    <row r="10" spans="1:9" s="264" customFormat="1">
      <c r="A10" s="264" t="s">
        <v>33</v>
      </c>
      <c r="B10" s="299">
        <v>12023</v>
      </c>
      <c r="C10" s="299">
        <v>11966</v>
      </c>
      <c r="D10" s="299">
        <v>11938</v>
      </c>
      <c r="E10" s="299">
        <v>11929</v>
      </c>
      <c r="F10" s="300">
        <v>-7.8183481660151193E-3</v>
      </c>
      <c r="G10" s="264">
        <f t="shared" si="0"/>
        <v>30</v>
      </c>
    </row>
    <row r="11" spans="1:9" s="264" customFormat="1">
      <c r="A11" s="264" t="s">
        <v>18</v>
      </c>
      <c r="B11" s="299">
        <v>12634</v>
      </c>
      <c r="C11" s="299">
        <v>12596</v>
      </c>
      <c r="D11" s="299">
        <v>12534</v>
      </c>
      <c r="E11" s="299">
        <v>12565</v>
      </c>
      <c r="F11" s="300">
        <v>-5.4614532214658498E-3</v>
      </c>
      <c r="G11" s="264">
        <f t="shared" si="0"/>
        <v>29</v>
      </c>
    </row>
    <row r="12" spans="1:9" s="264" customFormat="1">
      <c r="A12" s="264" t="s">
        <v>17</v>
      </c>
      <c r="B12" s="299">
        <v>37225</v>
      </c>
      <c r="C12" s="299">
        <v>37170</v>
      </c>
      <c r="D12" s="299">
        <v>37057</v>
      </c>
      <c r="E12" s="299">
        <v>37048</v>
      </c>
      <c r="F12" s="300">
        <v>-4.7548690396238503E-3</v>
      </c>
      <c r="G12" s="264">
        <f t="shared" si="0"/>
        <v>28</v>
      </c>
    </row>
    <row r="13" spans="1:9" s="264" customFormat="1">
      <c r="A13" s="264" t="s">
        <v>3</v>
      </c>
      <c r="B13" s="299">
        <v>16722</v>
      </c>
      <c r="C13" s="299">
        <v>16707</v>
      </c>
      <c r="D13" s="299">
        <v>16722</v>
      </c>
      <c r="E13" s="299">
        <v>16673</v>
      </c>
      <c r="F13" s="300">
        <v>-2.9302714986245699E-3</v>
      </c>
      <c r="G13" s="264">
        <f t="shared" si="0"/>
        <v>27</v>
      </c>
    </row>
    <row r="14" spans="1:9" s="264" customFormat="1">
      <c r="A14" s="264" t="s">
        <v>10</v>
      </c>
      <c r="B14" s="299">
        <v>35895</v>
      </c>
      <c r="C14" s="299">
        <v>35695</v>
      </c>
      <c r="D14" s="299">
        <v>35830</v>
      </c>
      <c r="E14" s="299">
        <v>35792</v>
      </c>
      <c r="F14" s="300">
        <v>-2.8694804290291301E-3</v>
      </c>
      <c r="G14" s="264">
        <f t="shared" si="0"/>
        <v>26</v>
      </c>
    </row>
    <row r="15" spans="1:9" s="264" customFormat="1">
      <c r="A15" s="264" t="s">
        <v>27</v>
      </c>
      <c r="B15" s="299">
        <v>38919</v>
      </c>
      <c r="C15" s="299">
        <v>39024</v>
      </c>
      <c r="D15" s="299">
        <v>38818</v>
      </c>
      <c r="E15" s="299">
        <v>38839</v>
      </c>
      <c r="F15" s="300">
        <v>-2.05555127315704E-3</v>
      </c>
      <c r="G15" s="264">
        <f t="shared" si="0"/>
        <v>25</v>
      </c>
    </row>
    <row r="16" spans="1:9" s="264" customFormat="1">
      <c r="A16" s="264" t="s">
        <v>15</v>
      </c>
      <c r="B16" s="299">
        <v>13625</v>
      </c>
      <c r="C16" s="299">
        <v>13719</v>
      </c>
      <c r="D16" s="299">
        <v>13630</v>
      </c>
      <c r="E16" s="299">
        <v>13600</v>
      </c>
      <c r="F16" s="300">
        <v>-1.8348623853210501E-3</v>
      </c>
      <c r="G16" s="264">
        <f t="shared" si="0"/>
        <v>24</v>
      </c>
    </row>
    <row r="17" spans="1:7" s="264" customFormat="1">
      <c r="A17" s="264" t="s">
        <v>8</v>
      </c>
      <c r="B17" s="299">
        <v>42400</v>
      </c>
      <c r="C17" s="299">
        <v>42300</v>
      </c>
      <c r="D17" s="299">
        <v>42483</v>
      </c>
      <c r="E17" s="299">
        <v>42501</v>
      </c>
      <c r="F17" s="300">
        <v>2.3820754716981098E-3</v>
      </c>
      <c r="G17" s="264">
        <f t="shared" si="0"/>
        <v>23</v>
      </c>
    </row>
    <row r="18" spans="1:7" s="264" customFormat="1">
      <c r="A18" s="264" t="s">
        <v>4</v>
      </c>
      <c r="B18" s="299">
        <v>44535</v>
      </c>
      <c r="C18" s="299">
        <v>44653</v>
      </c>
      <c r="D18" s="299">
        <v>44565</v>
      </c>
      <c r="E18" s="299">
        <v>44678</v>
      </c>
      <c r="F18" s="300">
        <v>3.2109576737398E-3</v>
      </c>
      <c r="G18" s="264">
        <f t="shared" si="0"/>
        <v>22</v>
      </c>
    </row>
    <row r="19" spans="1:7" s="264" customFormat="1">
      <c r="A19" s="264" t="s">
        <v>14</v>
      </c>
      <c r="B19" s="299">
        <v>49554</v>
      </c>
      <c r="C19" s="299">
        <v>49507</v>
      </c>
      <c r="D19" s="299">
        <v>49802</v>
      </c>
      <c r="E19" s="299">
        <v>49721</v>
      </c>
      <c r="F19" s="300">
        <v>3.37006094361714E-3</v>
      </c>
      <c r="G19" s="264">
        <f t="shared" si="0"/>
        <v>21</v>
      </c>
    </row>
    <row r="20" spans="1:7" s="264" customFormat="1">
      <c r="A20" s="264" t="s">
        <v>30</v>
      </c>
      <c r="B20" s="299">
        <v>5455</v>
      </c>
      <c r="C20" s="299">
        <v>5549</v>
      </c>
      <c r="D20" s="299">
        <v>5512</v>
      </c>
      <c r="E20" s="299">
        <v>5480</v>
      </c>
      <c r="F20" s="300">
        <v>4.5829514207149603E-3</v>
      </c>
      <c r="G20" s="264">
        <f t="shared" si="0"/>
        <v>20</v>
      </c>
    </row>
    <row r="21" spans="1:7" s="264" customFormat="1">
      <c r="A21" s="264" t="s">
        <v>9</v>
      </c>
      <c r="B21" s="299">
        <v>126268</v>
      </c>
      <c r="C21" s="299">
        <v>126560</v>
      </c>
      <c r="D21" s="299">
        <v>126869</v>
      </c>
      <c r="E21" s="299">
        <v>126886</v>
      </c>
      <c r="F21" s="300">
        <v>4.8943516963917402E-3</v>
      </c>
      <c r="G21" s="264">
        <f t="shared" si="0"/>
        <v>19</v>
      </c>
    </row>
    <row r="22" spans="1:7" s="264" customFormat="1">
      <c r="A22" s="264" t="s">
        <v>25</v>
      </c>
      <c r="B22" s="299">
        <v>23744</v>
      </c>
      <c r="C22" s="299">
        <v>23802</v>
      </c>
      <c r="D22" s="299">
        <v>23888</v>
      </c>
      <c r="E22" s="299">
        <v>23895</v>
      </c>
      <c r="F22" s="300">
        <v>6.3595013477089103E-3</v>
      </c>
      <c r="G22" s="264">
        <f t="shared" si="0"/>
        <v>18</v>
      </c>
    </row>
    <row r="23" spans="1:7" s="264" customFormat="1">
      <c r="A23" s="264" t="s">
        <v>13</v>
      </c>
      <c r="B23" s="299">
        <v>77908</v>
      </c>
      <c r="C23" s="299">
        <v>78074</v>
      </c>
      <c r="D23" s="299">
        <v>78471</v>
      </c>
      <c r="E23" s="299">
        <v>78475</v>
      </c>
      <c r="F23" s="300">
        <v>7.2778148585510597E-3</v>
      </c>
      <c r="G23" s="264">
        <f t="shared" si="0"/>
        <v>17</v>
      </c>
    </row>
    <row r="24" spans="1:7" s="264" customFormat="1">
      <c r="A24" s="264" t="s">
        <v>1</v>
      </c>
      <c r="B24" s="299">
        <v>1061454</v>
      </c>
      <c r="C24" s="299">
        <v>1065556</v>
      </c>
      <c r="D24" s="299">
        <v>1069704</v>
      </c>
      <c r="E24" s="299">
        <v>1070419</v>
      </c>
      <c r="F24" s="300">
        <v>8.4459618598640204E-3</v>
      </c>
      <c r="G24" s="264">
        <f t="shared" si="0"/>
        <v>16</v>
      </c>
    </row>
    <row r="25" spans="1:7" s="264" customFormat="1">
      <c r="A25" s="264" t="s">
        <v>21</v>
      </c>
      <c r="B25" s="299">
        <v>14439</v>
      </c>
      <c r="C25" s="299">
        <v>14448</v>
      </c>
      <c r="D25" s="299">
        <v>14484</v>
      </c>
      <c r="E25" s="299">
        <v>14566</v>
      </c>
      <c r="F25" s="300">
        <v>8.7956229655792306E-3</v>
      </c>
      <c r="G25" s="264">
        <f t="shared" si="0"/>
        <v>15</v>
      </c>
    </row>
    <row r="26" spans="1:7" s="264" customFormat="1">
      <c r="A26" s="264" t="s">
        <v>26</v>
      </c>
      <c r="B26" s="299">
        <v>43163</v>
      </c>
      <c r="C26" s="299">
        <v>43507</v>
      </c>
      <c r="D26" s="299">
        <v>43656</v>
      </c>
      <c r="E26" s="299">
        <v>43660</v>
      </c>
      <c r="F26" s="300">
        <v>1.15144915784353E-2</v>
      </c>
      <c r="G26" s="264">
        <f t="shared" si="0"/>
        <v>14</v>
      </c>
    </row>
    <row r="27" spans="1:7" s="264" customFormat="1">
      <c r="A27" s="264" t="s">
        <v>22</v>
      </c>
      <c r="B27" s="299">
        <v>34797</v>
      </c>
      <c r="C27" s="299">
        <v>35020</v>
      </c>
      <c r="D27" s="299">
        <v>35275</v>
      </c>
      <c r="E27" s="299">
        <v>35271</v>
      </c>
      <c r="F27" s="300">
        <v>1.3621863953789099E-2</v>
      </c>
      <c r="G27" s="264">
        <f t="shared" si="0"/>
        <v>13</v>
      </c>
    </row>
    <row r="28" spans="1:7" s="264" customFormat="1">
      <c r="A28" s="264" t="s">
        <v>7</v>
      </c>
      <c r="B28" s="299">
        <v>14760</v>
      </c>
      <c r="C28" s="299">
        <v>14786</v>
      </c>
      <c r="D28" s="299">
        <v>14912</v>
      </c>
      <c r="E28" s="299">
        <v>14978</v>
      </c>
      <c r="F28" s="300">
        <v>1.4769647696476901E-2</v>
      </c>
      <c r="G28" s="264">
        <f t="shared" si="0"/>
        <v>12</v>
      </c>
    </row>
    <row r="29" spans="1:7" s="264" customFormat="1">
      <c r="A29" s="264" t="s">
        <v>11</v>
      </c>
      <c r="B29" s="299">
        <v>11536</v>
      </c>
      <c r="C29" s="299">
        <v>11673</v>
      </c>
      <c r="D29" s="299">
        <v>11705</v>
      </c>
      <c r="E29" s="299">
        <v>11713</v>
      </c>
      <c r="F29" s="300">
        <v>1.53432732316228E-2</v>
      </c>
      <c r="G29" s="264">
        <f t="shared" si="0"/>
        <v>11</v>
      </c>
    </row>
    <row r="30" spans="1:7" s="264" customFormat="1">
      <c r="A30" s="264" t="s">
        <v>20</v>
      </c>
      <c r="B30" s="299">
        <v>75634</v>
      </c>
      <c r="C30" s="299">
        <v>76087</v>
      </c>
      <c r="D30" s="299">
        <v>76763</v>
      </c>
      <c r="E30" s="299">
        <v>76842</v>
      </c>
      <c r="F30" s="300">
        <v>1.5971652960308901E-2</v>
      </c>
      <c r="G30" s="264">
        <f t="shared" si="0"/>
        <v>10</v>
      </c>
    </row>
    <row r="31" spans="1:7" s="264" customFormat="1">
      <c r="A31" s="264" t="s">
        <v>19</v>
      </c>
      <c r="B31" s="299">
        <v>13646</v>
      </c>
      <c r="C31" s="299">
        <v>13869</v>
      </c>
      <c r="D31" s="299">
        <v>13917</v>
      </c>
      <c r="E31" s="299">
        <v>13871</v>
      </c>
      <c r="F31" s="300">
        <v>1.64883482339147E-2</v>
      </c>
      <c r="G31" s="264">
        <f t="shared" si="0"/>
        <v>9</v>
      </c>
    </row>
    <row r="32" spans="1:7" s="264" customFormat="1">
      <c r="A32" s="264" t="s">
        <v>0</v>
      </c>
      <c r="B32" s="299">
        <v>104578</v>
      </c>
      <c r="C32" s="299">
        <v>105675</v>
      </c>
      <c r="D32" s="299">
        <v>106467</v>
      </c>
      <c r="E32" s="299">
        <v>106693</v>
      </c>
      <c r="F32" s="300">
        <v>2.02241389202318E-2</v>
      </c>
      <c r="G32" s="264">
        <f t="shared" si="0"/>
        <v>8</v>
      </c>
    </row>
    <row r="33" spans="1:7" s="264" customFormat="1">
      <c r="A33" s="264" t="s">
        <v>16</v>
      </c>
      <c r="B33" s="299">
        <v>16095</v>
      </c>
      <c r="C33" s="299">
        <v>16245</v>
      </c>
      <c r="D33" s="299">
        <v>16407</v>
      </c>
      <c r="E33" s="299">
        <v>16450</v>
      </c>
      <c r="F33" s="300">
        <v>2.20565392979186E-2</v>
      </c>
      <c r="G33" s="264">
        <f t="shared" si="0"/>
        <v>7</v>
      </c>
    </row>
    <row r="34" spans="1:7" s="264" customFormat="1">
      <c r="A34" s="264" t="s">
        <v>6</v>
      </c>
      <c r="B34" s="299">
        <v>6293</v>
      </c>
      <c r="C34" s="299">
        <v>6418</v>
      </c>
      <c r="D34" s="299">
        <v>6426</v>
      </c>
      <c r="E34" s="299">
        <v>6437</v>
      </c>
      <c r="F34" s="300">
        <v>2.2882567932623402E-2</v>
      </c>
      <c r="G34" s="264">
        <f t="shared" si="0"/>
        <v>6</v>
      </c>
    </row>
    <row r="35" spans="1:7" s="264" customFormat="1">
      <c r="A35" s="264" t="s">
        <v>32</v>
      </c>
      <c r="B35" s="299">
        <v>21129</v>
      </c>
      <c r="C35" s="299">
        <v>21443</v>
      </c>
      <c r="D35" s="299">
        <v>21577</v>
      </c>
      <c r="E35" s="299">
        <v>21671</v>
      </c>
      <c r="F35" s="300">
        <v>2.5651947560225302E-2</v>
      </c>
      <c r="G35" s="264">
        <f t="shared" si="0"/>
        <v>5</v>
      </c>
    </row>
    <row r="36" spans="1:7" s="264" customFormat="1">
      <c r="A36" s="264" t="s">
        <v>23</v>
      </c>
      <c r="B36" s="299">
        <v>29096</v>
      </c>
      <c r="C36" s="299">
        <v>29588</v>
      </c>
      <c r="D36" s="299">
        <v>29876</v>
      </c>
      <c r="E36" s="299">
        <v>29901</v>
      </c>
      <c r="F36" s="300">
        <v>2.7667033269178E-2</v>
      </c>
      <c r="G36" s="264">
        <f t="shared" si="0"/>
        <v>4</v>
      </c>
    </row>
    <row r="37" spans="1:7" s="264" customFormat="1">
      <c r="A37" s="264" t="s">
        <v>28</v>
      </c>
      <c r="B37" s="299">
        <v>11596</v>
      </c>
      <c r="C37" s="299">
        <v>11763</v>
      </c>
      <c r="D37" s="299">
        <v>11878</v>
      </c>
      <c r="E37" s="299">
        <v>11926</v>
      </c>
      <c r="F37" s="300">
        <v>2.84580889962056E-2</v>
      </c>
      <c r="G37" s="264">
        <f t="shared" si="0"/>
        <v>3</v>
      </c>
    </row>
    <row r="38" spans="1:7" s="264" customFormat="1">
      <c r="A38" s="264" t="s">
        <v>5</v>
      </c>
      <c r="B38" s="299">
        <v>14393</v>
      </c>
      <c r="C38" s="299">
        <v>14759</v>
      </c>
      <c r="D38" s="299">
        <v>14961</v>
      </c>
      <c r="E38" s="299">
        <v>15005</v>
      </c>
      <c r="F38" s="300">
        <v>4.2520669770027102E-2</v>
      </c>
      <c r="G38" s="264">
        <f t="shared" si="0"/>
        <v>2</v>
      </c>
    </row>
    <row r="39" spans="1:7" s="264" customFormat="1">
      <c r="A39" s="264" t="s">
        <v>24</v>
      </c>
      <c r="B39" s="299">
        <v>19835</v>
      </c>
      <c r="C39" s="299">
        <v>20714</v>
      </c>
      <c r="D39" s="299">
        <v>21046</v>
      </c>
      <c r="E39" s="299">
        <v>21210</v>
      </c>
      <c r="F39" s="300">
        <v>6.9321905722208296E-2</v>
      </c>
      <c r="G39" s="264">
        <f t="shared" si="0"/>
        <v>1</v>
      </c>
    </row>
  </sheetData>
  <mergeCells count="1">
    <mergeCell ref="H1:I1"/>
  </mergeCells>
  <hyperlinks>
    <hyperlink ref="H1:I1" location="Index!A1" display="Regresar al Índice" xr:uid="{8ABC035C-2E9B-4DC3-AFE0-00F05BFB4DE1}"/>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93F7E-FB4C-4531-ABBB-6F5AF04FB2D0}">
  <sheetPr codeName="Hoja208"/>
  <dimension ref="A1:I42"/>
  <sheetViews>
    <sheetView workbookViewId="0"/>
  </sheetViews>
  <sheetFormatPr baseColWidth="10" defaultRowHeight="12.75"/>
  <cols>
    <col min="1" max="1" width="40.7109375" style="264" customWidth="1"/>
    <col min="2" max="5" width="10.7109375" style="264" customWidth="1"/>
    <col min="6" max="6" width="7" style="264" customWidth="1"/>
    <col min="7" max="8" width="3.7109375" style="264" customWidth="1"/>
    <col min="9" max="11" width="9.140625" style="264" customWidth="1"/>
    <col min="12" max="16384" width="11.42578125" style="264"/>
  </cols>
  <sheetData>
    <row r="1" spans="1:9" s="264" customFormat="1">
      <c r="A1" s="262" t="s">
        <v>2899</v>
      </c>
      <c r="B1" s="264" t="s">
        <v>53</v>
      </c>
      <c r="C1" s="264" t="s">
        <v>53</v>
      </c>
      <c r="D1" s="264" t="s">
        <v>53</v>
      </c>
      <c r="E1" s="264" t="s">
        <v>53</v>
      </c>
      <c r="F1" s="264" t="s">
        <v>53</v>
      </c>
      <c r="G1" s="264" t="s">
        <v>53</v>
      </c>
      <c r="H1" s="263" t="s">
        <v>1445</v>
      </c>
      <c r="I1" s="263"/>
    </row>
    <row r="2" spans="1:9" s="264" customFormat="1">
      <c r="A2" s="264" t="s">
        <v>150</v>
      </c>
      <c r="B2" s="264" t="s">
        <v>53</v>
      </c>
      <c r="C2" s="264" t="s">
        <v>53</v>
      </c>
      <c r="D2" s="264" t="s">
        <v>53</v>
      </c>
      <c r="E2" s="264" t="s">
        <v>53</v>
      </c>
      <c r="F2" s="264" t="s">
        <v>53</v>
      </c>
      <c r="G2" s="264" t="s">
        <v>53</v>
      </c>
      <c r="H2" s="264" t="s">
        <v>53</v>
      </c>
    </row>
    <row r="6" spans="1:9" s="264" customFormat="1">
      <c r="A6" s="264" t="s">
        <v>428</v>
      </c>
      <c r="B6" s="264" t="s">
        <v>1249</v>
      </c>
      <c r="C6" s="264" t="s">
        <v>1168</v>
      </c>
      <c r="D6" s="264" t="s">
        <v>1342</v>
      </c>
      <c r="E6" s="264" t="s">
        <v>1401</v>
      </c>
      <c r="F6" s="264" t="s">
        <v>1387</v>
      </c>
    </row>
    <row r="7" spans="1:9" s="264" customFormat="1">
      <c r="A7" s="264" t="s">
        <v>27</v>
      </c>
      <c r="B7" s="299">
        <v>38919</v>
      </c>
      <c r="C7" s="299">
        <v>39024</v>
      </c>
      <c r="D7" s="299">
        <v>38818</v>
      </c>
      <c r="E7" s="299">
        <v>38839</v>
      </c>
      <c r="F7" s="299">
        <v>-185</v>
      </c>
      <c r="G7" s="264">
        <f>_xlfn.RANK.EQ(F7,$F$7:$F$39,0)</f>
        <v>33</v>
      </c>
    </row>
    <row r="8" spans="1:9" s="264" customFormat="1">
      <c r="A8" s="264" t="s">
        <v>17</v>
      </c>
      <c r="B8" s="299">
        <v>37225</v>
      </c>
      <c r="C8" s="299">
        <v>37170</v>
      </c>
      <c r="D8" s="299">
        <v>37057</v>
      </c>
      <c r="E8" s="299">
        <v>37048</v>
      </c>
      <c r="F8" s="299">
        <v>-122</v>
      </c>
      <c r="G8" s="264">
        <f t="shared" ref="G8:G39" si="0">_xlfn.RANK.EQ(F8,$F$7:$F$39,0)</f>
        <v>32</v>
      </c>
    </row>
    <row r="9" spans="1:9" s="264" customFormat="1">
      <c r="A9" s="264" t="s">
        <v>15</v>
      </c>
      <c r="B9" s="299">
        <v>13625</v>
      </c>
      <c r="C9" s="299">
        <v>13719</v>
      </c>
      <c r="D9" s="299">
        <v>13630</v>
      </c>
      <c r="E9" s="299">
        <v>13600</v>
      </c>
      <c r="F9" s="299">
        <v>-119</v>
      </c>
      <c r="G9" s="264">
        <f t="shared" si="0"/>
        <v>31</v>
      </c>
    </row>
    <row r="10" spans="1:9" s="264" customFormat="1">
      <c r="A10" s="264" t="s">
        <v>30</v>
      </c>
      <c r="B10" s="299">
        <v>5455</v>
      </c>
      <c r="C10" s="299">
        <v>5549</v>
      </c>
      <c r="D10" s="299">
        <v>5512</v>
      </c>
      <c r="E10" s="299">
        <v>5480</v>
      </c>
      <c r="F10" s="299">
        <v>-69</v>
      </c>
      <c r="G10" s="264">
        <f t="shared" si="0"/>
        <v>30</v>
      </c>
    </row>
    <row r="11" spans="1:9" s="264" customFormat="1">
      <c r="A11" s="264" t="s">
        <v>29</v>
      </c>
      <c r="B11" s="299">
        <v>34737</v>
      </c>
      <c r="C11" s="299">
        <v>34174</v>
      </c>
      <c r="D11" s="299">
        <v>34190</v>
      </c>
      <c r="E11" s="299">
        <v>34118</v>
      </c>
      <c r="F11" s="299">
        <v>-56</v>
      </c>
      <c r="G11" s="264">
        <f t="shared" si="0"/>
        <v>29</v>
      </c>
    </row>
    <row r="12" spans="1:9" s="264" customFormat="1">
      <c r="A12" s="264" t="s">
        <v>31</v>
      </c>
      <c r="B12" s="299">
        <v>44149</v>
      </c>
      <c r="C12" s="299">
        <v>43533</v>
      </c>
      <c r="D12" s="299">
        <v>43496</v>
      </c>
      <c r="E12" s="299">
        <v>43484</v>
      </c>
      <c r="F12" s="299">
        <v>-49</v>
      </c>
      <c r="G12" s="264">
        <f t="shared" si="0"/>
        <v>28</v>
      </c>
    </row>
    <row r="13" spans="1:9" s="264" customFormat="1">
      <c r="A13" s="264" t="s">
        <v>33</v>
      </c>
      <c r="B13" s="299">
        <v>12023</v>
      </c>
      <c r="C13" s="299">
        <v>11966</v>
      </c>
      <c r="D13" s="299">
        <v>11938</v>
      </c>
      <c r="E13" s="299">
        <v>11929</v>
      </c>
      <c r="F13" s="299">
        <v>-37</v>
      </c>
      <c r="G13" s="264">
        <f t="shared" si="0"/>
        <v>27</v>
      </c>
    </row>
    <row r="14" spans="1:9" s="264" customFormat="1">
      <c r="A14" s="264" t="s">
        <v>3</v>
      </c>
      <c r="B14" s="299">
        <v>16722</v>
      </c>
      <c r="C14" s="299">
        <v>16707</v>
      </c>
      <c r="D14" s="299">
        <v>16722</v>
      </c>
      <c r="E14" s="299">
        <v>16673</v>
      </c>
      <c r="F14" s="299">
        <v>-34</v>
      </c>
      <c r="G14" s="264">
        <f t="shared" si="0"/>
        <v>26</v>
      </c>
    </row>
    <row r="15" spans="1:9" s="264" customFormat="1">
      <c r="A15" s="264" t="s">
        <v>18</v>
      </c>
      <c r="B15" s="299">
        <v>12634</v>
      </c>
      <c r="C15" s="299">
        <v>12596</v>
      </c>
      <c r="D15" s="299">
        <v>12534</v>
      </c>
      <c r="E15" s="299">
        <v>12565</v>
      </c>
      <c r="F15" s="299">
        <v>-31</v>
      </c>
      <c r="G15" s="264">
        <f t="shared" si="0"/>
        <v>25</v>
      </c>
    </row>
    <row r="16" spans="1:9" s="264" customFormat="1">
      <c r="A16" s="264" t="s">
        <v>19</v>
      </c>
      <c r="B16" s="299">
        <v>13646</v>
      </c>
      <c r="C16" s="299">
        <v>13869</v>
      </c>
      <c r="D16" s="299">
        <v>13917</v>
      </c>
      <c r="E16" s="299">
        <v>13871</v>
      </c>
      <c r="F16" s="299">
        <v>2</v>
      </c>
      <c r="G16" s="264">
        <f t="shared" si="0"/>
        <v>24</v>
      </c>
    </row>
    <row r="17" spans="1:7" s="264" customFormat="1">
      <c r="A17" s="264" t="s">
        <v>12</v>
      </c>
      <c r="B17" s="299">
        <v>14671</v>
      </c>
      <c r="C17" s="299">
        <v>14532</v>
      </c>
      <c r="D17" s="299">
        <v>14549</v>
      </c>
      <c r="E17" s="299">
        <v>14541</v>
      </c>
      <c r="F17" s="299">
        <v>9</v>
      </c>
      <c r="G17" s="264">
        <f t="shared" si="0"/>
        <v>23</v>
      </c>
    </row>
    <row r="18" spans="1:7" s="264" customFormat="1">
      <c r="A18" s="264" t="s">
        <v>6</v>
      </c>
      <c r="B18" s="299">
        <v>6293</v>
      </c>
      <c r="C18" s="299">
        <v>6418</v>
      </c>
      <c r="D18" s="299">
        <v>6426</v>
      </c>
      <c r="E18" s="299">
        <v>6437</v>
      </c>
      <c r="F18" s="299">
        <v>19</v>
      </c>
      <c r="G18" s="264">
        <f t="shared" si="0"/>
        <v>22</v>
      </c>
    </row>
    <row r="19" spans="1:7" s="264" customFormat="1">
      <c r="A19" s="264" t="s">
        <v>4</v>
      </c>
      <c r="B19" s="299">
        <v>44535</v>
      </c>
      <c r="C19" s="299">
        <v>44653</v>
      </c>
      <c r="D19" s="299">
        <v>44565</v>
      </c>
      <c r="E19" s="299">
        <v>44678</v>
      </c>
      <c r="F19" s="299">
        <v>25</v>
      </c>
      <c r="G19" s="264">
        <f t="shared" si="0"/>
        <v>21</v>
      </c>
    </row>
    <row r="20" spans="1:7" s="264" customFormat="1">
      <c r="A20" s="264" t="s">
        <v>11</v>
      </c>
      <c r="B20" s="299">
        <v>11536</v>
      </c>
      <c r="C20" s="299">
        <v>11673</v>
      </c>
      <c r="D20" s="299">
        <v>11705</v>
      </c>
      <c r="E20" s="299">
        <v>11713</v>
      </c>
      <c r="F20" s="299">
        <v>40</v>
      </c>
      <c r="G20" s="264">
        <f t="shared" si="0"/>
        <v>20</v>
      </c>
    </row>
    <row r="21" spans="1:7" s="264" customFormat="1">
      <c r="A21" s="264" t="s">
        <v>25</v>
      </c>
      <c r="B21" s="299">
        <v>23744</v>
      </c>
      <c r="C21" s="299">
        <v>23802</v>
      </c>
      <c r="D21" s="299">
        <v>23888</v>
      </c>
      <c r="E21" s="299">
        <v>23895</v>
      </c>
      <c r="F21" s="299">
        <v>93</v>
      </c>
      <c r="G21" s="264">
        <f t="shared" si="0"/>
        <v>19</v>
      </c>
    </row>
    <row r="22" spans="1:7" s="264" customFormat="1">
      <c r="A22" s="264" t="s">
        <v>10</v>
      </c>
      <c r="B22" s="299">
        <v>35895</v>
      </c>
      <c r="C22" s="299">
        <v>35695</v>
      </c>
      <c r="D22" s="299">
        <v>35830</v>
      </c>
      <c r="E22" s="299">
        <v>35792</v>
      </c>
      <c r="F22" s="299">
        <v>97</v>
      </c>
      <c r="G22" s="264">
        <f t="shared" si="0"/>
        <v>18</v>
      </c>
    </row>
    <row r="23" spans="1:7" s="264" customFormat="1">
      <c r="A23" s="264" t="s">
        <v>21</v>
      </c>
      <c r="B23" s="299">
        <v>14439</v>
      </c>
      <c r="C23" s="299">
        <v>14448</v>
      </c>
      <c r="D23" s="299">
        <v>14484</v>
      </c>
      <c r="E23" s="299">
        <v>14566</v>
      </c>
      <c r="F23" s="299">
        <v>118</v>
      </c>
      <c r="G23" s="264">
        <f t="shared" si="0"/>
        <v>17</v>
      </c>
    </row>
    <row r="24" spans="1:7" s="264" customFormat="1">
      <c r="A24" s="264" t="s">
        <v>26</v>
      </c>
      <c r="B24" s="299">
        <v>43163</v>
      </c>
      <c r="C24" s="299">
        <v>43507</v>
      </c>
      <c r="D24" s="299">
        <v>43656</v>
      </c>
      <c r="E24" s="299">
        <v>43660</v>
      </c>
      <c r="F24" s="299">
        <v>153</v>
      </c>
      <c r="G24" s="264">
        <f t="shared" si="0"/>
        <v>16</v>
      </c>
    </row>
    <row r="25" spans="1:7" s="264" customFormat="1">
      <c r="A25" s="264" t="s">
        <v>28</v>
      </c>
      <c r="B25" s="299">
        <v>11596</v>
      </c>
      <c r="C25" s="299">
        <v>11763</v>
      </c>
      <c r="D25" s="299">
        <v>11878</v>
      </c>
      <c r="E25" s="299">
        <v>11926</v>
      </c>
      <c r="F25" s="299">
        <v>163</v>
      </c>
      <c r="G25" s="264">
        <f t="shared" si="0"/>
        <v>15</v>
      </c>
    </row>
    <row r="26" spans="1:7" s="264" customFormat="1">
      <c r="A26" s="264" t="s">
        <v>7</v>
      </c>
      <c r="B26" s="299">
        <v>14760</v>
      </c>
      <c r="C26" s="299">
        <v>14786</v>
      </c>
      <c r="D26" s="299">
        <v>14912</v>
      </c>
      <c r="E26" s="299">
        <v>14978</v>
      </c>
      <c r="F26" s="299">
        <v>192</v>
      </c>
      <c r="G26" s="264">
        <f t="shared" si="0"/>
        <v>14</v>
      </c>
    </row>
    <row r="27" spans="1:7" s="264" customFormat="1">
      <c r="A27" s="264" t="s">
        <v>8</v>
      </c>
      <c r="B27" s="299">
        <v>42400</v>
      </c>
      <c r="C27" s="299">
        <v>42300</v>
      </c>
      <c r="D27" s="299">
        <v>42483</v>
      </c>
      <c r="E27" s="299">
        <v>42501</v>
      </c>
      <c r="F27" s="299">
        <v>201</v>
      </c>
      <c r="G27" s="264">
        <f t="shared" si="0"/>
        <v>13</v>
      </c>
    </row>
    <row r="28" spans="1:7" s="264" customFormat="1">
      <c r="A28" s="264" t="s">
        <v>16</v>
      </c>
      <c r="B28" s="299">
        <v>16095</v>
      </c>
      <c r="C28" s="299">
        <v>16245</v>
      </c>
      <c r="D28" s="299">
        <v>16407</v>
      </c>
      <c r="E28" s="299">
        <v>16450</v>
      </c>
      <c r="F28" s="299">
        <v>205</v>
      </c>
      <c r="G28" s="264">
        <f t="shared" si="0"/>
        <v>12</v>
      </c>
    </row>
    <row r="29" spans="1:7" s="264" customFormat="1">
      <c r="A29" s="264" t="s">
        <v>14</v>
      </c>
      <c r="B29" s="299">
        <v>49554</v>
      </c>
      <c r="C29" s="299">
        <v>49507</v>
      </c>
      <c r="D29" s="299">
        <v>49802</v>
      </c>
      <c r="E29" s="299">
        <v>49721</v>
      </c>
      <c r="F29" s="299">
        <v>214</v>
      </c>
      <c r="G29" s="264">
        <f t="shared" si="0"/>
        <v>11</v>
      </c>
    </row>
    <row r="30" spans="1:7" s="264" customFormat="1">
      <c r="A30" s="264" t="s">
        <v>32</v>
      </c>
      <c r="B30" s="299">
        <v>21129</v>
      </c>
      <c r="C30" s="299">
        <v>21443</v>
      </c>
      <c r="D30" s="299">
        <v>21577</v>
      </c>
      <c r="E30" s="299">
        <v>21671</v>
      </c>
      <c r="F30" s="299">
        <v>228</v>
      </c>
      <c r="G30" s="264">
        <f t="shared" si="0"/>
        <v>10</v>
      </c>
    </row>
    <row r="31" spans="1:7" s="264" customFormat="1">
      <c r="A31" s="264" t="s">
        <v>5</v>
      </c>
      <c r="B31" s="299">
        <v>14393</v>
      </c>
      <c r="C31" s="299">
        <v>14759</v>
      </c>
      <c r="D31" s="299">
        <v>14961</v>
      </c>
      <c r="E31" s="299">
        <v>15005</v>
      </c>
      <c r="F31" s="299">
        <v>246</v>
      </c>
      <c r="G31" s="264">
        <f t="shared" si="0"/>
        <v>9</v>
      </c>
    </row>
    <row r="32" spans="1:7" s="264" customFormat="1">
      <c r="A32" s="264" t="s">
        <v>22</v>
      </c>
      <c r="B32" s="299">
        <v>34797</v>
      </c>
      <c r="C32" s="299">
        <v>35020</v>
      </c>
      <c r="D32" s="299">
        <v>35275</v>
      </c>
      <c r="E32" s="299">
        <v>35271</v>
      </c>
      <c r="F32" s="299">
        <v>251</v>
      </c>
      <c r="G32" s="264">
        <f t="shared" si="0"/>
        <v>8</v>
      </c>
    </row>
    <row r="33" spans="1:7" s="264" customFormat="1">
      <c r="A33" s="264" t="s">
        <v>23</v>
      </c>
      <c r="B33" s="299">
        <v>29096</v>
      </c>
      <c r="C33" s="299">
        <v>29588</v>
      </c>
      <c r="D33" s="299">
        <v>29876</v>
      </c>
      <c r="E33" s="299">
        <v>29901</v>
      </c>
      <c r="F33" s="299">
        <v>313</v>
      </c>
      <c r="G33" s="264">
        <f t="shared" si="0"/>
        <v>7</v>
      </c>
    </row>
    <row r="34" spans="1:7" s="264" customFormat="1">
      <c r="A34" s="264" t="s">
        <v>9</v>
      </c>
      <c r="B34" s="299">
        <v>126268</v>
      </c>
      <c r="C34" s="299">
        <v>126560</v>
      </c>
      <c r="D34" s="299">
        <v>126869</v>
      </c>
      <c r="E34" s="299">
        <v>126886</v>
      </c>
      <c r="F34" s="299">
        <v>326</v>
      </c>
      <c r="G34" s="264">
        <f t="shared" si="0"/>
        <v>6</v>
      </c>
    </row>
    <row r="35" spans="1:7" s="264" customFormat="1">
      <c r="A35" s="264" t="s">
        <v>13</v>
      </c>
      <c r="B35" s="299">
        <v>77908</v>
      </c>
      <c r="C35" s="299">
        <v>78074</v>
      </c>
      <c r="D35" s="299">
        <v>78471</v>
      </c>
      <c r="E35" s="299">
        <v>78475</v>
      </c>
      <c r="F35" s="299">
        <v>401</v>
      </c>
      <c r="G35" s="264">
        <f t="shared" si="0"/>
        <v>5</v>
      </c>
    </row>
    <row r="36" spans="1:7" s="264" customFormat="1">
      <c r="A36" s="264" t="s">
        <v>24</v>
      </c>
      <c r="B36" s="299">
        <v>19835</v>
      </c>
      <c r="C36" s="299">
        <v>20714</v>
      </c>
      <c r="D36" s="299">
        <v>21046</v>
      </c>
      <c r="E36" s="299">
        <v>21210</v>
      </c>
      <c r="F36" s="299">
        <v>496</v>
      </c>
      <c r="G36" s="264">
        <f t="shared" si="0"/>
        <v>4</v>
      </c>
    </row>
    <row r="37" spans="1:7" s="264" customFormat="1">
      <c r="A37" s="264" t="s">
        <v>20</v>
      </c>
      <c r="B37" s="299">
        <v>75634</v>
      </c>
      <c r="C37" s="299">
        <v>76087</v>
      </c>
      <c r="D37" s="299">
        <v>76763</v>
      </c>
      <c r="E37" s="299">
        <v>76842</v>
      </c>
      <c r="F37" s="299">
        <v>755</v>
      </c>
      <c r="G37" s="264">
        <f t="shared" si="0"/>
        <v>3</v>
      </c>
    </row>
    <row r="38" spans="1:7" s="264" customFormat="1">
      <c r="A38" s="264" t="s">
        <v>0</v>
      </c>
      <c r="B38" s="299">
        <v>104578</v>
      </c>
      <c r="C38" s="299">
        <v>105675</v>
      </c>
      <c r="D38" s="299">
        <v>106467</v>
      </c>
      <c r="E38" s="299">
        <v>106693</v>
      </c>
      <c r="F38" s="299">
        <v>1018</v>
      </c>
      <c r="G38" s="264">
        <f t="shared" si="0"/>
        <v>2</v>
      </c>
    </row>
    <row r="39" spans="1:7" s="264" customFormat="1">
      <c r="A39" s="264" t="s">
        <v>1</v>
      </c>
      <c r="B39" s="299">
        <v>1061454</v>
      </c>
      <c r="C39" s="299">
        <v>1065556</v>
      </c>
      <c r="D39" s="299">
        <v>1069704</v>
      </c>
      <c r="E39" s="299">
        <v>1070419</v>
      </c>
      <c r="F39" s="299">
        <v>4863</v>
      </c>
      <c r="G39" s="264">
        <f t="shared" si="0"/>
        <v>1</v>
      </c>
    </row>
    <row r="40" spans="1:7" s="264" customFormat="1">
      <c r="F40" s="299"/>
    </row>
    <row r="41" spans="1:7" s="264" customFormat="1">
      <c r="F41" s="299"/>
    </row>
    <row r="42" spans="1:7" s="264" customFormat="1">
      <c r="F42" s="299"/>
    </row>
  </sheetData>
  <mergeCells count="1">
    <mergeCell ref="H1:I1"/>
  </mergeCells>
  <hyperlinks>
    <hyperlink ref="H1:I1" location="Index!A1" display="Regresar al Índice" xr:uid="{17A1B5DA-8499-47C8-8B65-82F846AD0F23}"/>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4738-194C-4E0F-B89A-12EACADBADDF}">
  <sheetPr codeName="Hoja209"/>
  <dimension ref="A1:I39"/>
  <sheetViews>
    <sheetView workbookViewId="0"/>
  </sheetViews>
  <sheetFormatPr baseColWidth="10" defaultRowHeight="12.75"/>
  <cols>
    <col min="1" max="1" width="40.7109375" style="264" customWidth="1"/>
    <col min="2" max="5" width="10.7109375" style="264" customWidth="1"/>
    <col min="6" max="6" width="11.7109375" style="264" customWidth="1"/>
    <col min="7" max="8" width="3.7109375" style="264" customWidth="1"/>
    <col min="9" max="11" width="9.140625" style="264" customWidth="1"/>
    <col min="12" max="16384" width="11.42578125" style="264"/>
  </cols>
  <sheetData>
    <row r="1" spans="1:9" s="264" customFormat="1">
      <c r="A1" s="262" t="s">
        <v>2900</v>
      </c>
      <c r="B1" s="264" t="s">
        <v>53</v>
      </c>
      <c r="C1" s="264" t="s">
        <v>53</v>
      </c>
      <c r="D1" s="264" t="s">
        <v>53</v>
      </c>
      <c r="E1" s="264" t="s">
        <v>53</v>
      </c>
      <c r="F1" s="264" t="s">
        <v>53</v>
      </c>
      <c r="G1" s="264" t="s">
        <v>53</v>
      </c>
      <c r="H1" s="263" t="s">
        <v>1445</v>
      </c>
      <c r="I1" s="263"/>
    </row>
    <row r="2" spans="1:9" s="264" customFormat="1">
      <c r="A2" s="264" t="s">
        <v>150</v>
      </c>
      <c r="B2" s="264" t="s">
        <v>53</v>
      </c>
      <c r="C2" s="264" t="s">
        <v>53</v>
      </c>
      <c r="D2" s="264" t="s">
        <v>53</v>
      </c>
      <c r="E2" s="264" t="s">
        <v>53</v>
      </c>
      <c r="F2" s="264" t="s">
        <v>53</v>
      </c>
      <c r="G2" s="264" t="s">
        <v>53</v>
      </c>
      <c r="H2" s="264" t="s">
        <v>53</v>
      </c>
    </row>
    <row r="6" spans="1:9" s="264" customFormat="1">
      <c r="A6" s="264" t="s">
        <v>428</v>
      </c>
      <c r="B6" s="264" t="s">
        <v>1249</v>
      </c>
      <c r="C6" s="264" t="s">
        <v>1168</v>
      </c>
      <c r="D6" s="264" t="s">
        <v>1342</v>
      </c>
      <c r="E6" s="264" t="s">
        <v>1401</v>
      </c>
      <c r="F6" s="264" t="s">
        <v>1201</v>
      </c>
    </row>
    <row r="7" spans="1:9" s="264" customFormat="1">
      <c r="A7" s="264" t="s">
        <v>30</v>
      </c>
      <c r="B7" s="299">
        <v>5455</v>
      </c>
      <c r="C7" s="299">
        <v>5549</v>
      </c>
      <c r="D7" s="299">
        <v>5512</v>
      </c>
      <c r="E7" s="299">
        <v>5480</v>
      </c>
      <c r="F7" s="300">
        <v>-1.24346729140385E-2</v>
      </c>
      <c r="G7" s="264">
        <f>_xlfn.RANK.EQ(F7,$F$7:$F$39,0)</f>
        <v>33</v>
      </c>
    </row>
    <row r="8" spans="1:9" s="264" customFormat="1">
      <c r="A8" s="264" t="s">
        <v>15</v>
      </c>
      <c r="B8" s="299">
        <v>13625</v>
      </c>
      <c r="C8" s="299">
        <v>13719</v>
      </c>
      <c r="D8" s="299">
        <v>13630</v>
      </c>
      <c r="E8" s="299">
        <v>13600</v>
      </c>
      <c r="F8" s="300">
        <v>-8.6741016109045405E-3</v>
      </c>
      <c r="G8" s="264">
        <f t="shared" ref="G8:G39" si="0">_xlfn.RANK.EQ(F8,$F$7:$F$39,0)</f>
        <v>32</v>
      </c>
    </row>
    <row r="9" spans="1:9" s="264" customFormat="1">
      <c r="A9" s="264" t="s">
        <v>27</v>
      </c>
      <c r="B9" s="299">
        <v>38919</v>
      </c>
      <c r="C9" s="299">
        <v>39024</v>
      </c>
      <c r="D9" s="299">
        <v>38818</v>
      </c>
      <c r="E9" s="299">
        <v>38839</v>
      </c>
      <c r="F9" s="300">
        <v>-4.7406724067240403E-3</v>
      </c>
      <c r="G9" s="264">
        <f t="shared" si="0"/>
        <v>31</v>
      </c>
    </row>
    <row r="10" spans="1:9" s="264" customFormat="1">
      <c r="A10" s="264" t="s">
        <v>17</v>
      </c>
      <c r="B10" s="299">
        <v>37225</v>
      </c>
      <c r="C10" s="299">
        <v>37170</v>
      </c>
      <c r="D10" s="299">
        <v>37057</v>
      </c>
      <c r="E10" s="299">
        <v>37048</v>
      </c>
      <c r="F10" s="300">
        <v>-3.28221684153884E-3</v>
      </c>
      <c r="G10" s="264">
        <f t="shared" si="0"/>
        <v>30</v>
      </c>
    </row>
    <row r="11" spans="1:9" s="264" customFormat="1">
      <c r="A11" s="264" t="s">
        <v>33</v>
      </c>
      <c r="B11" s="299">
        <v>12023</v>
      </c>
      <c r="C11" s="299">
        <v>11966</v>
      </c>
      <c r="D11" s="299">
        <v>11938</v>
      </c>
      <c r="E11" s="299">
        <v>11929</v>
      </c>
      <c r="F11" s="300">
        <v>-3.0920942670901201E-3</v>
      </c>
      <c r="G11" s="264">
        <f t="shared" si="0"/>
        <v>29</v>
      </c>
    </row>
    <row r="12" spans="1:9" s="264" customFormat="1">
      <c r="A12" s="264" t="s">
        <v>18</v>
      </c>
      <c r="B12" s="299">
        <v>12634</v>
      </c>
      <c r="C12" s="299">
        <v>12596</v>
      </c>
      <c r="D12" s="299">
        <v>12534</v>
      </c>
      <c r="E12" s="299">
        <v>12565</v>
      </c>
      <c r="F12" s="300">
        <v>-2.4610987615115701E-3</v>
      </c>
      <c r="G12" s="264">
        <f t="shared" si="0"/>
        <v>28</v>
      </c>
    </row>
    <row r="13" spans="1:9" s="264" customFormat="1">
      <c r="A13" s="264" t="s">
        <v>3</v>
      </c>
      <c r="B13" s="299">
        <v>16722</v>
      </c>
      <c r="C13" s="299">
        <v>16707</v>
      </c>
      <c r="D13" s="299">
        <v>16722</v>
      </c>
      <c r="E13" s="299">
        <v>16673</v>
      </c>
      <c r="F13" s="300">
        <v>-2.03507511821388E-3</v>
      </c>
      <c r="G13" s="264">
        <f t="shared" si="0"/>
        <v>27</v>
      </c>
    </row>
    <row r="14" spans="1:9" s="264" customFormat="1">
      <c r="A14" s="264" t="s">
        <v>29</v>
      </c>
      <c r="B14" s="299">
        <v>34737</v>
      </c>
      <c r="C14" s="299">
        <v>34174</v>
      </c>
      <c r="D14" s="299">
        <v>34190</v>
      </c>
      <c r="E14" s="299">
        <v>34118</v>
      </c>
      <c r="F14" s="300">
        <v>-1.6386726751331799E-3</v>
      </c>
      <c r="G14" s="264">
        <f t="shared" si="0"/>
        <v>26</v>
      </c>
    </row>
    <row r="15" spans="1:9" s="264" customFormat="1">
      <c r="A15" s="264" t="s">
        <v>31</v>
      </c>
      <c r="B15" s="299">
        <v>44149</v>
      </c>
      <c r="C15" s="299">
        <v>43533</v>
      </c>
      <c r="D15" s="299">
        <v>43496</v>
      </c>
      <c r="E15" s="299">
        <v>43484</v>
      </c>
      <c r="F15" s="300">
        <v>-1.1255828911400599E-3</v>
      </c>
      <c r="G15" s="264">
        <f t="shared" si="0"/>
        <v>25</v>
      </c>
    </row>
    <row r="16" spans="1:9" s="264" customFormat="1">
      <c r="A16" s="264" t="s">
        <v>19</v>
      </c>
      <c r="B16" s="299">
        <v>13646</v>
      </c>
      <c r="C16" s="299">
        <v>13869</v>
      </c>
      <c r="D16" s="299">
        <v>13917</v>
      </c>
      <c r="E16" s="299">
        <v>13871</v>
      </c>
      <c r="F16" s="300">
        <v>1.4420650371338401E-4</v>
      </c>
      <c r="G16" s="264">
        <f t="shared" si="0"/>
        <v>24</v>
      </c>
    </row>
    <row r="17" spans="1:7" s="264" customFormat="1">
      <c r="A17" s="264" t="s">
        <v>4</v>
      </c>
      <c r="B17" s="299">
        <v>44535</v>
      </c>
      <c r="C17" s="299">
        <v>44653</v>
      </c>
      <c r="D17" s="299">
        <v>44565</v>
      </c>
      <c r="E17" s="299">
        <v>44678</v>
      </c>
      <c r="F17" s="300">
        <v>5.5987279690050695E-4</v>
      </c>
      <c r="G17" s="264">
        <f t="shared" si="0"/>
        <v>23</v>
      </c>
    </row>
    <row r="18" spans="1:7" s="264" customFormat="1">
      <c r="A18" s="264" t="s">
        <v>12</v>
      </c>
      <c r="B18" s="299">
        <v>14671</v>
      </c>
      <c r="C18" s="299">
        <v>14532</v>
      </c>
      <c r="D18" s="299">
        <v>14549</v>
      </c>
      <c r="E18" s="299">
        <v>14541</v>
      </c>
      <c r="F18" s="300">
        <v>6.1932287365817895E-4</v>
      </c>
      <c r="G18" s="264">
        <f t="shared" si="0"/>
        <v>22</v>
      </c>
    </row>
    <row r="19" spans="1:7" s="264" customFormat="1">
      <c r="A19" s="264" t="s">
        <v>9</v>
      </c>
      <c r="B19" s="299">
        <v>126268</v>
      </c>
      <c r="C19" s="299">
        <v>126560</v>
      </c>
      <c r="D19" s="299">
        <v>126869</v>
      </c>
      <c r="E19" s="299">
        <v>126886</v>
      </c>
      <c r="F19" s="300">
        <v>2.5758533501896198E-3</v>
      </c>
      <c r="G19" s="264">
        <f t="shared" si="0"/>
        <v>21</v>
      </c>
    </row>
    <row r="20" spans="1:7" s="264" customFormat="1">
      <c r="A20" s="264" t="s">
        <v>10</v>
      </c>
      <c r="B20" s="299">
        <v>35895</v>
      </c>
      <c r="C20" s="299">
        <v>35695</v>
      </c>
      <c r="D20" s="299">
        <v>35830</v>
      </c>
      <c r="E20" s="299">
        <v>35792</v>
      </c>
      <c r="F20" s="300">
        <v>2.7174674324135198E-3</v>
      </c>
      <c r="G20" s="264">
        <f t="shared" si="0"/>
        <v>20</v>
      </c>
    </row>
    <row r="21" spans="1:7" s="264" customFormat="1">
      <c r="A21" s="264" t="s">
        <v>6</v>
      </c>
      <c r="B21" s="299">
        <v>6293</v>
      </c>
      <c r="C21" s="299">
        <v>6418</v>
      </c>
      <c r="D21" s="299">
        <v>6426</v>
      </c>
      <c r="E21" s="299">
        <v>6437</v>
      </c>
      <c r="F21" s="300">
        <v>2.9604238080398501E-3</v>
      </c>
      <c r="G21" s="264">
        <f t="shared" si="0"/>
        <v>19</v>
      </c>
    </row>
    <row r="22" spans="1:7" s="264" customFormat="1">
      <c r="A22" s="264" t="s">
        <v>11</v>
      </c>
      <c r="B22" s="299">
        <v>11536</v>
      </c>
      <c r="C22" s="299">
        <v>11673</v>
      </c>
      <c r="D22" s="299">
        <v>11705</v>
      </c>
      <c r="E22" s="299">
        <v>11713</v>
      </c>
      <c r="F22" s="300">
        <v>3.4267112139123599E-3</v>
      </c>
      <c r="G22" s="264">
        <f t="shared" si="0"/>
        <v>18</v>
      </c>
    </row>
    <row r="23" spans="1:7" s="264" customFormat="1">
      <c r="A23" s="264" t="s">
        <v>26</v>
      </c>
      <c r="B23" s="299">
        <v>43163</v>
      </c>
      <c r="C23" s="299">
        <v>43507</v>
      </c>
      <c r="D23" s="299">
        <v>43656</v>
      </c>
      <c r="E23" s="299">
        <v>43660</v>
      </c>
      <c r="F23" s="300">
        <v>3.5166754775093302E-3</v>
      </c>
      <c r="G23" s="264">
        <f t="shared" si="0"/>
        <v>17</v>
      </c>
    </row>
    <row r="24" spans="1:7" s="264" customFormat="1">
      <c r="A24" s="264" t="s">
        <v>25</v>
      </c>
      <c r="B24" s="299">
        <v>23744</v>
      </c>
      <c r="C24" s="299">
        <v>23802</v>
      </c>
      <c r="D24" s="299">
        <v>23888</v>
      </c>
      <c r="E24" s="299">
        <v>23895</v>
      </c>
      <c r="F24" s="300">
        <v>3.9072346861608303E-3</v>
      </c>
      <c r="G24" s="264">
        <f t="shared" si="0"/>
        <v>16</v>
      </c>
    </row>
    <row r="25" spans="1:7" s="264" customFormat="1">
      <c r="A25" s="264" t="s">
        <v>14</v>
      </c>
      <c r="B25" s="299">
        <v>49554</v>
      </c>
      <c r="C25" s="299">
        <v>49507</v>
      </c>
      <c r="D25" s="299">
        <v>49802</v>
      </c>
      <c r="E25" s="299">
        <v>49721</v>
      </c>
      <c r="F25" s="300">
        <v>4.3226210434887903E-3</v>
      </c>
      <c r="G25" s="264">
        <f t="shared" si="0"/>
        <v>15</v>
      </c>
    </row>
    <row r="26" spans="1:7" s="264" customFormat="1">
      <c r="A26" s="264" t="s">
        <v>1</v>
      </c>
      <c r="B26" s="299">
        <v>1061454</v>
      </c>
      <c r="C26" s="299">
        <v>1065556</v>
      </c>
      <c r="D26" s="299">
        <v>1069704</v>
      </c>
      <c r="E26" s="299">
        <v>1070419</v>
      </c>
      <c r="F26" s="300">
        <v>4.5638145719231202E-3</v>
      </c>
      <c r="G26" s="264">
        <f t="shared" si="0"/>
        <v>14</v>
      </c>
    </row>
    <row r="27" spans="1:7" s="264" customFormat="1">
      <c r="A27" s="264" t="s">
        <v>8</v>
      </c>
      <c r="B27" s="299">
        <v>42400</v>
      </c>
      <c r="C27" s="299">
        <v>42300</v>
      </c>
      <c r="D27" s="299">
        <v>42483</v>
      </c>
      <c r="E27" s="299">
        <v>42501</v>
      </c>
      <c r="F27" s="300">
        <v>4.7517730496453598E-3</v>
      </c>
      <c r="G27" s="264">
        <f t="shared" si="0"/>
        <v>13</v>
      </c>
    </row>
    <row r="28" spans="1:7" s="264" customFormat="1">
      <c r="A28" s="264" t="s">
        <v>13</v>
      </c>
      <c r="B28" s="299">
        <v>77908</v>
      </c>
      <c r="C28" s="299">
        <v>78074</v>
      </c>
      <c r="D28" s="299">
        <v>78471</v>
      </c>
      <c r="E28" s="299">
        <v>78475</v>
      </c>
      <c r="F28" s="300">
        <v>5.13615288060043E-3</v>
      </c>
      <c r="G28" s="264">
        <f t="shared" si="0"/>
        <v>12</v>
      </c>
    </row>
    <row r="29" spans="1:7" s="264" customFormat="1">
      <c r="A29" s="264" t="s">
        <v>22</v>
      </c>
      <c r="B29" s="299">
        <v>34797</v>
      </c>
      <c r="C29" s="299">
        <v>35020</v>
      </c>
      <c r="D29" s="299">
        <v>35275</v>
      </c>
      <c r="E29" s="299">
        <v>35271</v>
      </c>
      <c r="F29" s="300">
        <v>7.1673329525985298E-3</v>
      </c>
      <c r="G29" s="264">
        <f t="shared" si="0"/>
        <v>11</v>
      </c>
    </row>
    <row r="30" spans="1:7" s="264" customFormat="1">
      <c r="A30" s="264" t="s">
        <v>21</v>
      </c>
      <c r="B30" s="299">
        <v>14439</v>
      </c>
      <c r="C30" s="299">
        <v>14448</v>
      </c>
      <c r="D30" s="299">
        <v>14484</v>
      </c>
      <c r="E30" s="299">
        <v>14566</v>
      </c>
      <c r="F30" s="300">
        <v>8.1672203765226197E-3</v>
      </c>
      <c r="G30" s="264">
        <f t="shared" si="0"/>
        <v>10</v>
      </c>
    </row>
    <row r="31" spans="1:7" s="264" customFormat="1">
      <c r="A31" s="264" t="s">
        <v>0</v>
      </c>
      <c r="B31" s="299">
        <v>104578</v>
      </c>
      <c r="C31" s="299">
        <v>105675</v>
      </c>
      <c r="D31" s="299">
        <v>106467</v>
      </c>
      <c r="E31" s="299">
        <v>106693</v>
      </c>
      <c r="F31" s="300">
        <v>9.6333096758931501E-3</v>
      </c>
      <c r="G31" s="264">
        <f t="shared" si="0"/>
        <v>9</v>
      </c>
    </row>
    <row r="32" spans="1:7" s="264" customFormat="1">
      <c r="A32" s="264" t="s">
        <v>20</v>
      </c>
      <c r="B32" s="299">
        <v>75634</v>
      </c>
      <c r="C32" s="299">
        <v>76087</v>
      </c>
      <c r="D32" s="299">
        <v>76763</v>
      </c>
      <c r="E32" s="299">
        <v>76842</v>
      </c>
      <c r="F32" s="300">
        <v>9.9228514726563705E-3</v>
      </c>
      <c r="G32" s="264">
        <f t="shared" si="0"/>
        <v>8</v>
      </c>
    </row>
    <row r="33" spans="1:7" s="264" customFormat="1">
      <c r="A33" s="264" t="s">
        <v>23</v>
      </c>
      <c r="B33" s="299">
        <v>29096</v>
      </c>
      <c r="C33" s="299">
        <v>29588</v>
      </c>
      <c r="D33" s="299">
        <v>29876</v>
      </c>
      <c r="E33" s="299">
        <v>29901</v>
      </c>
      <c r="F33" s="300">
        <v>1.0578612951196401E-2</v>
      </c>
      <c r="G33" s="264">
        <f t="shared" si="0"/>
        <v>7</v>
      </c>
    </row>
    <row r="34" spans="1:7" s="264" customFormat="1">
      <c r="A34" s="264" t="s">
        <v>32</v>
      </c>
      <c r="B34" s="299">
        <v>21129</v>
      </c>
      <c r="C34" s="299">
        <v>21443</v>
      </c>
      <c r="D34" s="299">
        <v>21577</v>
      </c>
      <c r="E34" s="299">
        <v>21671</v>
      </c>
      <c r="F34" s="300">
        <v>1.0632840554027001E-2</v>
      </c>
      <c r="G34" s="264">
        <f t="shared" si="0"/>
        <v>6</v>
      </c>
    </row>
    <row r="35" spans="1:7" s="264" customFormat="1">
      <c r="A35" s="264" t="s">
        <v>16</v>
      </c>
      <c r="B35" s="299">
        <v>16095</v>
      </c>
      <c r="C35" s="299">
        <v>16245</v>
      </c>
      <c r="D35" s="299">
        <v>16407</v>
      </c>
      <c r="E35" s="299">
        <v>16450</v>
      </c>
      <c r="F35" s="300">
        <v>1.2619267466913E-2</v>
      </c>
      <c r="G35" s="264">
        <f t="shared" si="0"/>
        <v>5</v>
      </c>
    </row>
    <row r="36" spans="1:7" s="264" customFormat="1">
      <c r="A36" s="264" t="s">
        <v>7</v>
      </c>
      <c r="B36" s="299">
        <v>14760</v>
      </c>
      <c r="C36" s="299">
        <v>14786</v>
      </c>
      <c r="D36" s="299">
        <v>14912</v>
      </c>
      <c r="E36" s="299">
        <v>14978</v>
      </c>
      <c r="F36" s="300">
        <v>1.2985256323549301E-2</v>
      </c>
      <c r="G36" s="264">
        <f t="shared" si="0"/>
        <v>4</v>
      </c>
    </row>
    <row r="37" spans="1:7" s="264" customFormat="1">
      <c r="A37" s="264" t="s">
        <v>28</v>
      </c>
      <c r="B37" s="299">
        <v>11596</v>
      </c>
      <c r="C37" s="299">
        <v>11763</v>
      </c>
      <c r="D37" s="299">
        <v>11878</v>
      </c>
      <c r="E37" s="299">
        <v>11926</v>
      </c>
      <c r="F37" s="300">
        <v>1.3857009266343701E-2</v>
      </c>
      <c r="G37" s="264">
        <f t="shared" si="0"/>
        <v>3</v>
      </c>
    </row>
    <row r="38" spans="1:7" s="264" customFormat="1">
      <c r="A38" s="264" t="s">
        <v>5</v>
      </c>
      <c r="B38" s="299">
        <v>14393</v>
      </c>
      <c r="C38" s="299">
        <v>14759</v>
      </c>
      <c r="D38" s="299">
        <v>14961</v>
      </c>
      <c r="E38" s="299">
        <v>15005</v>
      </c>
      <c r="F38" s="300">
        <v>1.6667795921132801E-2</v>
      </c>
      <c r="G38" s="264">
        <f t="shared" si="0"/>
        <v>2</v>
      </c>
    </row>
    <row r="39" spans="1:7" s="264" customFormat="1">
      <c r="A39" s="264" t="s">
        <v>24</v>
      </c>
      <c r="B39" s="299">
        <v>19835</v>
      </c>
      <c r="C39" s="299">
        <v>20714</v>
      </c>
      <c r="D39" s="299">
        <v>21046</v>
      </c>
      <c r="E39" s="299">
        <v>21210</v>
      </c>
      <c r="F39" s="300">
        <v>2.3945157864246398E-2</v>
      </c>
      <c r="G39" s="264">
        <f t="shared" si="0"/>
        <v>1</v>
      </c>
    </row>
  </sheetData>
  <mergeCells count="1">
    <mergeCell ref="H1:I1"/>
  </mergeCells>
  <hyperlinks>
    <hyperlink ref="H1:I1" location="Index!A1" display="Regresar al Índice" xr:uid="{FC125535-3F48-45D7-835D-F8BAE24DD823}"/>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4938C-8080-4C45-B8CD-5AD9DE93169D}">
  <sheetPr codeName="Hoja37"/>
  <dimension ref="A1:I127"/>
  <sheetViews>
    <sheetView workbookViewId="0"/>
  </sheetViews>
  <sheetFormatPr baseColWidth="10" defaultRowHeight="12.75"/>
  <cols>
    <col min="1" max="16384" width="11.42578125" style="264"/>
  </cols>
  <sheetData>
    <row r="1" spans="1:9">
      <c r="A1" s="262" t="s">
        <v>2901</v>
      </c>
      <c r="H1" s="263" t="s">
        <v>1445</v>
      </c>
      <c r="I1" s="263"/>
    </row>
    <row r="2" spans="1:9">
      <c r="A2" s="264" t="s">
        <v>1364</v>
      </c>
    </row>
    <row r="5" spans="1:9">
      <c r="A5" s="264" t="s">
        <v>297</v>
      </c>
      <c r="B5" s="264" t="s">
        <v>341</v>
      </c>
      <c r="C5" s="264" t="s">
        <v>51</v>
      </c>
      <c r="D5" s="264" t="s">
        <v>342</v>
      </c>
    </row>
    <row r="6" spans="1:9">
      <c r="A6" s="264" t="s">
        <v>59</v>
      </c>
      <c r="B6" s="264" t="s">
        <v>138</v>
      </c>
      <c r="C6" s="293">
        <v>1.028516611421</v>
      </c>
      <c r="D6" s="293">
        <v>3.9266172870278302</v>
      </c>
    </row>
    <row r="7" spans="1:9">
      <c r="A7" s="264" t="s">
        <v>53</v>
      </c>
      <c r="B7" s="264" t="s">
        <v>139</v>
      </c>
      <c r="C7" s="293">
        <v>2.7223853702020002</v>
      </c>
      <c r="D7" s="293">
        <v>3.6952595159506698</v>
      </c>
    </row>
    <row r="8" spans="1:9">
      <c r="A8" s="264" t="s">
        <v>53</v>
      </c>
      <c r="B8" s="264" t="s">
        <v>140</v>
      </c>
      <c r="C8" s="293">
        <v>-4.0247020714439996</v>
      </c>
      <c r="D8" s="293">
        <v>2.6846772551570801</v>
      </c>
    </row>
    <row r="9" spans="1:9">
      <c r="A9" s="264" t="s">
        <v>53</v>
      </c>
      <c r="B9" s="264" t="s">
        <v>141</v>
      </c>
      <c r="C9" s="293">
        <v>7.9403875686159999</v>
      </c>
      <c r="D9" s="293">
        <v>3.30650285224183</v>
      </c>
    </row>
    <row r="10" spans="1:9">
      <c r="A10" s="264" t="s">
        <v>53</v>
      </c>
      <c r="B10" s="264" t="s">
        <v>142</v>
      </c>
      <c r="C10" s="293">
        <v>0.94793275797599996</v>
      </c>
      <c r="D10" s="293">
        <v>2.8096732693587501</v>
      </c>
    </row>
    <row r="11" spans="1:9">
      <c r="A11" s="264" t="s">
        <v>53</v>
      </c>
      <c r="B11" s="264" t="s">
        <v>143</v>
      </c>
      <c r="C11" s="293">
        <v>6.1511301672000002E-2</v>
      </c>
      <c r="D11" s="293">
        <v>2.4367208100768298</v>
      </c>
    </row>
    <row r="12" spans="1:9">
      <c r="A12" s="264" t="s">
        <v>53</v>
      </c>
      <c r="B12" s="264" t="s">
        <v>144</v>
      </c>
      <c r="C12" s="293">
        <v>1.8397750191169999</v>
      </c>
      <c r="D12" s="293">
        <v>1.874143483656</v>
      </c>
    </row>
    <row r="13" spans="1:9">
      <c r="A13" s="264" t="s">
        <v>53</v>
      </c>
      <c r="B13" s="264" t="s">
        <v>145</v>
      </c>
      <c r="C13" s="293">
        <v>5.0786299946520002</v>
      </c>
      <c r="D13" s="293">
        <v>1.89660738192667</v>
      </c>
    </row>
    <row r="14" spans="1:9">
      <c r="A14" s="264" t="s">
        <v>53</v>
      </c>
      <c r="B14" s="264" t="s">
        <v>146</v>
      </c>
      <c r="C14" s="293">
        <v>3.6738036597689998</v>
      </c>
      <c r="D14" s="293">
        <v>1.9973166048379201</v>
      </c>
    </row>
    <row r="15" spans="1:9">
      <c r="A15" s="264" t="s">
        <v>53</v>
      </c>
      <c r="B15" s="264" t="s">
        <v>147</v>
      </c>
      <c r="C15" s="293">
        <v>8.0135524177280004</v>
      </c>
      <c r="D15" s="293">
        <v>2.43019202634675</v>
      </c>
    </row>
    <row r="16" spans="1:9">
      <c r="A16" s="264" t="s">
        <v>53</v>
      </c>
      <c r="B16" s="264" t="s">
        <v>148</v>
      </c>
      <c r="C16" s="293">
        <v>4.6293981151379997</v>
      </c>
      <c r="D16" s="293">
        <v>2.7817478817526702</v>
      </c>
    </row>
    <row r="17" spans="1:4">
      <c r="A17" s="264" t="s">
        <v>53</v>
      </c>
      <c r="B17" s="264" t="s">
        <v>149</v>
      </c>
      <c r="C17" s="293">
        <v>5.1315295410530002</v>
      </c>
      <c r="D17" s="293">
        <v>3.0868933571583299</v>
      </c>
    </row>
    <row r="18" spans="1:4">
      <c r="A18" s="264" t="s">
        <v>72</v>
      </c>
      <c r="B18" s="264" t="s">
        <v>138</v>
      </c>
      <c r="C18" s="293">
        <v>5.8808797911450004</v>
      </c>
      <c r="D18" s="293">
        <v>3.4912569554686699</v>
      </c>
    </row>
    <row r="19" spans="1:4">
      <c r="A19" s="264" t="s">
        <v>53</v>
      </c>
      <c r="B19" s="264" t="s">
        <v>139</v>
      </c>
      <c r="C19" s="293">
        <v>3.4970992871959998</v>
      </c>
      <c r="D19" s="293">
        <v>3.5558164485515</v>
      </c>
    </row>
    <row r="20" spans="1:4">
      <c r="A20" s="264" t="s">
        <v>53</v>
      </c>
      <c r="B20" s="264" t="s">
        <v>140</v>
      </c>
      <c r="C20" s="293">
        <v>12.292803274672</v>
      </c>
      <c r="D20" s="293">
        <v>4.9156085607278301</v>
      </c>
    </row>
    <row r="21" spans="1:4">
      <c r="A21" s="264" t="s">
        <v>53</v>
      </c>
      <c r="B21" s="264" t="s">
        <v>141</v>
      </c>
      <c r="C21" s="293">
        <v>6.8374107022599997</v>
      </c>
      <c r="D21" s="293">
        <v>4.82369382186483</v>
      </c>
    </row>
    <row r="22" spans="1:4">
      <c r="A22" s="264" t="s">
        <v>53</v>
      </c>
      <c r="B22" s="264" t="s">
        <v>142</v>
      </c>
      <c r="C22" s="293">
        <v>13.353399467541999</v>
      </c>
      <c r="D22" s="293">
        <v>5.8574827143286701</v>
      </c>
    </row>
    <row r="23" spans="1:4">
      <c r="A23" s="264" t="s">
        <v>53</v>
      </c>
      <c r="B23" s="264" t="s">
        <v>143</v>
      </c>
      <c r="C23" s="293">
        <v>12.409707795508</v>
      </c>
      <c r="D23" s="293">
        <v>6.8864990888150004</v>
      </c>
    </row>
    <row r="24" spans="1:4">
      <c r="A24" s="264" t="s">
        <v>53</v>
      </c>
      <c r="B24" s="264" t="s">
        <v>144</v>
      </c>
      <c r="C24" s="293">
        <v>7.4083633096000003</v>
      </c>
      <c r="D24" s="293">
        <v>7.3505481130219197</v>
      </c>
    </row>
    <row r="25" spans="1:4">
      <c r="A25" s="264" t="s">
        <v>53</v>
      </c>
      <c r="B25" s="264" t="s">
        <v>145</v>
      </c>
      <c r="C25" s="293">
        <v>4.5745215481120001</v>
      </c>
      <c r="D25" s="293">
        <v>7.3085390758102502</v>
      </c>
    </row>
    <row r="26" spans="1:4">
      <c r="A26" s="264" t="s">
        <v>53</v>
      </c>
      <c r="B26" s="264" t="s">
        <v>146</v>
      </c>
      <c r="C26" s="293">
        <v>9.2810602554389998</v>
      </c>
      <c r="D26" s="293">
        <v>7.7758104587827503</v>
      </c>
    </row>
    <row r="27" spans="1:4">
      <c r="A27" s="264" t="s">
        <v>53</v>
      </c>
      <c r="B27" s="264" t="s">
        <v>147</v>
      </c>
      <c r="C27" s="293">
        <v>6.3788486479389999</v>
      </c>
      <c r="D27" s="293">
        <v>7.6395851446336698</v>
      </c>
    </row>
    <row r="28" spans="1:4">
      <c r="A28" s="264" t="s">
        <v>53</v>
      </c>
      <c r="B28" s="264" t="s">
        <v>148</v>
      </c>
      <c r="C28" s="293">
        <v>6.946346732256</v>
      </c>
      <c r="D28" s="293">
        <v>7.8326641960601702</v>
      </c>
    </row>
    <row r="29" spans="1:4">
      <c r="A29" s="264" t="s">
        <v>53</v>
      </c>
      <c r="B29" s="264" t="s">
        <v>149</v>
      </c>
      <c r="C29" s="293">
        <v>10.880566730177</v>
      </c>
      <c r="D29" s="293">
        <v>8.3117506284871698</v>
      </c>
    </row>
    <row r="30" spans="1:4">
      <c r="A30" s="264" t="s">
        <v>73</v>
      </c>
      <c r="B30" s="264" t="s">
        <v>138</v>
      </c>
      <c r="C30" s="293">
        <v>10.519380859549001</v>
      </c>
      <c r="D30" s="293">
        <v>8.6982923841874999</v>
      </c>
    </row>
    <row r="31" spans="1:4">
      <c r="A31" s="264" t="s">
        <v>53</v>
      </c>
      <c r="B31" s="264" t="s">
        <v>139</v>
      </c>
      <c r="C31" s="293">
        <v>6.8258966035790003</v>
      </c>
      <c r="D31" s="293">
        <v>8.9756921605527502</v>
      </c>
    </row>
    <row r="32" spans="1:4">
      <c r="A32" s="264" t="s">
        <v>53</v>
      </c>
      <c r="B32" s="264" t="s">
        <v>140</v>
      </c>
      <c r="C32" s="293">
        <v>2.2918218800860002</v>
      </c>
      <c r="D32" s="293">
        <v>8.1422770443372503</v>
      </c>
    </row>
    <row r="33" spans="1:4">
      <c r="A33" s="264" t="s">
        <v>53</v>
      </c>
      <c r="B33" s="264" t="s">
        <v>141</v>
      </c>
      <c r="C33" s="293">
        <v>2.2066811887509998</v>
      </c>
      <c r="D33" s="293">
        <v>7.7563829182115001</v>
      </c>
    </row>
    <row r="34" spans="1:4">
      <c r="A34" s="264" t="s">
        <v>53</v>
      </c>
      <c r="B34" s="264" t="s">
        <v>142</v>
      </c>
      <c r="C34" s="293">
        <v>1.0785350631220001</v>
      </c>
      <c r="D34" s="293">
        <v>6.7334775511764997</v>
      </c>
    </row>
    <row r="35" spans="1:4">
      <c r="A35" s="264" t="s">
        <v>53</v>
      </c>
      <c r="B35" s="264" t="s">
        <v>143</v>
      </c>
      <c r="C35" s="293">
        <v>4.4837892354419999</v>
      </c>
      <c r="D35" s="293">
        <v>6.0729843378376698</v>
      </c>
    </row>
    <row r="36" spans="1:4">
      <c r="A36" s="264" t="s">
        <v>53</v>
      </c>
      <c r="B36" s="264" t="s">
        <v>144</v>
      </c>
      <c r="C36" s="293">
        <v>9.3543172687999991</v>
      </c>
      <c r="D36" s="293">
        <v>6.2351471677710002</v>
      </c>
    </row>
    <row r="37" spans="1:4">
      <c r="A37" s="264" t="s">
        <v>53</v>
      </c>
      <c r="B37" s="264" t="s">
        <v>145</v>
      </c>
      <c r="C37" s="293">
        <v>8.4389178097389994</v>
      </c>
      <c r="D37" s="293">
        <v>6.5571801895732502</v>
      </c>
    </row>
    <row r="38" spans="1:4">
      <c r="A38" s="264" t="s">
        <v>53</v>
      </c>
      <c r="B38" s="264" t="s">
        <v>146</v>
      </c>
      <c r="C38" s="293">
        <v>15.371479110318001</v>
      </c>
      <c r="D38" s="293">
        <v>7.0647150941465</v>
      </c>
    </row>
    <row r="39" spans="1:4">
      <c r="A39" s="264" t="s">
        <v>53</v>
      </c>
      <c r="B39" s="264" t="s">
        <v>147</v>
      </c>
      <c r="C39" s="293">
        <v>1.5679061853559999</v>
      </c>
      <c r="D39" s="293">
        <v>6.6638032222645798</v>
      </c>
    </row>
    <row r="40" spans="1:4">
      <c r="A40" s="264" t="s">
        <v>53</v>
      </c>
      <c r="B40" s="264" t="s">
        <v>148</v>
      </c>
      <c r="C40" s="293">
        <v>2.5240866475399999</v>
      </c>
      <c r="D40" s="293">
        <v>6.2952815485382496</v>
      </c>
    </row>
    <row r="41" spans="1:4">
      <c r="A41" s="264" t="s">
        <v>53</v>
      </c>
      <c r="B41" s="264" t="s">
        <v>149</v>
      </c>
      <c r="C41" s="293">
        <v>4.1403678553049996</v>
      </c>
      <c r="D41" s="293">
        <v>5.73359830896558</v>
      </c>
    </row>
    <row r="42" spans="1:4">
      <c r="A42" s="264" t="s">
        <v>74</v>
      </c>
      <c r="B42" s="264" t="s">
        <v>138</v>
      </c>
      <c r="C42" s="293">
        <v>3.0276293934340002</v>
      </c>
      <c r="D42" s="293">
        <v>5.1092856867893301</v>
      </c>
    </row>
    <row r="43" spans="1:4">
      <c r="A43" s="264" t="s">
        <v>53</v>
      </c>
      <c r="B43" s="264" t="s">
        <v>139</v>
      </c>
      <c r="C43" s="293">
        <v>6.0916194941609998</v>
      </c>
      <c r="D43" s="293">
        <v>5.0480959276711701</v>
      </c>
    </row>
    <row r="44" spans="1:4">
      <c r="A44" s="264" t="s">
        <v>53</v>
      </c>
      <c r="B44" s="264" t="s">
        <v>140</v>
      </c>
      <c r="C44" s="293">
        <v>3.4086199190530002</v>
      </c>
      <c r="D44" s="293">
        <v>5.1411624309184196</v>
      </c>
    </row>
    <row r="45" spans="1:4">
      <c r="A45" s="264" t="s">
        <v>53</v>
      </c>
      <c r="B45" s="264" t="s">
        <v>141</v>
      </c>
      <c r="C45" s="293">
        <v>6.6957351106859999</v>
      </c>
      <c r="D45" s="293">
        <v>5.51525025774633</v>
      </c>
    </row>
    <row r="46" spans="1:4">
      <c r="A46" s="264" t="s">
        <v>53</v>
      </c>
      <c r="B46" s="264" t="s">
        <v>142</v>
      </c>
      <c r="C46" s="293">
        <v>2.5315946954399999</v>
      </c>
      <c r="D46" s="293">
        <v>5.6363385604395004</v>
      </c>
    </row>
    <row r="47" spans="1:4">
      <c r="A47" s="264" t="s">
        <v>53</v>
      </c>
      <c r="B47" s="264" t="s">
        <v>143</v>
      </c>
      <c r="C47" s="293">
        <v>2.1406137836719998</v>
      </c>
      <c r="D47" s="293">
        <v>5.4410739394586702</v>
      </c>
    </row>
    <row r="48" spans="1:4">
      <c r="A48" s="264" t="s">
        <v>53</v>
      </c>
      <c r="B48" s="264" t="s">
        <v>144</v>
      </c>
      <c r="C48" s="293">
        <v>-5.7895154197530001</v>
      </c>
      <c r="D48" s="293">
        <v>4.1790878820792496</v>
      </c>
    </row>
    <row r="49" spans="1:4">
      <c r="A49" s="264" t="s">
        <v>53</v>
      </c>
      <c r="B49" s="264" t="s">
        <v>145</v>
      </c>
      <c r="C49" s="293">
        <v>-2.12920429992</v>
      </c>
      <c r="D49" s="293">
        <v>3.2984110396076698</v>
      </c>
    </row>
    <row r="50" spans="1:4">
      <c r="A50" s="264" t="s">
        <v>53</v>
      </c>
      <c r="B50" s="264" t="s">
        <v>146</v>
      </c>
      <c r="C50" s="293">
        <v>-7.4893132143849996</v>
      </c>
      <c r="D50" s="293">
        <v>1.3933450125490801</v>
      </c>
    </row>
    <row r="51" spans="1:4">
      <c r="A51" s="264" t="s">
        <v>53</v>
      </c>
      <c r="B51" s="264" t="s">
        <v>147</v>
      </c>
      <c r="C51" s="293">
        <v>-2.950858795956</v>
      </c>
      <c r="D51" s="293">
        <v>1.01678126410642</v>
      </c>
    </row>
    <row r="52" spans="1:4">
      <c r="A52" s="264" t="s">
        <v>53</v>
      </c>
      <c r="B52" s="264" t="s">
        <v>148</v>
      </c>
      <c r="C52" s="293">
        <v>1.103904021036</v>
      </c>
      <c r="D52" s="293">
        <v>0.89843271189774998</v>
      </c>
    </row>
    <row r="53" spans="1:4">
      <c r="A53" s="264" t="s">
        <v>53</v>
      </c>
      <c r="B53" s="264" t="s">
        <v>149</v>
      </c>
      <c r="C53" s="293">
        <v>-1.855429471391</v>
      </c>
      <c r="D53" s="293">
        <v>0.39878293467308301</v>
      </c>
    </row>
    <row r="54" spans="1:4">
      <c r="A54" s="264" t="s">
        <v>75</v>
      </c>
      <c r="B54" s="264" t="s">
        <v>138</v>
      </c>
      <c r="C54" s="293">
        <v>-0.82153181308400003</v>
      </c>
      <c r="D54" s="293">
        <v>7.8019500796583305E-2</v>
      </c>
    </row>
    <row r="55" spans="1:4">
      <c r="A55" s="264" t="s">
        <v>53</v>
      </c>
      <c r="B55" s="264" t="s">
        <v>139</v>
      </c>
      <c r="C55" s="293">
        <v>0.51821442652600003</v>
      </c>
      <c r="D55" s="293">
        <v>-0.38643092150633301</v>
      </c>
    </row>
    <row r="56" spans="1:4">
      <c r="A56" s="264" t="s">
        <v>53</v>
      </c>
      <c r="B56" s="264" t="s">
        <v>140</v>
      </c>
      <c r="C56" s="293">
        <v>7.3527799054020004</v>
      </c>
      <c r="D56" s="293">
        <v>-5.7750922643916597E-2</v>
      </c>
    </row>
    <row r="57" spans="1:4">
      <c r="A57" s="264" t="s">
        <v>53</v>
      </c>
      <c r="B57" s="264" t="s">
        <v>141</v>
      </c>
      <c r="C57" s="293">
        <v>-4.9407184969699998</v>
      </c>
      <c r="D57" s="293">
        <v>-1.0274553899485801</v>
      </c>
    </row>
    <row r="58" spans="1:4">
      <c r="A58" s="264" t="s">
        <v>53</v>
      </c>
      <c r="B58" s="264" t="s">
        <v>142</v>
      </c>
      <c r="C58" s="293">
        <v>1.418899391911</v>
      </c>
      <c r="D58" s="293">
        <v>-1.1201799985759999</v>
      </c>
    </row>
    <row r="59" spans="1:4">
      <c r="A59" s="264" t="s">
        <v>53</v>
      </c>
      <c r="B59" s="264" t="s">
        <v>143</v>
      </c>
      <c r="C59" s="293">
        <v>3.5925275910779999</v>
      </c>
      <c r="D59" s="293">
        <v>-0.99918718129216699</v>
      </c>
    </row>
    <row r="60" spans="1:4">
      <c r="A60" s="264" t="s">
        <v>53</v>
      </c>
      <c r="B60" s="264" t="s">
        <v>144</v>
      </c>
      <c r="C60" s="293">
        <v>2.1895295028319999</v>
      </c>
      <c r="D60" s="293">
        <v>-0.33426677107675001</v>
      </c>
    </row>
    <row r="61" spans="1:4">
      <c r="A61" s="264" t="s">
        <v>53</v>
      </c>
      <c r="B61" s="264" t="s">
        <v>145</v>
      </c>
      <c r="C61" s="293">
        <v>2.9687039871310001</v>
      </c>
      <c r="D61" s="293">
        <v>9.0558919510833405E-2</v>
      </c>
    </row>
    <row r="62" spans="1:4">
      <c r="A62" s="264" t="s">
        <v>53</v>
      </c>
      <c r="B62" s="264" t="s">
        <v>146</v>
      </c>
      <c r="C62" s="293">
        <v>3.1350339690340001</v>
      </c>
      <c r="D62" s="293">
        <v>0.97592118479574996</v>
      </c>
    </row>
    <row r="63" spans="1:4">
      <c r="A63" s="264" t="s">
        <v>53</v>
      </c>
      <c r="B63" s="264" t="s">
        <v>147</v>
      </c>
      <c r="C63" s="293">
        <v>1.1595984186329999</v>
      </c>
      <c r="D63" s="293">
        <v>1.3184592860115001</v>
      </c>
    </row>
    <row r="64" spans="1:4">
      <c r="A64" s="264" t="s">
        <v>53</v>
      </c>
      <c r="B64" s="264" t="s">
        <v>148</v>
      </c>
      <c r="C64" s="293">
        <v>0.452282405916</v>
      </c>
      <c r="D64" s="293">
        <v>1.2641574847515</v>
      </c>
    </row>
    <row r="65" spans="1:4">
      <c r="A65" s="264" t="s">
        <v>53</v>
      </c>
      <c r="B65" s="264" t="s">
        <v>149</v>
      </c>
      <c r="C65" s="293">
        <v>4.5213311018990003</v>
      </c>
      <c r="D65" s="293">
        <v>1.7955541991923301</v>
      </c>
    </row>
    <row r="66" spans="1:4">
      <c r="A66" s="264" t="s">
        <v>76</v>
      </c>
      <c r="B66" s="264" t="s">
        <v>138</v>
      </c>
      <c r="C66" s="293">
        <v>4.4057442812999996</v>
      </c>
      <c r="D66" s="293">
        <v>2.231160540391</v>
      </c>
    </row>
    <row r="67" spans="1:4">
      <c r="A67" s="264" t="s">
        <v>53</v>
      </c>
      <c r="B67" s="264" t="s">
        <v>139</v>
      </c>
      <c r="C67" s="293">
        <v>1.2972119168780001</v>
      </c>
      <c r="D67" s="293">
        <v>2.2960769979203302</v>
      </c>
    </row>
    <row r="68" spans="1:4">
      <c r="A68" s="264" t="s">
        <v>53</v>
      </c>
      <c r="B68" s="264" t="s">
        <v>140</v>
      </c>
      <c r="C68" s="293">
        <v>-2.9025132851289999</v>
      </c>
      <c r="D68" s="293">
        <v>1.44146923204275</v>
      </c>
    </row>
    <row r="69" spans="1:4">
      <c r="A69" s="264" t="s">
        <v>53</v>
      </c>
      <c r="B69" s="264" t="s">
        <v>141</v>
      </c>
      <c r="C69" s="293">
        <v>5.2903006489060003</v>
      </c>
      <c r="D69" s="293">
        <v>2.2940541608657501</v>
      </c>
    </row>
    <row r="70" spans="1:4">
      <c r="A70" s="264" t="s">
        <v>53</v>
      </c>
      <c r="B70" s="264" t="s">
        <v>142</v>
      </c>
      <c r="C70" s="293">
        <v>0.56805564453199997</v>
      </c>
      <c r="D70" s="293">
        <v>2.22315051525083</v>
      </c>
    </row>
    <row r="71" spans="1:4">
      <c r="A71" s="264" t="s">
        <v>53</v>
      </c>
      <c r="B71" s="264" t="s">
        <v>143</v>
      </c>
      <c r="C71" s="293">
        <v>-2.5010798104599998</v>
      </c>
      <c r="D71" s="293">
        <v>1.7153498984560001</v>
      </c>
    </row>
    <row r="72" spans="1:4">
      <c r="A72" s="264" t="s">
        <v>53</v>
      </c>
      <c r="B72" s="264" t="s">
        <v>144</v>
      </c>
      <c r="C72" s="293">
        <v>2.6769517732220001</v>
      </c>
      <c r="D72" s="293">
        <v>1.7559684209885</v>
      </c>
    </row>
    <row r="73" spans="1:4">
      <c r="A73" s="264" t="s">
        <v>53</v>
      </c>
      <c r="B73" s="264" t="s">
        <v>145</v>
      </c>
      <c r="C73" s="293">
        <v>2.2333686092199998</v>
      </c>
      <c r="D73" s="293">
        <v>1.69469047282925</v>
      </c>
    </row>
    <row r="74" spans="1:4">
      <c r="A74" s="264" t="s">
        <v>53</v>
      </c>
      <c r="B74" s="264" t="s">
        <v>146</v>
      </c>
      <c r="C74" s="293">
        <v>-2.8118232973069999</v>
      </c>
      <c r="D74" s="293">
        <v>1.1991190339675</v>
      </c>
    </row>
    <row r="75" spans="1:4">
      <c r="A75" s="264" t="s">
        <v>53</v>
      </c>
      <c r="B75" s="264" t="s">
        <v>147</v>
      </c>
      <c r="C75" s="293">
        <v>4.0318693218170001</v>
      </c>
      <c r="D75" s="293">
        <v>1.43847494256617</v>
      </c>
    </row>
    <row r="76" spans="1:4">
      <c r="A76" s="264" t="s">
        <v>53</v>
      </c>
      <c r="B76" s="264" t="s">
        <v>148</v>
      </c>
      <c r="C76" s="293">
        <v>-2.069634573563</v>
      </c>
      <c r="D76" s="293">
        <v>1.22831519427625</v>
      </c>
    </row>
    <row r="77" spans="1:4">
      <c r="A77" s="264" t="s">
        <v>53</v>
      </c>
      <c r="B77" s="264" t="s">
        <v>149</v>
      </c>
      <c r="C77" s="293">
        <v>-5.1222443348219997</v>
      </c>
      <c r="D77" s="293">
        <v>0.424683907882833</v>
      </c>
    </row>
    <row r="78" spans="1:4">
      <c r="A78" s="264" t="s">
        <v>77</v>
      </c>
      <c r="B78" s="264" t="s">
        <v>138</v>
      </c>
      <c r="C78" s="293">
        <v>-1.1668419785299999</v>
      </c>
      <c r="D78" s="293">
        <v>-3.9698280436333201E-2</v>
      </c>
    </row>
    <row r="79" spans="1:4">
      <c r="A79" s="264" t="s">
        <v>53</v>
      </c>
      <c r="B79" s="264" t="s">
        <v>139</v>
      </c>
      <c r="C79" s="293">
        <v>1.9568226115939999</v>
      </c>
      <c r="D79" s="293">
        <v>1.52692774566667E-2</v>
      </c>
    </row>
    <row r="80" spans="1:4">
      <c r="A80" s="264" t="s">
        <v>53</v>
      </c>
      <c r="B80" s="264" t="s">
        <v>140</v>
      </c>
      <c r="C80" s="293">
        <v>4.0673908531540004</v>
      </c>
      <c r="D80" s="293">
        <v>0.59609462231358301</v>
      </c>
    </row>
    <row r="81" spans="1:4">
      <c r="A81" s="264" t="s">
        <v>53</v>
      </c>
      <c r="B81" s="264" t="s">
        <v>141</v>
      </c>
      <c r="C81" s="293">
        <v>2.0254569702629999</v>
      </c>
      <c r="D81" s="293">
        <v>0.32402431576000001</v>
      </c>
    </row>
    <row r="82" spans="1:4">
      <c r="A82" s="264" t="s">
        <v>53</v>
      </c>
      <c r="B82" s="264" t="s">
        <v>142</v>
      </c>
      <c r="C82" s="293">
        <v>0.52496861039300002</v>
      </c>
      <c r="D82" s="293">
        <v>0.32043372958174998</v>
      </c>
    </row>
    <row r="83" spans="1:4">
      <c r="A83" s="264" t="s">
        <v>53</v>
      </c>
      <c r="B83" s="264" t="s">
        <v>143</v>
      </c>
      <c r="C83" s="293">
        <v>-0.49878849874999998</v>
      </c>
      <c r="D83" s="293">
        <v>0.48729133889091703</v>
      </c>
    </row>
    <row r="84" spans="1:4">
      <c r="A84" s="264" t="s">
        <v>53</v>
      </c>
      <c r="B84" s="264" t="s">
        <v>144</v>
      </c>
      <c r="C84" s="293">
        <v>0.42337580282600001</v>
      </c>
      <c r="D84" s="293">
        <v>0.299493341357917</v>
      </c>
    </row>
    <row r="85" spans="1:4">
      <c r="A85" s="264" t="s">
        <v>53</v>
      </c>
      <c r="B85" s="264" t="s">
        <v>145</v>
      </c>
      <c r="C85" s="293">
        <v>-0.58158546090200003</v>
      </c>
      <c r="D85" s="293">
        <v>6.4913835514416707E-2</v>
      </c>
    </row>
    <row r="86" spans="1:4">
      <c r="A86" s="264" t="s">
        <v>53</v>
      </c>
      <c r="B86" s="264" t="s">
        <v>146</v>
      </c>
      <c r="C86" s="293">
        <v>-1.1652068851940001</v>
      </c>
      <c r="D86" s="293">
        <v>0.202131869857167</v>
      </c>
    </row>
    <row r="87" spans="1:4">
      <c r="A87" s="264" t="s">
        <v>53</v>
      </c>
      <c r="B87" s="264" t="s">
        <v>147</v>
      </c>
      <c r="C87" s="293">
        <v>-3.4323661013739999</v>
      </c>
      <c r="D87" s="293">
        <v>-0.41988774874208301</v>
      </c>
    </row>
    <row r="88" spans="1:4">
      <c r="A88" s="264" t="s">
        <v>53</v>
      </c>
      <c r="B88" s="264" t="s">
        <v>148</v>
      </c>
      <c r="C88" s="293">
        <v>8.3238936245000006E-2</v>
      </c>
      <c r="D88" s="293">
        <v>-0.24048162292475</v>
      </c>
    </row>
    <row r="89" spans="1:4">
      <c r="A89" s="264" t="s">
        <v>53</v>
      </c>
      <c r="B89" s="264" t="s">
        <v>149</v>
      </c>
      <c r="C89" s="293">
        <v>-0.74668742702400004</v>
      </c>
      <c r="D89" s="293">
        <v>0.12414811939174999</v>
      </c>
    </row>
    <row r="90" spans="1:4">
      <c r="A90" s="264" t="s">
        <v>78</v>
      </c>
      <c r="B90" s="264" t="s">
        <v>138</v>
      </c>
      <c r="C90" s="293">
        <v>0.69320169272200005</v>
      </c>
      <c r="D90" s="293">
        <v>0.27915175866274999</v>
      </c>
    </row>
    <row r="91" spans="1:4">
      <c r="A91" s="264" t="s">
        <v>53</v>
      </c>
      <c r="B91" s="264" t="s">
        <v>139</v>
      </c>
      <c r="C91" s="293">
        <v>-2.6663690256249999</v>
      </c>
      <c r="D91" s="293">
        <v>-0.1061142111055</v>
      </c>
    </row>
    <row r="92" spans="1:4">
      <c r="A92" s="264" t="s">
        <v>53</v>
      </c>
      <c r="B92" s="264" t="s">
        <v>140</v>
      </c>
      <c r="C92" s="293">
        <v>-5.6498805691319998</v>
      </c>
      <c r="D92" s="293">
        <v>-0.91588682962933299</v>
      </c>
    </row>
    <row r="93" spans="1:4">
      <c r="A93" s="264" t="s">
        <v>53</v>
      </c>
      <c r="B93" s="264" t="s">
        <v>141</v>
      </c>
      <c r="C93" s="293">
        <v>-28.184281603513</v>
      </c>
      <c r="D93" s="293">
        <v>-3.43336504411067</v>
      </c>
    </row>
    <row r="94" spans="1:4">
      <c r="A94" s="264" t="s">
        <v>53</v>
      </c>
      <c r="B94" s="264" t="s">
        <v>142</v>
      </c>
      <c r="C94" s="293">
        <v>-27.315981041941001</v>
      </c>
      <c r="D94" s="293">
        <v>-5.75344418180517</v>
      </c>
    </row>
    <row r="95" spans="1:4">
      <c r="A95" s="264" t="s">
        <v>53</v>
      </c>
      <c r="B95" s="264" t="s">
        <v>143</v>
      </c>
      <c r="C95" s="293">
        <v>-15.663530626974</v>
      </c>
      <c r="D95" s="293">
        <v>-7.0171726924905</v>
      </c>
    </row>
    <row r="96" spans="1:4">
      <c r="A96" s="264" t="s">
        <v>53</v>
      </c>
      <c r="B96" s="264" t="s">
        <v>144</v>
      </c>
      <c r="C96" s="293">
        <v>-12.854398971503</v>
      </c>
      <c r="D96" s="293">
        <v>-8.1236539236845804</v>
      </c>
    </row>
    <row r="97" spans="1:4">
      <c r="A97" s="264" t="s">
        <v>53</v>
      </c>
      <c r="B97" s="264" t="s">
        <v>145</v>
      </c>
      <c r="C97" s="293">
        <v>-11.620656624873</v>
      </c>
      <c r="D97" s="293">
        <v>-9.0435765206821692</v>
      </c>
    </row>
    <row r="98" spans="1:4">
      <c r="A98" s="264" t="s">
        <v>53</v>
      </c>
      <c r="B98" s="264" t="s">
        <v>146</v>
      </c>
      <c r="C98" s="293">
        <v>-4.9806685493370004</v>
      </c>
      <c r="D98" s="293">
        <v>-9.3615316593607503</v>
      </c>
    </row>
    <row r="99" spans="1:4">
      <c r="A99" s="264" t="s">
        <v>53</v>
      </c>
      <c r="B99" s="264" t="s">
        <v>147</v>
      </c>
      <c r="C99" s="293">
        <v>-5.6885674299859996</v>
      </c>
      <c r="D99" s="293">
        <v>-9.5495484367450807</v>
      </c>
    </row>
    <row r="100" spans="1:4">
      <c r="A100" s="264" t="s">
        <v>53</v>
      </c>
      <c r="B100" s="264" t="s">
        <v>148</v>
      </c>
      <c r="C100" s="293">
        <v>-2.787287958077</v>
      </c>
      <c r="D100" s="293">
        <v>-9.7887590112719192</v>
      </c>
    </row>
    <row r="101" spans="1:4">
      <c r="A101" s="264" t="s">
        <v>53</v>
      </c>
      <c r="B101" s="264" t="s">
        <v>149</v>
      </c>
      <c r="C101" s="293">
        <v>2.022340470169</v>
      </c>
      <c r="D101" s="293">
        <v>-9.5580066865058306</v>
      </c>
    </row>
    <row r="102" spans="1:4">
      <c r="A102" s="264" t="s">
        <v>450</v>
      </c>
      <c r="B102" s="264" t="s">
        <v>138</v>
      </c>
      <c r="C102" s="293">
        <v>-6.0777847175490001</v>
      </c>
      <c r="D102" s="293">
        <v>-10.122255554028399</v>
      </c>
    </row>
    <row r="103" spans="1:4">
      <c r="A103" s="264" t="s">
        <v>53</v>
      </c>
      <c r="B103" s="264" t="s">
        <v>139</v>
      </c>
      <c r="C103" s="293">
        <v>-1.811964933806</v>
      </c>
      <c r="D103" s="293">
        <v>-10.051055213043499</v>
      </c>
    </row>
    <row r="104" spans="1:4">
      <c r="A104" s="264" t="s">
        <v>53</v>
      </c>
      <c r="B104" s="264" t="s">
        <v>140</v>
      </c>
      <c r="C104" s="293">
        <v>0.27155810250599999</v>
      </c>
      <c r="D104" s="293">
        <v>-9.5576019904070009</v>
      </c>
    </row>
    <row r="105" spans="1:4">
      <c r="A105" s="264" t="s">
        <v>53</v>
      </c>
      <c r="B105" s="264" t="s">
        <v>141</v>
      </c>
      <c r="C105" s="293">
        <v>28.223588889308999</v>
      </c>
      <c r="D105" s="293">
        <v>-4.8569461160051697</v>
      </c>
    </row>
    <row r="106" spans="1:4">
      <c r="A106" s="264" t="s">
        <v>53</v>
      </c>
      <c r="B106" s="264" t="s">
        <v>142</v>
      </c>
      <c r="C106" s="293">
        <v>25.608993262609999</v>
      </c>
      <c r="D106" s="293">
        <v>-0.44653159062591702</v>
      </c>
    </row>
    <row r="107" spans="1:4">
      <c r="A107" s="264" t="s">
        <v>53</v>
      </c>
      <c r="B107" s="264" t="s">
        <v>143</v>
      </c>
      <c r="C107" s="293">
        <v>8.6962252812749998</v>
      </c>
      <c r="D107" s="293">
        <v>1.58344806839483</v>
      </c>
    </row>
    <row r="108" spans="1:4">
      <c r="A108" s="264" t="s">
        <v>53</v>
      </c>
      <c r="B108" s="264" t="s">
        <v>144</v>
      </c>
      <c r="C108" s="293">
        <v>9.5989268643069998</v>
      </c>
      <c r="D108" s="293">
        <v>3.4545585547123299</v>
      </c>
    </row>
    <row r="109" spans="1:4">
      <c r="A109" s="264" t="s">
        <v>53</v>
      </c>
      <c r="B109" s="264" t="s">
        <v>145</v>
      </c>
      <c r="C109" s="293">
        <v>6.3027375655059998</v>
      </c>
      <c r="D109" s="293">
        <v>4.94817473724392</v>
      </c>
    </row>
    <row r="110" spans="1:4">
      <c r="A110" s="264" t="s">
        <v>53</v>
      </c>
      <c r="B110" s="264" t="s">
        <v>146</v>
      </c>
      <c r="C110" s="293">
        <v>-0.26676298425299999</v>
      </c>
      <c r="D110" s="293">
        <v>5.3410002010009201</v>
      </c>
    </row>
    <row r="111" spans="1:4">
      <c r="A111" s="264" t="s">
        <v>53</v>
      </c>
      <c r="B111" s="264" t="s">
        <v>147</v>
      </c>
      <c r="C111" s="293">
        <v>0.38901492092899997</v>
      </c>
      <c r="D111" s="293">
        <v>5.8474653969104997</v>
      </c>
    </row>
    <row r="112" spans="1:4">
      <c r="A112" s="264" t="s">
        <v>53</v>
      </c>
      <c r="B112" s="264" t="s">
        <v>148</v>
      </c>
      <c r="C112" s="293">
        <v>0.53234254424299998</v>
      </c>
      <c r="D112" s="293">
        <v>6.1241012721038297</v>
      </c>
    </row>
    <row r="113" spans="1:4">
      <c r="A113" s="264" t="s">
        <v>53</v>
      </c>
      <c r="B113" s="264" t="s">
        <v>149</v>
      </c>
      <c r="C113" s="293">
        <v>-1.82573260789</v>
      </c>
      <c r="D113" s="293">
        <v>5.8034285155989203</v>
      </c>
    </row>
    <row r="114" spans="1:4">
      <c r="A114" s="264" t="s">
        <v>751</v>
      </c>
      <c r="B114" s="264" t="s">
        <v>138</v>
      </c>
      <c r="C114" s="293">
        <v>3.0706958599040002</v>
      </c>
      <c r="D114" s="293">
        <v>6.5658018970533298</v>
      </c>
    </row>
    <row r="115" spans="1:4">
      <c r="A115" s="264" t="s">
        <v>53</v>
      </c>
      <c r="B115" s="264" t="s">
        <v>139</v>
      </c>
      <c r="C115" s="293">
        <v>3.8075113523119999</v>
      </c>
      <c r="D115" s="293">
        <v>7.0340915875631698</v>
      </c>
    </row>
    <row r="116" spans="1:4">
      <c r="A116" s="264" t="s">
        <v>53</v>
      </c>
      <c r="B116" s="264" t="s">
        <v>140</v>
      </c>
      <c r="C116" s="293">
        <v>7.2671890339420004</v>
      </c>
      <c r="D116" s="293">
        <v>7.6170608318494999</v>
      </c>
    </row>
    <row r="117" spans="1:4">
      <c r="A117" s="264" t="s">
        <v>53</v>
      </c>
      <c r="B117" s="264" t="s">
        <v>141</v>
      </c>
      <c r="C117" s="293">
        <v>9.4422591050389997</v>
      </c>
      <c r="D117" s="293">
        <v>6.0519500164936701</v>
      </c>
    </row>
    <row r="118" spans="1:4">
      <c r="A118" s="264" t="s">
        <v>53</v>
      </c>
      <c r="B118" s="264" t="s">
        <v>142</v>
      </c>
      <c r="C118" s="293">
        <v>12.556836219992</v>
      </c>
      <c r="D118" s="293">
        <v>4.9642702629421702</v>
      </c>
    </row>
    <row r="119" spans="1:4">
      <c r="A119" s="264" t="s">
        <v>53</v>
      </c>
      <c r="B119" s="264" t="s">
        <v>143</v>
      </c>
      <c r="C119" s="293">
        <v>11.973439323267</v>
      </c>
      <c r="D119" s="293">
        <v>5.2373714331081702</v>
      </c>
    </row>
    <row r="120" spans="1:4">
      <c r="A120" s="264" t="s">
        <v>53</v>
      </c>
      <c r="B120" s="264" t="s">
        <v>144</v>
      </c>
      <c r="C120" s="293">
        <v>7.4488110020739997</v>
      </c>
      <c r="D120" s="293">
        <v>5.0581951112554204</v>
      </c>
    </row>
    <row r="121" spans="1:4">
      <c r="A121" s="264" t="s">
        <v>53</v>
      </c>
      <c r="B121" s="264" t="s">
        <v>145</v>
      </c>
      <c r="C121" s="293">
        <v>7.3051472850110004</v>
      </c>
      <c r="D121" s="293">
        <v>5.1417292545475002</v>
      </c>
    </row>
    <row r="122" spans="1:4">
      <c r="A122" s="264" t="s">
        <v>53</v>
      </c>
      <c r="B122" s="264" t="s">
        <v>146</v>
      </c>
      <c r="C122" s="293">
        <v>11.553958750672001</v>
      </c>
      <c r="D122" s="293">
        <v>6.1267893991245801</v>
      </c>
    </row>
    <row r="123" spans="1:4">
      <c r="A123" s="264" t="s">
        <v>53</v>
      </c>
      <c r="B123" s="264" t="s">
        <v>147</v>
      </c>
      <c r="C123" s="293">
        <v>8.0966772416369999</v>
      </c>
      <c r="D123" s="293">
        <v>6.7690945925169199</v>
      </c>
    </row>
    <row r="124" spans="1:4">
      <c r="A124" s="264" t="s">
        <v>53</v>
      </c>
      <c r="B124" s="264" t="s">
        <v>148</v>
      </c>
      <c r="C124" s="293">
        <v>3.4842987642000001</v>
      </c>
      <c r="D124" s="293">
        <v>7.0150909441799998</v>
      </c>
    </row>
    <row r="125" spans="1:4">
      <c r="A125" s="264" t="s">
        <v>53</v>
      </c>
      <c r="B125" s="264" t="s">
        <v>149</v>
      </c>
      <c r="C125" s="293">
        <v>9.4673133330549994</v>
      </c>
      <c r="D125" s="293">
        <v>7.95617810592542</v>
      </c>
    </row>
    <row r="126" spans="1:4">
      <c r="A126" s="264" t="s">
        <v>1183</v>
      </c>
      <c r="B126" s="264" t="s">
        <v>138</v>
      </c>
      <c r="C126" s="293">
        <v>3.427677808416</v>
      </c>
      <c r="D126" s="293">
        <v>7.9859266016347501</v>
      </c>
    </row>
    <row r="127" spans="1:4">
      <c r="A127" s="264" t="s">
        <v>53</v>
      </c>
      <c r="B127" s="264" t="s">
        <v>139</v>
      </c>
      <c r="C127" s="293">
        <v>-2.0453866203179998</v>
      </c>
      <c r="D127" s="293">
        <v>7.4981851039155796</v>
      </c>
    </row>
  </sheetData>
  <mergeCells count="1">
    <mergeCell ref="H1:I1"/>
  </mergeCells>
  <hyperlinks>
    <hyperlink ref="H1:I1" location="Index!A1" display="Regresar al Índice" xr:uid="{C01F0C6A-205F-4176-8340-7055E33E5EF9}"/>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51113-99B3-403C-9929-D2ACC283FD05}">
  <sheetPr codeName="Hoja38"/>
  <dimension ref="A1:I38"/>
  <sheetViews>
    <sheetView workbookViewId="0"/>
  </sheetViews>
  <sheetFormatPr baseColWidth="10" defaultRowHeight="12.75"/>
  <cols>
    <col min="1" max="16384" width="11.42578125" style="264"/>
  </cols>
  <sheetData>
    <row r="1" spans="1:9">
      <c r="A1" s="262" t="s">
        <v>2902</v>
      </c>
      <c r="H1" s="263" t="s">
        <v>1445</v>
      </c>
      <c r="I1" s="263"/>
    </row>
    <row r="2" spans="1:9">
      <c r="A2" s="264" t="s">
        <v>1364</v>
      </c>
    </row>
    <row r="5" spans="1:9">
      <c r="A5" s="264" t="s">
        <v>2</v>
      </c>
      <c r="B5" s="264" t="s">
        <v>51</v>
      </c>
    </row>
    <row r="6" spans="1:9">
      <c r="A6" s="264" t="s">
        <v>11</v>
      </c>
      <c r="B6" s="293">
        <v>-8.8665598166889996</v>
      </c>
    </row>
    <row r="7" spans="1:9">
      <c r="A7" s="264" t="s">
        <v>29</v>
      </c>
      <c r="B7" s="293">
        <v>-7.3586700814919999</v>
      </c>
    </row>
    <row r="8" spans="1:9">
      <c r="A8" s="264" t="s">
        <v>3</v>
      </c>
      <c r="B8" s="293">
        <v>-6.5409248307469996</v>
      </c>
    </row>
    <row r="9" spans="1:9">
      <c r="A9" s="264" t="s">
        <v>18</v>
      </c>
      <c r="B9" s="293">
        <v>-5.7779134091859996</v>
      </c>
    </row>
    <row r="10" spans="1:9">
      <c r="A10" s="264" t="s">
        <v>12</v>
      </c>
      <c r="B10" s="293">
        <v>-5.1166596688499997</v>
      </c>
    </row>
    <row r="11" spans="1:9">
      <c r="A11" s="264" t="s">
        <v>6</v>
      </c>
      <c r="B11" s="293">
        <v>-4.1513251792489996</v>
      </c>
    </row>
    <row r="12" spans="1:9">
      <c r="A12" s="264" t="s">
        <v>13</v>
      </c>
      <c r="B12" s="293">
        <v>-3.0997220200609998</v>
      </c>
    </row>
    <row r="13" spans="1:9">
      <c r="A13" s="264" t="s">
        <v>4</v>
      </c>
      <c r="B13" s="293">
        <v>-3.0958269191559999</v>
      </c>
    </row>
    <row r="14" spans="1:9">
      <c r="A14" s="264" t="s">
        <v>0</v>
      </c>
      <c r="B14" s="293">
        <v>-2.0453866203179998</v>
      </c>
    </row>
    <row r="15" spans="1:9">
      <c r="A15" s="264" t="s">
        <v>26</v>
      </c>
      <c r="B15" s="293">
        <v>-1.451850702734</v>
      </c>
    </row>
    <row r="16" spans="1:9">
      <c r="A16" s="264" t="s">
        <v>31</v>
      </c>
      <c r="B16" s="293">
        <v>-0.73406287836600004</v>
      </c>
    </row>
    <row r="17" spans="1:2">
      <c r="A17" s="264" t="s">
        <v>20</v>
      </c>
      <c r="B17" s="293">
        <v>0.32653665308899998</v>
      </c>
    </row>
    <row r="18" spans="1:2">
      <c r="A18" s="264" t="s">
        <v>33</v>
      </c>
      <c r="B18" s="293">
        <v>0.62705883929499995</v>
      </c>
    </row>
    <row r="19" spans="1:2">
      <c r="A19" s="264" t="s">
        <v>15</v>
      </c>
      <c r="B19" s="293">
        <v>0.73176302657500003</v>
      </c>
    </row>
    <row r="20" spans="1:2">
      <c r="A20" s="264" t="s">
        <v>10</v>
      </c>
      <c r="B20" s="293">
        <v>0.90096523822200003</v>
      </c>
    </row>
    <row r="21" spans="1:2">
      <c r="A21" s="264" t="s">
        <v>17</v>
      </c>
      <c r="B21" s="293">
        <v>2.4223270647459998</v>
      </c>
    </row>
    <row r="22" spans="1:2">
      <c r="A22" s="264" t="s">
        <v>30</v>
      </c>
      <c r="B22" s="293">
        <v>3.2322935263099999</v>
      </c>
    </row>
    <row r="23" spans="1:2">
      <c r="A23" s="264" t="s">
        <v>1</v>
      </c>
      <c r="B23" s="293">
        <v>3.2660807475949998</v>
      </c>
    </row>
    <row r="24" spans="1:2">
      <c r="A24" s="264" t="s">
        <v>8</v>
      </c>
      <c r="B24" s="293">
        <v>3.7370209367320002</v>
      </c>
    </row>
    <row r="25" spans="1:2">
      <c r="A25" s="264" t="s">
        <v>23</v>
      </c>
      <c r="B25" s="293">
        <v>4.9961090437199998</v>
      </c>
    </row>
    <row r="26" spans="1:2">
      <c r="A26" s="264" t="s">
        <v>27</v>
      </c>
      <c r="B26" s="293">
        <v>5.7068397800669999</v>
      </c>
    </row>
    <row r="27" spans="1:2">
      <c r="A27" s="264" t="s">
        <v>32</v>
      </c>
      <c r="B27" s="293">
        <v>5.8051985010670002</v>
      </c>
    </row>
    <row r="28" spans="1:2">
      <c r="A28" s="264" t="s">
        <v>14</v>
      </c>
      <c r="B28" s="293">
        <v>7.353097135064</v>
      </c>
    </row>
    <row r="29" spans="1:2">
      <c r="A29" s="264" t="s">
        <v>16</v>
      </c>
      <c r="B29" s="293">
        <v>7.9211064371009998</v>
      </c>
    </row>
    <row r="30" spans="1:2">
      <c r="A30" s="264" t="s">
        <v>9</v>
      </c>
      <c r="B30" s="293">
        <v>8.6377525301949998</v>
      </c>
    </row>
    <row r="31" spans="1:2">
      <c r="A31" s="264" t="s">
        <v>22</v>
      </c>
      <c r="B31" s="293">
        <v>8.8894176555059996</v>
      </c>
    </row>
    <row r="32" spans="1:2">
      <c r="A32" s="264" t="s">
        <v>7</v>
      </c>
      <c r="B32" s="293">
        <v>12.304693972880999</v>
      </c>
    </row>
    <row r="33" spans="1:2">
      <c r="A33" s="264" t="s">
        <v>25</v>
      </c>
      <c r="B33" s="293">
        <v>14.516843477570999</v>
      </c>
    </row>
    <row r="34" spans="1:2">
      <c r="A34" s="264" t="s">
        <v>19</v>
      </c>
      <c r="B34" s="293">
        <v>16.173545991922001</v>
      </c>
    </row>
    <row r="35" spans="1:2">
      <c r="A35" s="264" t="s">
        <v>21</v>
      </c>
      <c r="B35" s="293">
        <v>17.197532783875001</v>
      </c>
    </row>
    <row r="36" spans="1:2">
      <c r="A36" s="264" t="s">
        <v>28</v>
      </c>
      <c r="B36" s="293">
        <v>23.979977347378</v>
      </c>
    </row>
    <row r="37" spans="1:2">
      <c r="A37" s="264" t="s">
        <v>24</v>
      </c>
      <c r="B37" s="293">
        <v>27.861203823891</v>
      </c>
    </row>
    <row r="38" spans="1:2">
      <c r="A38" s="264" t="s">
        <v>5</v>
      </c>
      <c r="B38" s="293">
        <v>31.922091682577999</v>
      </c>
    </row>
  </sheetData>
  <mergeCells count="1">
    <mergeCell ref="H1:I1"/>
  </mergeCells>
  <hyperlinks>
    <hyperlink ref="H1:I1" location="Index!A1" display="Regresar al Índice" xr:uid="{98452DD8-9DFA-4938-9860-835F06545DA0}"/>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1E52-E2BD-49B3-A18C-9689A83F86BA}">
  <sheetPr codeName="Hoja39"/>
  <dimension ref="A1:I127"/>
  <sheetViews>
    <sheetView workbookViewId="0"/>
  </sheetViews>
  <sheetFormatPr baseColWidth="10" defaultRowHeight="12.75"/>
  <cols>
    <col min="1" max="16384" width="11.42578125" style="264"/>
  </cols>
  <sheetData>
    <row r="1" spans="1:9">
      <c r="A1" s="262" t="s">
        <v>2903</v>
      </c>
      <c r="H1" s="263" t="s">
        <v>1445</v>
      </c>
      <c r="I1" s="263"/>
    </row>
    <row r="2" spans="1:9">
      <c r="A2" s="264" t="s">
        <v>1364</v>
      </c>
    </row>
    <row r="5" spans="1:9">
      <c r="A5" s="264" t="s">
        <v>297</v>
      </c>
      <c r="B5" s="264" t="s">
        <v>341</v>
      </c>
      <c r="C5" s="264" t="s">
        <v>652</v>
      </c>
      <c r="D5" s="264" t="s">
        <v>653</v>
      </c>
    </row>
    <row r="6" spans="1:9">
      <c r="A6" s="264" t="s">
        <v>59</v>
      </c>
      <c r="B6" s="264" t="s">
        <v>138</v>
      </c>
      <c r="C6" s="293">
        <v>94.880767055793001</v>
      </c>
      <c r="D6" s="293">
        <v>98.014037374123006</v>
      </c>
    </row>
    <row r="7" spans="1:9">
      <c r="A7" s="264" t="s">
        <v>53</v>
      </c>
      <c r="B7" s="264" t="s">
        <v>139</v>
      </c>
      <c r="C7" s="293">
        <v>99.356506989286004</v>
      </c>
      <c r="D7" s="293">
        <v>97.928782482583003</v>
      </c>
    </row>
    <row r="8" spans="1:9">
      <c r="A8" s="264" t="s">
        <v>53</v>
      </c>
      <c r="B8" s="264" t="s">
        <v>140</v>
      </c>
      <c r="C8" s="293">
        <v>97.437186774820006</v>
      </c>
      <c r="D8" s="293">
        <v>97.815831910591996</v>
      </c>
    </row>
    <row r="9" spans="1:9">
      <c r="A9" s="264" t="s">
        <v>53</v>
      </c>
      <c r="B9" s="264" t="s">
        <v>141</v>
      </c>
      <c r="C9" s="293">
        <v>98.029737829444997</v>
      </c>
      <c r="D9" s="293">
        <v>97.856615910846003</v>
      </c>
    </row>
    <row r="10" spans="1:9">
      <c r="A10" s="264" t="s">
        <v>53</v>
      </c>
      <c r="B10" s="264" t="s">
        <v>142</v>
      </c>
      <c r="C10" s="293">
        <v>97.031593337340993</v>
      </c>
      <c r="D10" s="293">
        <v>98.221981980088998</v>
      </c>
    </row>
    <row r="11" spans="1:9">
      <c r="A11" s="264" t="s">
        <v>53</v>
      </c>
      <c r="B11" s="264" t="s">
        <v>143</v>
      </c>
      <c r="C11" s="293">
        <v>98.294091328877997</v>
      </c>
      <c r="D11" s="293">
        <v>98.974954593567006</v>
      </c>
    </row>
    <row r="12" spans="1:9">
      <c r="A12" s="264" t="s">
        <v>53</v>
      </c>
      <c r="B12" s="264" t="s">
        <v>144</v>
      </c>
      <c r="C12" s="293">
        <v>100.098645393016</v>
      </c>
      <c r="D12" s="293">
        <v>99.974223534353001</v>
      </c>
    </row>
    <row r="13" spans="1:9">
      <c r="A13" s="264" t="s">
        <v>53</v>
      </c>
      <c r="B13" s="264" t="s">
        <v>145</v>
      </c>
      <c r="C13" s="293">
        <v>102.666545892949</v>
      </c>
      <c r="D13" s="293">
        <v>101.02204018726999</v>
      </c>
    </row>
    <row r="14" spans="1:9">
      <c r="A14" s="264" t="s">
        <v>53</v>
      </c>
      <c r="B14" s="264" t="s">
        <v>146</v>
      </c>
      <c r="C14" s="293">
        <v>101.066686847241</v>
      </c>
      <c r="D14" s="293">
        <v>101.836538812645</v>
      </c>
    </row>
    <row r="15" spans="1:9">
      <c r="A15" s="264" t="s">
        <v>53</v>
      </c>
      <c r="B15" s="264" t="s">
        <v>147</v>
      </c>
      <c r="C15" s="293">
        <v>104.940974382405</v>
      </c>
      <c r="D15" s="293">
        <v>102.27003621972101</v>
      </c>
    </row>
    <row r="16" spans="1:9">
      <c r="A16" s="264" t="s">
        <v>53</v>
      </c>
      <c r="B16" s="264" t="s">
        <v>148</v>
      </c>
      <c r="C16" s="293">
        <v>102.35100340317901</v>
      </c>
      <c r="D16" s="293">
        <v>102.469342482771</v>
      </c>
    </row>
    <row r="17" spans="1:4">
      <c r="A17" s="264" t="s">
        <v>53</v>
      </c>
      <c r="B17" s="264" t="s">
        <v>149</v>
      </c>
      <c r="C17" s="293">
        <v>102.46522029210099</v>
      </c>
      <c r="D17" s="293">
        <v>102.75748830213</v>
      </c>
    </row>
    <row r="18" spans="1:4">
      <c r="A18" s="264" t="s">
        <v>72</v>
      </c>
      <c r="B18" s="264" t="s">
        <v>138</v>
      </c>
      <c r="C18" s="293">
        <v>100.412538743591</v>
      </c>
      <c r="D18" s="293">
        <v>103.52344477749</v>
      </c>
    </row>
    <row r="19" spans="1:4">
      <c r="A19" s="264" t="s">
        <v>53</v>
      </c>
      <c r="B19" s="264" t="s">
        <v>139</v>
      </c>
      <c r="C19" s="293">
        <v>102.851035101265</v>
      </c>
      <c r="D19" s="293">
        <v>104.824475745401</v>
      </c>
    </row>
    <row r="20" spans="1:4">
      <c r="A20" s="264" t="s">
        <v>53</v>
      </c>
      <c r="B20" s="264" t="s">
        <v>140</v>
      </c>
      <c r="C20" s="293">
        <v>106.630989165475</v>
      </c>
      <c r="D20" s="293">
        <v>106.39492257465901</v>
      </c>
    </row>
    <row r="21" spans="1:4">
      <c r="A21" s="264" t="s">
        <v>53</v>
      </c>
      <c r="B21" s="264" t="s">
        <v>141</v>
      </c>
      <c r="C21" s="293">
        <v>108.283171695044</v>
      </c>
      <c r="D21" s="293">
        <v>107.76084115757099</v>
      </c>
    </row>
    <row r="22" spans="1:4">
      <c r="A22" s="264" t="s">
        <v>53</v>
      </c>
      <c r="B22" s="264" t="s">
        <v>142</v>
      </c>
      <c r="C22" s="293">
        <v>110.622577160416</v>
      </c>
      <c r="D22" s="293">
        <v>108.655561384517</v>
      </c>
    </row>
    <row r="23" spans="1:4">
      <c r="A23" s="264" t="s">
        <v>53</v>
      </c>
      <c r="B23" s="264" t="s">
        <v>143</v>
      </c>
      <c r="C23" s="293">
        <v>110.209023221515</v>
      </c>
      <c r="D23" s="293">
        <v>109.02998570618701</v>
      </c>
    </row>
    <row r="24" spans="1:4">
      <c r="A24" s="264" t="s">
        <v>53</v>
      </c>
      <c r="B24" s="264" t="s">
        <v>144</v>
      </c>
      <c r="C24" s="293">
        <v>107.702992006852</v>
      </c>
      <c r="D24" s="293">
        <v>109.120610177169</v>
      </c>
    </row>
    <row r="25" spans="1:4">
      <c r="A25" s="264" t="s">
        <v>53</v>
      </c>
      <c r="B25" s="264" t="s">
        <v>145</v>
      </c>
      <c r="C25" s="293">
        <v>107.895904613255</v>
      </c>
      <c r="D25" s="293">
        <v>109.275929571384</v>
      </c>
    </row>
    <row r="26" spans="1:4">
      <c r="A26" s="264" t="s">
        <v>53</v>
      </c>
      <c r="B26" s="264" t="s">
        <v>146</v>
      </c>
      <c r="C26" s="293">
        <v>108.18977695519401</v>
      </c>
      <c r="D26" s="293">
        <v>109.711862015444</v>
      </c>
    </row>
    <row r="27" spans="1:4">
      <c r="A27" s="264" t="s">
        <v>53</v>
      </c>
      <c r="B27" s="264" t="s">
        <v>147</v>
      </c>
      <c r="C27" s="293">
        <v>111.921597400194</v>
      </c>
      <c r="D27" s="293">
        <v>110.38676313515801</v>
      </c>
    </row>
    <row r="28" spans="1:4">
      <c r="A28" s="264" t="s">
        <v>53</v>
      </c>
      <c r="B28" s="264" t="s">
        <v>148</v>
      </c>
      <c r="C28" s="293">
        <v>111.989717984458</v>
      </c>
      <c r="D28" s="293">
        <v>110.974138998437</v>
      </c>
    </row>
    <row r="29" spans="1:4">
      <c r="A29" s="264" t="s">
        <v>53</v>
      </c>
      <c r="B29" s="264" t="s">
        <v>149</v>
      </c>
      <c r="C29" s="293">
        <v>111.45279662173201</v>
      </c>
      <c r="D29" s="293">
        <v>111.219956981013</v>
      </c>
    </row>
    <row r="30" spans="1:4">
      <c r="A30" s="264" t="s">
        <v>73</v>
      </c>
      <c r="B30" s="264" t="s">
        <v>138</v>
      </c>
      <c r="C30" s="293">
        <v>111.81280348157701</v>
      </c>
      <c r="D30" s="293">
        <v>110.99389616826301</v>
      </c>
    </row>
    <row r="31" spans="1:4">
      <c r="A31" s="264" t="s">
        <v>53</v>
      </c>
      <c r="B31" s="264" t="s">
        <v>139</v>
      </c>
      <c r="C31" s="293">
        <v>109.78498064178901</v>
      </c>
      <c r="D31" s="293">
        <v>110.594179778906</v>
      </c>
    </row>
    <row r="32" spans="1:4">
      <c r="A32" s="264" t="s">
        <v>53</v>
      </c>
      <c r="B32" s="264" t="s">
        <v>140</v>
      </c>
      <c r="C32" s="293">
        <v>109.846910166168</v>
      </c>
      <c r="D32" s="293">
        <v>110.54430740145</v>
      </c>
    </row>
    <row r="33" spans="1:4">
      <c r="A33" s="264" t="s">
        <v>53</v>
      </c>
      <c r="B33" s="264" t="s">
        <v>141</v>
      </c>
      <c r="C33" s="293">
        <v>110.369240232679</v>
      </c>
      <c r="D33" s="293">
        <v>111.21771414538</v>
      </c>
    </row>
    <row r="34" spans="1:4">
      <c r="A34" s="264" t="s">
        <v>53</v>
      </c>
      <c r="B34" s="264" t="s">
        <v>142</v>
      </c>
      <c r="C34" s="293">
        <v>112.494796510865</v>
      </c>
      <c r="D34" s="293">
        <v>112.57717029142199</v>
      </c>
    </row>
    <row r="35" spans="1:4">
      <c r="A35" s="264" t="s">
        <v>53</v>
      </c>
      <c r="B35" s="264" t="s">
        <v>143</v>
      </c>
      <c r="C35" s="293">
        <v>112.95382990022399</v>
      </c>
      <c r="D35" s="293">
        <v>114.18765015735001</v>
      </c>
    </row>
    <row r="36" spans="1:4">
      <c r="A36" s="264" t="s">
        <v>53</v>
      </c>
      <c r="B36" s="264" t="s">
        <v>144</v>
      </c>
      <c r="C36" s="293">
        <v>117.64975279590401</v>
      </c>
      <c r="D36" s="293">
        <v>115.613643465907</v>
      </c>
    </row>
    <row r="37" spans="1:4">
      <c r="A37" s="264" t="s">
        <v>53</v>
      </c>
      <c r="B37" s="264" t="s">
        <v>145</v>
      </c>
      <c r="C37" s="293">
        <v>117.758786922355</v>
      </c>
      <c r="D37" s="293">
        <v>116.519463790625</v>
      </c>
    </row>
    <row r="38" spans="1:4">
      <c r="A38" s="264" t="s">
        <v>53</v>
      </c>
      <c r="B38" s="264" t="s">
        <v>146</v>
      </c>
      <c r="C38" s="293">
        <v>123.404635668119</v>
      </c>
      <c r="D38" s="293">
        <v>116.843172188379</v>
      </c>
    </row>
    <row r="39" spans="1:4">
      <c r="A39" s="264" t="s">
        <v>53</v>
      </c>
      <c r="B39" s="264" t="s">
        <v>147</v>
      </c>
      <c r="C39" s="293">
        <v>115.188028903359</v>
      </c>
      <c r="D39" s="293">
        <v>116.713305047738</v>
      </c>
    </row>
    <row r="40" spans="1:4">
      <c r="A40" s="264" t="s">
        <v>53</v>
      </c>
      <c r="B40" s="264" t="s">
        <v>148</v>
      </c>
      <c r="C40" s="293">
        <v>115.597513698374</v>
      </c>
      <c r="D40" s="293">
        <v>116.31778731882601</v>
      </c>
    </row>
    <row r="41" spans="1:4">
      <c r="A41" s="264" t="s">
        <v>53</v>
      </c>
      <c r="B41" s="264" t="s">
        <v>149</v>
      </c>
      <c r="C41" s="293">
        <v>116.45551321320499</v>
      </c>
      <c r="D41" s="293">
        <v>115.879696439</v>
      </c>
    </row>
    <row r="42" spans="1:4">
      <c r="A42" s="264" t="s">
        <v>74</v>
      </c>
      <c r="B42" s="264" t="s">
        <v>138</v>
      </c>
      <c r="C42" s="293">
        <v>115.920069555317</v>
      </c>
      <c r="D42" s="293">
        <v>115.607079143935</v>
      </c>
    </row>
    <row r="43" spans="1:4">
      <c r="A43" s="264" t="s">
        <v>53</v>
      </c>
      <c r="B43" s="264" t="s">
        <v>139</v>
      </c>
      <c r="C43" s="293">
        <v>116.118828091414</v>
      </c>
      <c r="D43" s="293">
        <v>115.518200073944</v>
      </c>
    </row>
    <row r="44" spans="1:4">
      <c r="A44" s="264" t="s">
        <v>53</v>
      </c>
      <c r="B44" s="264" t="s">
        <v>140</v>
      </c>
      <c r="C44" s="293">
        <v>113.628695672079</v>
      </c>
      <c r="D44" s="293">
        <v>115.353447442882</v>
      </c>
    </row>
    <row r="45" spans="1:4">
      <c r="A45" s="264" t="s">
        <v>53</v>
      </c>
      <c r="B45" s="264" t="s">
        <v>141</v>
      </c>
      <c r="C45" s="293">
        <v>115.042946046626</v>
      </c>
      <c r="D45" s="293">
        <v>115.03637376655099</v>
      </c>
    </row>
    <row r="46" spans="1:4">
      <c r="A46" s="264" t="s">
        <v>53</v>
      </c>
      <c r="B46" s="264" t="s">
        <v>142</v>
      </c>
      <c r="C46" s="293">
        <v>115.655336209373</v>
      </c>
      <c r="D46" s="293">
        <v>114.614633269289</v>
      </c>
    </row>
    <row r="47" spans="1:4">
      <c r="A47" s="264" t="s">
        <v>53</v>
      </c>
      <c r="B47" s="264" t="s">
        <v>143</v>
      </c>
      <c r="C47" s="293">
        <v>115.544641863951</v>
      </c>
      <c r="D47" s="293">
        <v>114.2216100253</v>
      </c>
    </row>
    <row r="48" spans="1:4">
      <c r="A48" s="264" t="s">
        <v>53</v>
      </c>
      <c r="B48" s="264" t="s">
        <v>144</v>
      </c>
      <c r="C48" s="293">
        <v>112.555987495162</v>
      </c>
      <c r="D48" s="293">
        <v>113.94746184371201</v>
      </c>
    </row>
    <row r="49" spans="1:4">
      <c r="A49" s="264" t="s">
        <v>53</v>
      </c>
      <c r="B49" s="264" t="s">
        <v>145</v>
      </c>
      <c r="C49" s="293">
        <v>112.30099900966199</v>
      </c>
      <c r="D49" s="293">
        <v>113.827742650926</v>
      </c>
    </row>
    <row r="50" spans="1:4">
      <c r="A50" s="264" t="s">
        <v>53</v>
      </c>
      <c r="B50" s="264" t="s">
        <v>146</v>
      </c>
      <c r="C50" s="293">
        <v>114.95996370606601</v>
      </c>
      <c r="D50" s="293">
        <v>113.883778991087</v>
      </c>
    </row>
    <row r="51" spans="1:4">
      <c r="A51" s="264" t="s">
        <v>53</v>
      </c>
      <c r="B51" s="264" t="s">
        <v>147</v>
      </c>
      <c r="C51" s="293">
        <v>114.264155743657</v>
      </c>
      <c r="D51" s="293">
        <v>114.1740026021</v>
      </c>
    </row>
    <row r="52" spans="1:4">
      <c r="A52" s="264" t="s">
        <v>53</v>
      </c>
      <c r="B52" s="264" t="s">
        <v>148</v>
      </c>
      <c r="C52" s="293">
        <v>114.929361120913</v>
      </c>
      <c r="D52" s="293">
        <v>114.672385550676</v>
      </c>
    </row>
    <row r="53" spans="1:4">
      <c r="A53" s="264" t="s">
        <v>53</v>
      </c>
      <c r="B53" s="264" t="s">
        <v>149</v>
      </c>
      <c r="C53" s="293">
        <v>115.11619424131401</v>
      </c>
      <c r="D53" s="293">
        <v>115.16450516830599</v>
      </c>
    </row>
    <row r="54" spans="1:4">
      <c r="A54" s="264" t="s">
        <v>75</v>
      </c>
      <c r="B54" s="264" t="s">
        <v>138</v>
      </c>
      <c r="C54" s="293">
        <v>114.85275631181101</v>
      </c>
      <c r="D54" s="293">
        <v>115.497783733297</v>
      </c>
    </row>
    <row r="55" spans="1:4">
      <c r="A55" s="264" t="s">
        <v>53</v>
      </c>
      <c r="B55" s="264" t="s">
        <v>139</v>
      </c>
      <c r="C55" s="293">
        <v>115.906208861753</v>
      </c>
      <c r="D55" s="293">
        <v>115.658550554581</v>
      </c>
    </row>
    <row r="56" spans="1:4">
      <c r="A56" s="264" t="s">
        <v>53</v>
      </c>
      <c r="B56" s="264" t="s">
        <v>140</v>
      </c>
      <c r="C56" s="293">
        <v>117.047839675316</v>
      </c>
      <c r="D56" s="293">
        <v>115.711144219872</v>
      </c>
    </row>
    <row r="57" spans="1:4">
      <c r="A57" s="264" t="s">
        <v>53</v>
      </c>
      <c r="B57" s="264" t="s">
        <v>141</v>
      </c>
      <c r="C57" s="293">
        <v>114.95761641639299</v>
      </c>
      <c r="D57" s="293">
        <v>115.759584489017</v>
      </c>
    </row>
    <row r="58" spans="1:4">
      <c r="A58" s="264" t="s">
        <v>53</v>
      </c>
      <c r="B58" s="264" t="s">
        <v>142</v>
      </c>
      <c r="C58" s="293">
        <v>115.318233340994</v>
      </c>
      <c r="D58" s="293">
        <v>115.814030544913</v>
      </c>
    </row>
    <row r="59" spans="1:4">
      <c r="A59" s="264" t="s">
        <v>53</v>
      </c>
      <c r="B59" s="264" t="s">
        <v>143</v>
      </c>
      <c r="C59" s="293">
        <v>119.790954860997</v>
      </c>
      <c r="D59" s="293">
        <v>115.93308204610599</v>
      </c>
    </row>
    <row r="60" spans="1:4">
      <c r="A60" s="264" t="s">
        <v>53</v>
      </c>
      <c r="B60" s="264" t="s">
        <v>144</v>
      </c>
      <c r="C60" s="293">
        <v>115.890848764837</v>
      </c>
      <c r="D60" s="293">
        <v>116.127496737977</v>
      </c>
    </row>
    <row r="61" spans="1:4">
      <c r="A61" s="264" t="s">
        <v>53</v>
      </c>
      <c r="B61" s="264" t="s">
        <v>145</v>
      </c>
      <c r="C61" s="293">
        <v>116.135369048925</v>
      </c>
      <c r="D61" s="293">
        <v>116.414280946207</v>
      </c>
    </row>
    <row r="62" spans="1:4">
      <c r="A62" s="264" t="s">
        <v>53</v>
      </c>
      <c r="B62" s="264" t="s">
        <v>146</v>
      </c>
      <c r="C62" s="293">
        <v>118.227280575394</v>
      </c>
      <c r="D62" s="293">
        <v>116.717681017335</v>
      </c>
    </row>
    <row r="63" spans="1:4">
      <c r="A63" s="264" t="s">
        <v>53</v>
      </c>
      <c r="B63" s="264" t="s">
        <v>147</v>
      </c>
      <c r="C63" s="293">
        <v>115.686530140014</v>
      </c>
      <c r="D63" s="293">
        <v>116.955061392177</v>
      </c>
    </row>
    <row r="64" spans="1:4">
      <c r="A64" s="264" t="s">
        <v>53</v>
      </c>
      <c r="B64" s="264" t="s">
        <v>148</v>
      </c>
      <c r="C64" s="293">
        <v>117.19613506077199</v>
      </c>
      <c r="D64" s="293">
        <v>117.089044034895</v>
      </c>
    </row>
    <row r="65" spans="1:4">
      <c r="A65" s="264" t="s">
        <v>53</v>
      </c>
      <c r="B65" s="264" t="s">
        <v>149</v>
      </c>
      <c r="C65" s="293">
        <v>121.221560450463</v>
      </c>
      <c r="D65" s="293">
        <v>117.166327852476</v>
      </c>
    </row>
    <row r="66" spans="1:4">
      <c r="A66" s="264" t="s">
        <v>76</v>
      </c>
      <c r="B66" s="264" t="s">
        <v>138</v>
      </c>
      <c r="C66" s="293">
        <v>117.544966365119</v>
      </c>
      <c r="D66" s="293">
        <v>117.15316102673199</v>
      </c>
    </row>
    <row r="67" spans="1:4">
      <c r="A67" s="264" t="s">
        <v>53</v>
      </c>
      <c r="B67" s="264" t="s">
        <v>139</v>
      </c>
      <c r="C67" s="293">
        <v>116.480875772019</v>
      </c>
      <c r="D67" s="293">
        <v>117.05837641404</v>
      </c>
    </row>
    <row r="68" spans="1:4">
      <c r="A68" s="264" t="s">
        <v>53</v>
      </c>
      <c r="B68" s="264" t="s">
        <v>140</v>
      </c>
      <c r="C68" s="293">
        <v>117.72213551468199</v>
      </c>
      <c r="D68" s="293">
        <v>116.98515062223299</v>
      </c>
    </row>
    <row r="69" spans="1:4">
      <c r="A69" s="264" t="s">
        <v>53</v>
      </c>
      <c r="B69" s="264" t="s">
        <v>141</v>
      </c>
      <c r="C69" s="293">
        <v>116.580862101828</v>
      </c>
      <c r="D69" s="293">
        <v>116.96950986410999</v>
      </c>
    </row>
    <row r="70" spans="1:4">
      <c r="A70" s="264" t="s">
        <v>53</v>
      </c>
      <c r="B70" s="264" t="s">
        <v>142</v>
      </c>
      <c r="C70" s="293">
        <v>116.779290148431</v>
      </c>
      <c r="D70" s="293">
        <v>117.107945872264</v>
      </c>
    </row>
    <row r="71" spans="1:4">
      <c r="A71" s="264" t="s">
        <v>53</v>
      </c>
      <c r="B71" s="264" t="s">
        <v>143</v>
      </c>
      <c r="C71" s="293">
        <v>116.687599372419</v>
      </c>
      <c r="D71" s="293">
        <v>117.425610396506</v>
      </c>
    </row>
    <row r="72" spans="1:4">
      <c r="A72" s="264" t="s">
        <v>53</v>
      </c>
      <c r="B72" s="264" t="s">
        <v>144</v>
      </c>
      <c r="C72" s="293">
        <v>118.182702610459</v>
      </c>
      <c r="D72" s="293">
        <v>117.725878451821</v>
      </c>
    </row>
    <row r="73" spans="1:4">
      <c r="A73" s="264" t="s">
        <v>53</v>
      </c>
      <c r="B73" s="264" t="s">
        <v>145</v>
      </c>
      <c r="C73" s="293">
        <v>118.553816683794</v>
      </c>
      <c r="D73" s="293">
        <v>117.80178468323599</v>
      </c>
    </row>
    <row r="74" spans="1:4">
      <c r="A74" s="264" t="s">
        <v>53</v>
      </c>
      <c r="B74" s="264" t="s">
        <v>146</v>
      </c>
      <c r="C74" s="293">
        <v>117.441339097426</v>
      </c>
      <c r="D74" s="293">
        <v>117.57903871547801</v>
      </c>
    </row>
    <row r="75" spans="1:4">
      <c r="A75" s="264" t="s">
        <v>53</v>
      </c>
      <c r="B75" s="264" t="s">
        <v>147</v>
      </c>
      <c r="C75" s="293">
        <v>118.84071494850301</v>
      </c>
      <c r="D75" s="293">
        <v>117.13809158943999</v>
      </c>
    </row>
    <row r="76" spans="1:4">
      <c r="A76" s="264" t="s">
        <v>53</v>
      </c>
      <c r="B76" s="264" t="s">
        <v>148</v>
      </c>
      <c r="C76" s="293">
        <v>115.201252252789</v>
      </c>
      <c r="D76" s="293">
        <v>116.755429154002</v>
      </c>
    </row>
    <row r="77" spans="1:4">
      <c r="A77" s="264" t="s">
        <v>53</v>
      </c>
      <c r="B77" s="264" t="s">
        <v>149</v>
      </c>
      <c r="C77" s="293">
        <v>115.79399284816699</v>
      </c>
      <c r="D77" s="293">
        <v>116.68324142549</v>
      </c>
    </row>
    <row r="78" spans="1:4">
      <c r="A78" s="264" t="s">
        <v>77</v>
      </c>
      <c r="B78" s="264" t="s">
        <v>138</v>
      </c>
      <c r="C78" s="293">
        <v>116.341353251981</v>
      </c>
      <c r="D78" s="293">
        <v>117.037597122047</v>
      </c>
    </row>
    <row r="79" spans="1:4">
      <c r="A79" s="264" t="s">
        <v>53</v>
      </c>
      <c r="B79" s="264" t="s">
        <v>139</v>
      </c>
      <c r="C79" s="293">
        <v>118.061355983813</v>
      </c>
      <c r="D79" s="293">
        <v>117.63490066582899</v>
      </c>
    </row>
    <row r="80" spans="1:4">
      <c r="A80" s="264" t="s">
        <v>53</v>
      </c>
      <c r="B80" s="264" t="s">
        <v>140</v>
      </c>
      <c r="C80" s="293">
        <v>118.67398915309001</v>
      </c>
      <c r="D80" s="293">
        <v>118.223789063243</v>
      </c>
    </row>
    <row r="81" spans="1:4">
      <c r="A81" s="264" t="s">
        <v>53</v>
      </c>
      <c r="B81" s="264" t="s">
        <v>141</v>
      </c>
      <c r="C81" s="293">
        <v>120.630287548167</v>
      </c>
      <c r="D81" s="293">
        <v>118.606888946764</v>
      </c>
    </row>
    <row r="82" spans="1:4">
      <c r="A82" s="264" t="s">
        <v>53</v>
      </c>
      <c r="B82" s="264" t="s">
        <v>142</v>
      </c>
      <c r="C82" s="293">
        <v>117.307449490002</v>
      </c>
      <c r="D82" s="293">
        <v>118.66052176562199</v>
      </c>
    </row>
    <row r="83" spans="1:4">
      <c r="A83" s="264" t="s">
        <v>53</v>
      </c>
      <c r="B83" s="264" t="s">
        <v>143</v>
      </c>
      <c r="C83" s="293">
        <v>118.614343546014</v>
      </c>
      <c r="D83" s="293">
        <v>118.37009286607901</v>
      </c>
    </row>
    <row r="84" spans="1:4">
      <c r="A84" s="264" t="s">
        <v>53</v>
      </c>
      <c r="B84" s="264" t="s">
        <v>144</v>
      </c>
      <c r="C84" s="293">
        <v>116.368777898576</v>
      </c>
      <c r="D84" s="293">
        <v>117.85378365132399</v>
      </c>
    </row>
    <row r="85" spans="1:4">
      <c r="A85" s="264" t="s">
        <v>53</v>
      </c>
      <c r="B85" s="264" t="s">
        <v>145</v>
      </c>
      <c r="C85" s="293">
        <v>119.07840248489001</v>
      </c>
      <c r="D85" s="293">
        <v>117.214912228747</v>
      </c>
    </row>
    <row r="86" spans="1:4">
      <c r="A86" s="264" t="s">
        <v>53</v>
      </c>
      <c r="B86" s="264" t="s">
        <v>146</v>
      </c>
      <c r="C86" s="293">
        <v>116.70220608757499</v>
      </c>
      <c r="D86" s="293">
        <v>116.61020357549801</v>
      </c>
    </row>
    <row r="87" spans="1:4">
      <c r="A87" s="264" t="s">
        <v>53</v>
      </c>
      <c r="B87" s="264" t="s">
        <v>147</v>
      </c>
      <c r="C87" s="293">
        <v>115.42997982656399</v>
      </c>
      <c r="D87" s="293">
        <v>116.053834321951</v>
      </c>
    </row>
    <row r="88" spans="1:4">
      <c r="A88" s="264" t="s">
        <v>53</v>
      </c>
      <c r="B88" s="264" t="s">
        <v>148</v>
      </c>
      <c r="C88" s="293">
        <v>115.04524225125699</v>
      </c>
      <c r="D88" s="293">
        <v>115.503813316181</v>
      </c>
    </row>
    <row r="89" spans="1:4">
      <c r="A89" s="264" t="s">
        <v>53</v>
      </c>
      <c r="B89" s="264" t="s">
        <v>149</v>
      </c>
      <c r="C89" s="293">
        <v>114.077944330336</v>
      </c>
      <c r="D89" s="293">
        <v>114.926701519316</v>
      </c>
    </row>
    <row r="90" spans="1:4">
      <c r="A90" s="264" t="s">
        <v>78</v>
      </c>
      <c r="B90" s="264" t="s">
        <v>138</v>
      </c>
      <c r="C90" s="293">
        <v>116.749046147309</v>
      </c>
      <c r="D90" s="293">
        <v>114.33933683764801</v>
      </c>
    </row>
    <row r="91" spans="1:4">
      <c r="A91" s="264" t="s">
        <v>53</v>
      </c>
      <c r="B91" s="264" t="s">
        <v>139</v>
      </c>
      <c r="C91" s="293">
        <v>114.69735084437001</v>
      </c>
      <c r="D91" s="293">
        <v>113.686759543561</v>
      </c>
    </row>
    <row r="92" spans="1:4">
      <c r="A92" s="264" t="s">
        <v>53</v>
      </c>
      <c r="B92" s="264" t="s">
        <v>140</v>
      </c>
      <c r="C92" s="293">
        <v>111.689926726634</v>
      </c>
      <c r="D92" s="293">
        <v>112.902704642527</v>
      </c>
    </row>
    <row r="93" spans="1:4">
      <c r="A93" s="264" t="s">
        <v>53</v>
      </c>
      <c r="B93" s="264" t="s">
        <v>141</v>
      </c>
      <c r="C93" s="293">
        <v>86.602462820057994</v>
      </c>
      <c r="D93" s="293">
        <v>111.891440783585</v>
      </c>
    </row>
    <row r="94" spans="1:4">
      <c r="A94" s="264" t="s">
        <v>53</v>
      </c>
      <c r="B94" s="264" t="s">
        <v>142</v>
      </c>
      <c r="C94" s="293">
        <v>86.550816574419997</v>
      </c>
      <c r="D94" s="293">
        <v>110.752086296465</v>
      </c>
    </row>
    <row r="95" spans="1:4">
      <c r="A95" s="264" t="s">
        <v>53</v>
      </c>
      <c r="B95" s="264" t="s">
        <v>143</v>
      </c>
      <c r="C95" s="293">
        <v>98.717916485003002</v>
      </c>
      <c r="D95" s="293">
        <v>109.695456900167</v>
      </c>
    </row>
    <row r="96" spans="1:4">
      <c r="A96" s="264" t="s">
        <v>53</v>
      </c>
      <c r="B96" s="264" t="s">
        <v>144</v>
      </c>
      <c r="C96" s="293">
        <v>101.405683960804</v>
      </c>
      <c r="D96" s="293">
        <v>109.070534062292</v>
      </c>
    </row>
    <row r="97" spans="1:4">
      <c r="A97" s="264" t="s">
        <v>53</v>
      </c>
      <c r="B97" s="264" t="s">
        <v>145</v>
      </c>
      <c r="C97" s="293">
        <v>107.038046168035</v>
      </c>
      <c r="D97" s="293">
        <v>109.03438415637601</v>
      </c>
    </row>
    <row r="98" spans="1:4">
      <c r="A98" s="264" t="s">
        <v>53</v>
      </c>
      <c r="B98" s="264" t="s">
        <v>146</v>
      </c>
      <c r="C98" s="293">
        <v>108.70868603909</v>
      </c>
      <c r="D98" s="293">
        <v>109.51895697391301</v>
      </c>
    </row>
    <row r="99" spans="1:4">
      <c r="A99" s="264" t="s">
        <v>53</v>
      </c>
      <c r="B99" s="264" t="s">
        <v>147</v>
      </c>
      <c r="C99" s="293">
        <v>109.724459005665</v>
      </c>
      <c r="D99" s="293">
        <v>110.42646908268701</v>
      </c>
    </row>
    <row r="100" spans="1:4">
      <c r="A100" s="264" t="s">
        <v>53</v>
      </c>
      <c r="B100" s="264" t="s">
        <v>148</v>
      </c>
      <c r="C100" s="293">
        <v>114.04171280227401</v>
      </c>
      <c r="D100" s="293">
        <v>111.46664189516299</v>
      </c>
    </row>
    <row r="101" spans="1:4">
      <c r="A101" s="264" t="s">
        <v>53</v>
      </c>
      <c r="B101" s="264" t="s">
        <v>149</v>
      </c>
      <c r="C101" s="293">
        <v>114.399966940109</v>
      </c>
      <c r="D101" s="293">
        <v>112.18881327644399</v>
      </c>
    </row>
    <row r="102" spans="1:4">
      <c r="A102" s="264" t="s">
        <v>450</v>
      </c>
      <c r="B102" s="264" t="s">
        <v>138</v>
      </c>
      <c r="C102" s="293">
        <v>110.953071484549</v>
      </c>
      <c r="D102" s="293">
        <v>112.28568776618</v>
      </c>
    </row>
    <row r="103" spans="1:4">
      <c r="A103" s="264" t="s">
        <v>53</v>
      </c>
      <c r="B103" s="264" t="s">
        <v>139</v>
      </c>
      <c r="C103" s="293">
        <v>112.461018515658</v>
      </c>
      <c r="D103" s="293">
        <v>111.789150981001</v>
      </c>
    </row>
    <row r="104" spans="1:4">
      <c r="A104" s="264" t="s">
        <v>53</v>
      </c>
      <c r="B104" s="264" t="s">
        <v>140</v>
      </c>
      <c r="C104" s="293">
        <v>112.04204097168601</v>
      </c>
      <c r="D104" s="293">
        <v>111.046045510265</v>
      </c>
    </row>
    <row r="105" spans="1:4">
      <c r="A105" s="264" t="s">
        <v>53</v>
      </c>
      <c r="B105" s="264" t="s">
        <v>141</v>
      </c>
      <c r="C105" s="293">
        <v>108.773517167273</v>
      </c>
      <c r="D105" s="293">
        <v>110.43733929664</v>
      </c>
    </row>
    <row r="106" spans="1:4">
      <c r="A106" s="264" t="s">
        <v>53</v>
      </c>
      <c r="B106" s="264" t="s">
        <v>142</v>
      </c>
      <c r="C106" s="293">
        <v>109.20163936255599</v>
      </c>
      <c r="D106" s="293">
        <v>110.13100160800499</v>
      </c>
    </row>
    <row r="107" spans="1:4">
      <c r="A107" s="264" t="s">
        <v>53</v>
      </c>
      <c r="B107" s="264" t="s">
        <v>143</v>
      </c>
      <c r="C107" s="293">
        <v>106.818743594401</v>
      </c>
      <c r="D107" s="293">
        <v>110.168562971664</v>
      </c>
    </row>
    <row r="108" spans="1:4">
      <c r="A108" s="264" t="s">
        <v>53</v>
      </c>
      <c r="B108" s="264" t="s">
        <v>144</v>
      </c>
      <c r="C108" s="293">
        <v>111.770312678468</v>
      </c>
      <c r="D108" s="293">
        <v>110.371086790462</v>
      </c>
    </row>
    <row r="109" spans="1:4">
      <c r="A109" s="264" t="s">
        <v>53</v>
      </c>
      <c r="B109" s="264" t="s">
        <v>145</v>
      </c>
      <c r="C109" s="293">
        <v>113.629973057027</v>
      </c>
      <c r="D109" s="293">
        <v>110.61283266196401</v>
      </c>
    </row>
    <row r="110" spans="1:4">
      <c r="A110" s="264" t="s">
        <v>53</v>
      </c>
      <c r="B110" s="264" t="s">
        <v>146</v>
      </c>
      <c r="C110" s="293">
        <v>109.691520563644</v>
      </c>
      <c r="D110" s="293">
        <v>110.928123425235</v>
      </c>
    </row>
    <row r="111" spans="1:4">
      <c r="A111" s="264" t="s">
        <v>53</v>
      </c>
      <c r="B111" s="264" t="s">
        <v>147</v>
      </c>
      <c r="C111" s="293">
        <v>111.021520448202</v>
      </c>
      <c r="D111" s="293">
        <v>111.322865042402</v>
      </c>
    </row>
    <row r="112" spans="1:4">
      <c r="A112" s="264" t="s">
        <v>53</v>
      </c>
      <c r="B112" s="264" t="s">
        <v>148</v>
      </c>
      <c r="C112" s="293">
        <v>112.791184009342</v>
      </c>
      <c r="D112" s="293">
        <v>111.984957492828</v>
      </c>
    </row>
    <row r="113" spans="1:4">
      <c r="A113" s="264" t="s">
        <v>53</v>
      </c>
      <c r="B113" s="264" t="s">
        <v>149</v>
      </c>
      <c r="C113" s="293">
        <v>111.77212936029299</v>
      </c>
      <c r="D113" s="293">
        <v>113.16914417655499</v>
      </c>
    </row>
    <row r="114" spans="1:4">
      <c r="A114" s="264" t="s">
        <v>751</v>
      </c>
      <c r="B114" s="264" t="s">
        <v>138</v>
      </c>
      <c r="C114" s="293">
        <v>114.947508125837</v>
      </c>
      <c r="D114" s="293">
        <v>114.85682094288001</v>
      </c>
    </row>
    <row r="115" spans="1:4">
      <c r="A115" s="264" t="s">
        <v>53</v>
      </c>
      <c r="B115" s="264" t="s">
        <v>139</v>
      </c>
      <c r="C115" s="293">
        <v>116.907313128138</v>
      </c>
      <c r="D115" s="293">
        <v>116.806152325108</v>
      </c>
    </row>
    <row r="116" spans="1:4">
      <c r="A116" s="264" t="s">
        <v>53</v>
      </c>
      <c r="B116" s="264" t="s">
        <v>140</v>
      </c>
      <c r="C116" s="293">
        <v>118.13478389791</v>
      </c>
      <c r="D116" s="293">
        <v>118.5930090024</v>
      </c>
    </row>
    <row r="117" spans="1:4">
      <c r="A117" s="264" t="s">
        <v>53</v>
      </c>
      <c r="B117" s="264" t="s">
        <v>141</v>
      </c>
      <c r="C117" s="293">
        <v>121.074737658413</v>
      </c>
      <c r="D117" s="293">
        <v>119.979704780273</v>
      </c>
    </row>
    <row r="118" spans="1:4">
      <c r="A118" s="264" t="s">
        <v>53</v>
      </c>
      <c r="B118" s="264" t="s">
        <v>142</v>
      </c>
      <c r="C118" s="293">
        <v>122.00218129205101</v>
      </c>
      <c r="D118" s="293">
        <v>120.90979457408299</v>
      </c>
    </row>
    <row r="119" spans="1:4">
      <c r="A119" s="264" t="s">
        <v>53</v>
      </c>
      <c r="B119" s="264" t="s">
        <v>143</v>
      </c>
      <c r="C119" s="293">
        <v>120.93201801035499</v>
      </c>
      <c r="D119" s="293">
        <v>121.372543637126</v>
      </c>
    </row>
    <row r="120" spans="1:4">
      <c r="A120" s="264" t="s">
        <v>53</v>
      </c>
      <c r="B120" s="264" t="s">
        <v>144</v>
      </c>
      <c r="C120" s="293">
        <v>120.815370079071</v>
      </c>
      <c r="D120" s="293">
        <v>121.452001982867</v>
      </c>
    </row>
    <row r="121" spans="1:4">
      <c r="A121" s="264" t="s">
        <v>53</v>
      </c>
      <c r="B121" s="264" t="s">
        <v>145</v>
      </c>
      <c r="C121" s="293">
        <v>120.01196040352001</v>
      </c>
      <c r="D121" s="293">
        <v>121.34497128761799</v>
      </c>
    </row>
    <row r="122" spans="1:4">
      <c r="A122" s="264" t="s">
        <v>53</v>
      </c>
      <c r="B122" s="264" t="s">
        <v>146</v>
      </c>
      <c r="C122" s="293">
        <v>122.517792304156</v>
      </c>
      <c r="D122" s="293">
        <v>121.03155205762501</v>
      </c>
    </row>
    <row r="123" spans="1:4">
      <c r="A123" s="264" t="s">
        <v>53</v>
      </c>
      <c r="B123" s="264" t="s">
        <v>147</v>
      </c>
      <c r="C123" s="293">
        <v>120.83757220279</v>
      </c>
      <c r="D123" s="293">
        <v>120.469638967392</v>
      </c>
    </row>
    <row r="124" spans="1:4">
      <c r="A124" s="264" t="s">
        <v>53</v>
      </c>
      <c r="B124" s="264" t="s">
        <v>148</v>
      </c>
      <c r="C124" s="293">
        <v>115.95942142789499</v>
      </c>
      <c r="D124" s="293">
        <v>119.620245904938</v>
      </c>
    </row>
    <row r="125" spans="1:4">
      <c r="A125" s="264" t="s">
        <v>53</v>
      </c>
      <c r="B125" s="264" t="s">
        <v>149</v>
      </c>
      <c r="C125" s="293">
        <v>122.98653825103</v>
      </c>
      <c r="D125" s="293">
        <v>118.51270135588101</v>
      </c>
    </row>
    <row r="126" spans="1:4">
      <c r="A126" s="264" t="s">
        <v>1183</v>
      </c>
      <c r="B126" s="264" t="s">
        <v>138</v>
      </c>
      <c r="C126" s="293">
        <v>117.97986913947599</v>
      </c>
      <c r="D126" s="293">
        <v>117.328532856873</v>
      </c>
    </row>
    <row r="127" spans="1:4">
      <c r="A127" s="264" t="s">
        <v>53</v>
      </c>
      <c r="B127" s="264" t="s">
        <v>139</v>
      </c>
      <c r="C127" s="293">
        <v>114.73720432102699</v>
      </c>
      <c r="D127" s="293">
        <v>116.329725111605</v>
      </c>
    </row>
  </sheetData>
  <mergeCells count="1">
    <mergeCell ref="H1:I1"/>
  </mergeCells>
  <hyperlinks>
    <hyperlink ref="H1:I1" location="Index!A1" display="Regresar al Índice" xr:uid="{03133BAE-242A-4894-B6B4-BAE106808554}"/>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38A8A-07C5-4EC5-B72B-A31D483BFFAB}">
  <sheetPr codeName="Hoja40"/>
  <dimension ref="A1:I38"/>
  <sheetViews>
    <sheetView workbookViewId="0"/>
  </sheetViews>
  <sheetFormatPr baseColWidth="10" defaultRowHeight="12.75"/>
  <cols>
    <col min="1" max="16384" width="11.42578125" style="264"/>
  </cols>
  <sheetData>
    <row r="1" spans="1:9">
      <c r="A1" s="262" t="s">
        <v>2904</v>
      </c>
      <c r="H1" s="263" t="s">
        <v>1445</v>
      </c>
      <c r="I1" s="263"/>
    </row>
    <row r="2" spans="1:9">
      <c r="A2" s="264" t="s">
        <v>1364</v>
      </c>
    </row>
    <row r="5" spans="1:9">
      <c r="A5" s="264" t="s">
        <v>2</v>
      </c>
      <c r="B5" s="264" t="s">
        <v>51</v>
      </c>
    </row>
    <row r="6" spans="1:9">
      <c r="A6" s="264" t="s">
        <v>11</v>
      </c>
      <c r="B6" s="293">
        <v>-10.141692086802999</v>
      </c>
    </row>
    <row r="7" spans="1:9">
      <c r="A7" s="264" t="s">
        <v>29</v>
      </c>
      <c r="B7" s="293">
        <v>-7.4945251707059999</v>
      </c>
    </row>
    <row r="8" spans="1:9">
      <c r="A8" s="264" t="s">
        <v>3</v>
      </c>
      <c r="B8" s="293">
        <v>-6.9433528925820003</v>
      </c>
    </row>
    <row r="9" spans="1:9">
      <c r="A9" s="264" t="s">
        <v>18</v>
      </c>
      <c r="B9" s="293">
        <v>-6.0448603775120002</v>
      </c>
    </row>
    <row r="10" spans="1:9">
      <c r="A10" s="264" t="s">
        <v>12</v>
      </c>
      <c r="B10" s="293">
        <v>-5.4332951531770002</v>
      </c>
    </row>
    <row r="11" spans="1:9">
      <c r="A11" s="264" t="s">
        <v>6</v>
      </c>
      <c r="B11" s="293">
        <v>-4.3796704689970003</v>
      </c>
    </row>
    <row r="12" spans="1:9">
      <c r="A12" s="264" t="s">
        <v>4</v>
      </c>
      <c r="B12" s="293">
        <v>-2.9281138680610002</v>
      </c>
    </row>
    <row r="13" spans="1:9">
      <c r="A13" s="264" t="s">
        <v>13</v>
      </c>
      <c r="B13" s="293">
        <v>-2.4611185208070001</v>
      </c>
    </row>
    <row r="14" spans="1:9">
      <c r="A14" s="264" t="s">
        <v>0</v>
      </c>
      <c r="B14" s="293">
        <v>-1.8562643764919999</v>
      </c>
    </row>
    <row r="15" spans="1:9">
      <c r="A15" s="264" t="s">
        <v>26</v>
      </c>
      <c r="B15" s="293">
        <v>-1.5783397270949999</v>
      </c>
    </row>
    <row r="16" spans="1:9">
      <c r="A16" s="264" t="s">
        <v>31</v>
      </c>
      <c r="B16" s="293">
        <v>-0.334671808987</v>
      </c>
    </row>
    <row r="17" spans="1:2">
      <c r="A17" s="264" t="s">
        <v>33</v>
      </c>
      <c r="B17" s="293">
        <v>0.105901916473</v>
      </c>
    </row>
    <row r="18" spans="1:2">
      <c r="A18" s="264" t="s">
        <v>20</v>
      </c>
      <c r="B18" s="293">
        <v>0.27625731622600003</v>
      </c>
    </row>
    <row r="19" spans="1:2">
      <c r="A19" s="264" t="s">
        <v>15</v>
      </c>
      <c r="B19" s="293">
        <v>0.50446604954999996</v>
      </c>
    </row>
    <row r="20" spans="1:2">
      <c r="A20" s="264" t="s">
        <v>10</v>
      </c>
      <c r="B20" s="293">
        <v>0.98290939128900001</v>
      </c>
    </row>
    <row r="21" spans="1:2">
      <c r="A21" s="264" t="s">
        <v>17</v>
      </c>
      <c r="B21" s="293">
        <v>2.4228083217290002</v>
      </c>
    </row>
    <row r="22" spans="1:2">
      <c r="A22" s="264" t="s">
        <v>1</v>
      </c>
      <c r="B22" s="293">
        <v>3.2014953677269999</v>
      </c>
    </row>
    <row r="23" spans="1:2">
      <c r="A23" s="264" t="s">
        <v>30</v>
      </c>
      <c r="B23" s="293">
        <v>3.2730628196680001</v>
      </c>
    </row>
    <row r="24" spans="1:2">
      <c r="A24" s="264" t="s">
        <v>8</v>
      </c>
      <c r="B24" s="293">
        <v>3.5112594828599999</v>
      </c>
    </row>
    <row r="25" spans="1:2">
      <c r="A25" s="264" t="s">
        <v>23</v>
      </c>
      <c r="B25" s="293">
        <v>5.0251979106629996</v>
      </c>
    </row>
    <row r="26" spans="1:2">
      <c r="A26" s="264" t="s">
        <v>32</v>
      </c>
      <c r="B26" s="293">
        <v>5.4354418053489999</v>
      </c>
    </row>
    <row r="27" spans="1:2">
      <c r="A27" s="264" t="s">
        <v>27</v>
      </c>
      <c r="B27" s="293">
        <v>5.7565762138679997</v>
      </c>
    </row>
    <row r="28" spans="1:2">
      <c r="A28" s="264" t="s">
        <v>14</v>
      </c>
      <c r="B28" s="293">
        <v>7.5181888649350004</v>
      </c>
    </row>
    <row r="29" spans="1:2">
      <c r="A29" s="264" t="s">
        <v>16</v>
      </c>
      <c r="B29" s="293">
        <v>7.8463651865120001</v>
      </c>
    </row>
    <row r="30" spans="1:2">
      <c r="A30" s="264" t="s">
        <v>9</v>
      </c>
      <c r="B30" s="293">
        <v>8.9200864515920006</v>
      </c>
    </row>
    <row r="31" spans="1:2">
      <c r="A31" s="264" t="s">
        <v>22</v>
      </c>
      <c r="B31" s="293">
        <v>9.7108075010759993</v>
      </c>
    </row>
    <row r="32" spans="1:2">
      <c r="A32" s="264" t="s">
        <v>7</v>
      </c>
      <c r="B32" s="293">
        <v>11.868053321488</v>
      </c>
    </row>
    <row r="33" spans="1:2">
      <c r="A33" s="264" t="s">
        <v>25</v>
      </c>
      <c r="B33" s="293">
        <v>14.269321576944</v>
      </c>
    </row>
    <row r="34" spans="1:2">
      <c r="A34" s="264" t="s">
        <v>19</v>
      </c>
      <c r="B34" s="293">
        <v>16.473645919959999</v>
      </c>
    </row>
    <row r="35" spans="1:2">
      <c r="A35" s="264" t="s">
        <v>21</v>
      </c>
      <c r="B35" s="293">
        <v>16.696234816653998</v>
      </c>
    </row>
    <row r="36" spans="1:2">
      <c r="A36" s="264" t="s">
        <v>28</v>
      </c>
      <c r="B36" s="293">
        <v>23.962846089847002</v>
      </c>
    </row>
    <row r="37" spans="1:2">
      <c r="A37" s="264" t="s">
        <v>24</v>
      </c>
      <c r="B37" s="293">
        <v>27.861667088928002</v>
      </c>
    </row>
    <row r="38" spans="1:2">
      <c r="A38" s="264" t="s">
        <v>5</v>
      </c>
      <c r="B38" s="293">
        <v>30.109264940959999</v>
      </c>
    </row>
  </sheetData>
  <mergeCells count="1">
    <mergeCell ref="H1:I1"/>
  </mergeCells>
  <hyperlinks>
    <hyperlink ref="H1:I1" location="Index!A1" display="Regresar al Índice" xr:uid="{C7F7891C-CAF3-4DBA-8E04-D01350FDD450}"/>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9E117-579B-4AEA-BBA4-F98677135223}">
  <sheetPr codeName="Hoja42"/>
  <dimension ref="A1:I38"/>
  <sheetViews>
    <sheetView workbookViewId="0"/>
  </sheetViews>
  <sheetFormatPr baseColWidth="10" defaultRowHeight="12.75"/>
  <cols>
    <col min="1" max="16384" width="11.42578125" style="264"/>
  </cols>
  <sheetData>
    <row r="1" spans="1:9">
      <c r="A1" s="262" t="s">
        <v>2905</v>
      </c>
      <c r="H1" s="263" t="s">
        <v>1445</v>
      </c>
      <c r="I1" s="263"/>
    </row>
    <row r="2" spans="1:9">
      <c r="A2" s="264" t="s">
        <v>1364</v>
      </c>
    </row>
    <row r="5" spans="1:9">
      <c r="A5" s="264" t="s">
        <v>2</v>
      </c>
      <c r="B5" s="264" t="s">
        <v>51</v>
      </c>
    </row>
    <row r="6" spans="1:9">
      <c r="A6" s="264" t="s">
        <v>11</v>
      </c>
      <c r="B6" s="293">
        <v>-5.7878558440459997</v>
      </c>
    </row>
    <row r="7" spans="1:9">
      <c r="A7" s="264" t="s">
        <v>3</v>
      </c>
      <c r="B7" s="293">
        <v>-4.2484600510980002</v>
      </c>
    </row>
    <row r="8" spans="1:9">
      <c r="A8" s="264" t="s">
        <v>30</v>
      </c>
      <c r="B8" s="293">
        <v>-3.568940130783</v>
      </c>
    </row>
    <row r="9" spans="1:9">
      <c r="A9" s="264" t="s">
        <v>8</v>
      </c>
      <c r="B9" s="293">
        <v>-3.355263513942</v>
      </c>
    </row>
    <row r="10" spans="1:9">
      <c r="A10" s="264" t="s">
        <v>12</v>
      </c>
      <c r="B10" s="293">
        <v>-2.8863241862310001</v>
      </c>
    </row>
    <row r="11" spans="1:9">
      <c r="A11" s="264" t="s">
        <v>0</v>
      </c>
      <c r="B11" s="293">
        <v>-2.748489926375</v>
      </c>
    </row>
    <row r="12" spans="1:9">
      <c r="A12" s="264" t="s">
        <v>18</v>
      </c>
      <c r="B12" s="293">
        <v>-2.7391529082589998</v>
      </c>
    </row>
    <row r="13" spans="1:9">
      <c r="A13" s="264" t="s">
        <v>13</v>
      </c>
      <c r="B13" s="293">
        <v>-2.0245618212180001</v>
      </c>
    </row>
    <row r="14" spans="1:9">
      <c r="A14" s="264" t="s">
        <v>23</v>
      </c>
      <c r="B14" s="293">
        <v>-1.9719509491339999</v>
      </c>
    </row>
    <row r="15" spans="1:9">
      <c r="A15" s="264" t="s">
        <v>31</v>
      </c>
      <c r="B15" s="293">
        <v>-1.9095226537259999</v>
      </c>
    </row>
    <row r="16" spans="1:9">
      <c r="A16" s="264" t="s">
        <v>29</v>
      </c>
      <c r="B16" s="293">
        <v>-1.362808593849</v>
      </c>
    </row>
    <row r="17" spans="1:2">
      <c r="A17" s="264" t="s">
        <v>14</v>
      </c>
      <c r="B17" s="293">
        <v>-1.303809045623</v>
      </c>
    </row>
    <row r="18" spans="1:2">
      <c r="A18" s="264" t="s">
        <v>4</v>
      </c>
      <c r="B18" s="293">
        <v>-1.1981816203819999</v>
      </c>
    </row>
    <row r="19" spans="1:2">
      <c r="A19" s="264" t="s">
        <v>16</v>
      </c>
      <c r="B19" s="293">
        <v>-1.0105223922490001</v>
      </c>
    </row>
    <row r="20" spans="1:2">
      <c r="A20" s="264" t="s">
        <v>27</v>
      </c>
      <c r="B20" s="293">
        <v>-0.55351104372100002</v>
      </c>
    </row>
    <row r="21" spans="1:2">
      <c r="A21" s="264" t="s">
        <v>26</v>
      </c>
      <c r="B21" s="293">
        <v>-0.51440629061900001</v>
      </c>
    </row>
    <row r="22" spans="1:2">
      <c r="A22" s="264" t="s">
        <v>6</v>
      </c>
      <c r="B22" s="293">
        <v>-0.27543664609099999</v>
      </c>
    </row>
    <row r="23" spans="1:2">
      <c r="A23" s="264" t="s">
        <v>20</v>
      </c>
      <c r="B23" s="293">
        <v>-0.20707925530099999</v>
      </c>
    </row>
    <row r="24" spans="1:2">
      <c r="A24" s="264" t="s">
        <v>21</v>
      </c>
      <c r="B24" s="293">
        <v>5.7077902765999999E-2</v>
      </c>
    </row>
    <row r="25" spans="1:2">
      <c r="A25" s="264" t="s">
        <v>10</v>
      </c>
      <c r="B25" s="293">
        <v>0.270262652464</v>
      </c>
    </row>
    <row r="26" spans="1:2">
      <c r="A26" s="264" t="s">
        <v>1</v>
      </c>
      <c r="B26" s="293">
        <v>0.53502617262600005</v>
      </c>
    </row>
    <row r="27" spans="1:2">
      <c r="A27" s="264" t="s">
        <v>22</v>
      </c>
      <c r="B27" s="293">
        <v>0.64352627719800004</v>
      </c>
    </row>
    <row r="28" spans="1:2">
      <c r="A28" s="264" t="s">
        <v>33</v>
      </c>
      <c r="B28" s="293">
        <v>0.93982811519099996</v>
      </c>
    </row>
    <row r="29" spans="1:2">
      <c r="A29" s="264" t="s">
        <v>19</v>
      </c>
      <c r="B29" s="293">
        <v>1.1951865279780001</v>
      </c>
    </row>
    <row r="30" spans="1:2">
      <c r="A30" s="264" t="s">
        <v>17</v>
      </c>
      <c r="B30" s="293">
        <v>1.2922599016309999</v>
      </c>
    </row>
    <row r="31" spans="1:2">
      <c r="A31" s="264" t="s">
        <v>7</v>
      </c>
      <c r="B31" s="293">
        <v>1.397996554603</v>
      </c>
    </row>
    <row r="32" spans="1:2">
      <c r="A32" s="264" t="s">
        <v>28</v>
      </c>
      <c r="B32" s="293">
        <v>2.878476920053</v>
      </c>
    </row>
    <row r="33" spans="1:2">
      <c r="A33" s="264" t="s">
        <v>25</v>
      </c>
      <c r="B33" s="293">
        <v>3.1436104375979999</v>
      </c>
    </row>
    <row r="34" spans="1:2">
      <c r="A34" s="264" t="s">
        <v>32</v>
      </c>
      <c r="B34" s="293">
        <v>3.1718431756499998</v>
      </c>
    </row>
    <row r="35" spans="1:2">
      <c r="A35" s="264" t="s">
        <v>9</v>
      </c>
      <c r="B35" s="293">
        <v>3.7716963084200001</v>
      </c>
    </row>
    <row r="36" spans="1:2">
      <c r="A36" s="264" t="s">
        <v>5</v>
      </c>
      <c r="B36" s="293">
        <v>8.0063382532790008</v>
      </c>
    </row>
    <row r="37" spans="1:2">
      <c r="A37" s="264" t="s">
        <v>15</v>
      </c>
      <c r="B37" s="293">
        <v>9.3272641791169999</v>
      </c>
    </row>
    <row r="38" spans="1:2">
      <c r="A38" s="264" t="s">
        <v>24</v>
      </c>
      <c r="B38" s="293">
        <v>20.965963566635001</v>
      </c>
    </row>
  </sheetData>
  <mergeCells count="1">
    <mergeCell ref="H1:I1"/>
  </mergeCells>
  <hyperlinks>
    <hyperlink ref="H1:I1" location="Index!A1" display="Regresar al Índice" xr:uid="{20053AF9-C0B7-42A4-AF23-95FCC3A5E6FF}"/>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6D80E-11A4-4880-B0AC-35EABC71E308}">
  <sheetPr codeName="Hoja43"/>
  <dimension ref="A1:I10"/>
  <sheetViews>
    <sheetView workbookViewId="0"/>
  </sheetViews>
  <sheetFormatPr baseColWidth="10" defaultRowHeight="12.75"/>
  <cols>
    <col min="1" max="16384" width="11.42578125" style="264"/>
  </cols>
  <sheetData>
    <row r="1" spans="1:9">
      <c r="A1" s="262" t="s">
        <v>2906</v>
      </c>
      <c r="H1" s="263" t="s">
        <v>1445</v>
      </c>
      <c r="I1" s="263"/>
    </row>
    <row r="2" spans="1:9">
      <c r="A2" s="264" t="s">
        <v>1364</v>
      </c>
    </row>
    <row r="5" spans="1:9">
      <c r="A5" s="264" t="s">
        <v>343</v>
      </c>
      <c r="B5" s="264" t="s">
        <v>51</v>
      </c>
    </row>
    <row r="6" spans="1:9">
      <c r="A6" s="264" t="s">
        <v>344</v>
      </c>
      <c r="B6" s="293">
        <v>-2.0453866203179998</v>
      </c>
    </row>
    <row r="7" spans="1:9">
      <c r="A7" s="264" t="s">
        <v>299</v>
      </c>
      <c r="B7" s="293">
        <v>-11.711287524177999</v>
      </c>
    </row>
    <row r="8" spans="1:9">
      <c r="A8" s="264" t="s">
        <v>345</v>
      </c>
      <c r="B8" s="293">
        <v>0.446401522326</v>
      </c>
    </row>
    <row r="9" spans="1:9">
      <c r="A9" s="264" t="s">
        <v>433</v>
      </c>
      <c r="B9" s="293">
        <v>6.3807054898029998</v>
      </c>
    </row>
    <row r="10" spans="1:9">
      <c r="A10" s="264" t="s">
        <v>739</v>
      </c>
      <c r="B10" s="293">
        <v>4.010336557035</v>
      </c>
    </row>
  </sheetData>
  <mergeCells count="1">
    <mergeCell ref="H1:I1"/>
  </mergeCells>
  <hyperlinks>
    <hyperlink ref="H1:I1" location="Index!A1" display="Regresar al Índice" xr:uid="{94C18ABB-7428-432D-B03F-B50FCCB6771C}"/>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460E3-097B-4FD7-ADC9-1FB531E22214}">
  <sheetPr codeName="Hoja44"/>
  <dimension ref="A1:I127"/>
  <sheetViews>
    <sheetView workbookViewId="0"/>
  </sheetViews>
  <sheetFormatPr baseColWidth="10" defaultRowHeight="12.75"/>
  <cols>
    <col min="1" max="16384" width="11.42578125" style="264"/>
  </cols>
  <sheetData>
    <row r="1" spans="1:9">
      <c r="A1" s="262" t="s">
        <v>2907</v>
      </c>
      <c r="H1" s="263" t="s">
        <v>1445</v>
      </c>
      <c r="I1" s="263"/>
    </row>
    <row r="2" spans="1:9">
      <c r="A2" s="264" t="s">
        <v>1364</v>
      </c>
    </row>
    <row r="5" spans="1:9">
      <c r="A5" s="264" t="s">
        <v>297</v>
      </c>
      <c r="B5" s="264" t="s">
        <v>341</v>
      </c>
      <c r="C5" s="264" t="s">
        <v>51</v>
      </c>
      <c r="D5" s="264" t="s">
        <v>342</v>
      </c>
    </row>
    <row r="6" spans="1:9">
      <c r="A6" s="264" t="s">
        <v>59</v>
      </c>
      <c r="B6" s="264" t="s">
        <v>138</v>
      </c>
      <c r="C6" s="293">
        <v>-6.3031121819370002</v>
      </c>
      <c r="D6" s="293">
        <v>1.27906107001775</v>
      </c>
    </row>
    <row r="7" spans="1:9">
      <c r="A7" s="264" t="s">
        <v>53</v>
      </c>
      <c r="B7" s="264" t="s">
        <v>139</v>
      </c>
      <c r="C7" s="293">
        <v>10.537063384554999</v>
      </c>
      <c r="D7" s="293">
        <v>1.88819716091983</v>
      </c>
    </row>
    <row r="8" spans="1:9">
      <c r="A8" s="264" t="s">
        <v>53</v>
      </c>
      <c r="B8" s="264" t="s">
        <v>140</v>
      </c>
      <c r="C8" s="293">
        <v>0.33558726262999999</v>
      </c>
      <c r="D8" s="293">
        <v>0.97254136526258295</v>
      </c>
    </row>
    <row r="9" spans="1:9">
      <c r="A9" s="264" t="s">
        <v>53</v>
      </c>
      <c r="B9" s="264" t="s">
        <v>141</v>
      </c>
      <c r="C9" s="293">
        <v>5.5320223962249999</v>
      </c>
      <c r="D9" s="293">
        <v>1.7779634995770801</v>
      </c>
    </row>
    <row r="10" spans="1:9">
      <c r="A10" s="264" t="s">
        <v>53</v>
      </c>
      <c r="B10" s="264" t="s">
        <v>142</v>
      </c>
      <c r="C10" s="293">
        <v>4.2365641332859996</v>
      </c>
      <c r="D10" s="293">
        <v>1.78394424472508</v>
      </c>
    </row>
    <row r="11" spans="1:9">
      <c r="A11" s="264" t="s">
        <v>53</v>
      </c>
      <c r="B11" s="264" t="s">
        <v>143</v>
      </c>
      <c r="C11" s="293">
        <v>-0.23777849001699999</v>
      </c>
      <c r="D11" s="293">
        <v>1.92259836857425</v>
      </c>
    </row>
    <row r="12" spans="1:9">
      <c r="A12" s="264" t="s">
        <v>53</v>
      </c>
      <c r="B12" s="264" t="s">
        <v>144</v>
      </c>
      <c r="C12" s="293">
        <v>-11.130718381801</v>
      </c>
      <c r="D12" s="293">
        <v>0.253317815948917</v>
      </c>
    </row>
    <row r="13" spans="1:9">
      <c r="A13" s="264" t="s">
        <v>53</v>
      </c>
      <c r="B13" s="264" t="s">
        <v>145</v>
      </c>
      <c r="C13" s="293">
        <v>-4.200247916086</v>
      </c>
      <c r="D13" s="293">
        <v>-0.78099699699708303</v>
      </c>
    </row>
    <row r="14" spans="1:9">
      <c r="A14" s="264" t="s">
        <v>53</v>
      </c>
      <c r="B14" s="264" t="s">
        <v>146</v>
      </c>
      <c r="C14" s="293">
        <v>-7.4554532942740002</v>
      </c>
      <c r="D14" s="293">
        <v>-2.0503524426593298</v>
      </c>
    </row>
    <row r="15" spans="1:9">
      <c r="A15" s="264" t="s">
        <v>53</v>
      </c>
      <c r="B15" s="264" t="s">
        <v>147</v>
      </c>
      <c r="C15" s="293">
        <v>2.9720674853209998</v>
      </c>
      <c r="D15" s="293">
        <v>-1.4453642326904199</v>
      </c>
    </row>
    <row r="16" spans="1:9">
      <c r="A16" s="264" t="s">
        <v>53</v>
      </c>
      <c r="B16" s="264" t="s">
        <v>148</v>
      </c>
      <c r="C16" s="293">
        <v>-4.208562471334</v>
      </c>
      <c r="D16" s="293">
        <v>-1.2131713666060799</v>
      </c>
    </row>
    <row r="17" spans="1:4">
      <c r="A17" s="264" t="s">
        <v>53</v>
      </c>
      <c r="B17" s="264" t="s">
        <v>149</v>
      </c>
      <c r="C17" s="293">
        <v>0.23463856098999999</v>
      </c>
      <c r="D17" s="293">
        <v>-0.80732745937016703</v>
      </c>
    </row>
    <row r="18" spans="1:4">
      <c r="A18" s="264" t="s">
        <v>72</v>
      </c>
      <c r="B18" s="264" t="s">
        <v>138</v>
      </c>
      <c r="C18" s="293">
        <v>-10.169581540872001</v>
      </c>
      <c r="D18" s="293">
        <v>-1.1295332392814199</v>
      </c>
    </row>
    <row r="19" spans="1:4">
      <c r="A19" s="264" t="s">
        <v>53</v>
      </c>
      <c r="B19" s="264" t="s">
        <v>139</v>
      </c>
      <c r="C19" s="293">
        <v>-10.979081154366</v>
      </c>
      <c r="D19" s="293">
        <v>-2.9225452841915001</v>
      </c>
    </row>
    <row r="20" spans="1:4">
      <c r="A20" s="264" t="s">
        <v>53</v>
      </c>
      <c r="B20" s="264" t="s">
        <v>140</v>
      </c>
      <c r="C20" s="293">
        <v>1.180799972797</v>
      </c>
      <c r="D20" s="293">
        <v>-2.8521108916775799</v>
      </c>
    </row>
    <row r="21" spans="1:4">
      <c r="A21" s="264" t="s">
        <v>53</v>
      </c>
      <c r="B21" s="264" t="s">
        <v>141</v>
      </c>
      <c r="C21" s="293">
        <v>-0.93292964626599995</v>
      </c>
      <c r="D21" s="293">
        <v>-3.3908568952185001</v>
      </c>
    </row>
    <row r="22" spans="1:4">
      <c r="A22" s="264" t="s">
        <v>53</v>
      </c>
      <c r="B22" s="264" t="s">
        <v>142</v>
      </c>
      <c r="C22" s="293">
        <v>1.2777288596330001</v>
      </c>
      <c r="D22" s="293">
        <v>-3.6374265013562499</v>
      </c>
    </row>
    <row r="23" spans="1:4">
      <c r="A23" s="264" t="s">
        <v>53</v>
      </c>
      <c r="B23" s="264" t="s">
        <v>143</v>
      </c>
      <c r="C23" s="293">
        <v>7.2424655394549999</v>
      </c>
      <c r="D23" s="293">
        <v>-3.0140728322335799</v>
      </c>
    </row>
    <row r="24" spans="1:4">
      <c r="A24" s="264" t="s">
        <v>53</v>
      </c>
      <c r="B24" s="264" t="s">
        <v>144</v>
      </c>
      <c r="C24" s="293">
        <v>-4.3922652021499999</v>
      </c>
      <c r="D24" s="293">
        <v>-2.4525350672626698</v>
      </c>
    </row>
    <row r="25" spans="1:4">
      <c r="A25" s="264" t="s">
        <v>53</v>
      </c>
      <c r="B25" s="264" t="s">
        <v>145</v>
      </c>
      <c r="C25" s="293">
        <v>-3.5340099628339998</v>
      </c>
      <c r="D25" s="293">
        <v>-2.3970152378249998</v>
      </c>
    </row>
    <row r="26" spans="1:4">
      <c r="A26" s="264" t="s">
        <v>53</v>
      </c>
      <c r="B26" s="264" t="s">
        <v>146</v>
      </c>
      <c r="C26" s="293">
        <v>-7.5068163262779999</v>
      </c>
      <c r="D26" s="293">
        <v>-2.4012954904920001</v>
      </c>
    </row>
    <row r="27" spans="1:4">
      <c r="A27" s="264" t="s">
        <v>53</v>
      </c>
      <c r="B27" s="264" t="s">
        <v>147</v>
      </c>
      <c r="C27" s="293">
        <v>-2.2533279101080002</v>
      </c>
      <c r="D27" s="293">
        <v>-2.8367451067777498</v>
      </c>
    </row>
    <row r="28" spans="1:4">
      <c r="A28" s="264" t="s">
        <v>53</v>
      </c>
      <c r="B28" s="264" t="s">
        <v>148</v>
      </c>
      <c r="C28" s="293">
        <v>-5.0355712647409998</v>
      </c>
      <c r="D28" s="293">
        <v>-2.9056625062283299</v>
      </c>
    </row>
    <row r="29" spans="1:4">
      <c r="A29" s="264" t="s">
        <v>53</v>
      </c>
      <c r="B29" s="264" t="s">
        <v>149</v>
      </c>
      <c r="C29" s="293">
        <v>-1.9466759155769999</v>
      </c>
      <c r="D29" s="293">
        <v>-3.08743871260892</v>
      </c>
    </row>
    <row r="30" spans="1:4">
      <c r="A30" s="264" t="s">
        <v>73</v>
      </c>
      <c r="B30" s="264" t="s">
        <v>138</v>
      </c>
      <c r="C30" s="293">
        <v>3.1092007183839998</v>
      </c>
      <c r="D30" s="293">
        <v>-1.9808735243375799</v>
      </c>
    </row>
    <row r="31" spans="1:4">
      <c r="A31" s="264" t="s">
        <v>53</v>
      </c>
      <c r="B31" s="264" t="s">
        <v>139</v>
      </c>
      <c r="C31" s="293">
        <v>-8.6228559795220008</v>
      </c>
      <c r="D31" s="293">
        <v>-1.78452142643392</v>
      </c>
    </row>
    <row r="32" spans="1:4">
      <c r="A32" s="264" t="s">
        <v>53</v>
      </c>
      <c r="B32" s="264" t="s">
        <v>140</v>
      </c>
      <c r="C32" s="293">
        <v>-8.6196097339400009</v>
      </c>
      <c r="D32" s="293">
        <v>-2.6012222353286698</v>
      </c>
    </row>
    <row r="33" spans="1:4">
      <c r="A33" s="264" t="s">
        <v>53</v>
      </c>
      <c r="B33" s="264" t="s">
        <v>141</v>
      </c>
      <c r="C33" s="293">
        <v>-1.6163133548349999</v>
      </c>
      <c r="D33" s="293">
        <v>-2.65817087770942</v>
      </c>
    </row>
    <row r="34" spans="1:4">
      <c r="A34" s="264" t="s">
        <v>53</v>
      </c>
      <c r="B34" s="264" t="s">
        <v>142</v>
      </c>
      <c r="C34" s="293">
        <v>2.0055016537650001</v>
      </c>
      <c r="D34" s="293">
        <v>-2.5975231448650802</v>
      </c>
    </row>
    <row r="35" spans="1:4">
      <c r="A35" s="264" t="s">
        <v>53</v>
      </c>
      <c r="B35" s="264" t="s">
        <v>143</v>
      </c>
      <c r="C35" s="293">
        <v>7.7214146908689996</v>
      </c>
      <c r="D35" s="293">
        <v>-2.5576107155805801</v>
      </c>
    </row>
    <row r="36" spans="1:4">
      <c r="A36" s="264" t="s">
        <v>53</v>
      </c>
      <c r="B36" s="264" t="s">
        <v>144</v>
      </c>
      <c r="C36" s="293">
        <v>25.744627830896</v>
      </c>
      <c r="D36" s="293">
        <v>-4.6202962826750099E-2</v>
      </c>
    </row>
    <row r="37" spans="1:4">
      <c r="A37" s="264" t="s">
        <v>53</v>
      </c>
      <c r="B37" s="264" t="s">
        <v>145</v>
      </c>
      <c r="C37" s="293">
        <v>26.009629438015001</v>
      </c>
      <c r="D37" s="293">
        <v>2.415766987244</v>
      </c>
    </row>
    <row r="38" spans="1:4">
      <c r="A38" s="264" t="s">
        <v>53</v>
      </c>
      <c r="B38" s="264" t="s">
        <v>146</v>
      </c>
      <c r="C38" s="293">
        <v>62.383407765153002</v>
      </c>
      <c r="D38" s="293">
        <v>8.2399523281965799</v>
      </c>
    </row>
    <row r="39" spans="1:4">
      <c r="A39" s="264" t="s">
        <v>53</v>
      </c>
      <c r="B39" s="264" t="s">
        <v>147</v>
      </c>
      <c r="C39" s="293">
        <v>2.6560510338080001</v>
      </c>
      <c r="D39" s="293">
        <v>8.6490672401895807</v>
      </c>
    </row>
    <row r="40" spans="1:4">
      <c r="A40" s="264" t="s">
        <v>53</v>
      </c>
      <c r="B40" s="264" t="s">
        <v>148</v>
      </c>
      <c r="C40" s="293">
        <v>7.7189733441659998</v>
      </c>
      <c r="D40" s="293">
        <v>9.7119459575985001</v>
      </c>
    </row>
    <row r="41" spans="1:4">
      <c r="A41" s="264" t="s">
        <v>53</v>
      </c>
      <c r="B41" s="264" t="s">
        <v>149</v>
      </c>
      <c r="C41" s="293">
        <v>7.4143304488590003</v>
      </c>
      <c r="D41" s="293">
        <v>10.4920298213015</v>
      </c>
    </row>
    <row r="42" spans="1:4">
      <c r="A42" s="264" t="s">
        <v>74</v>
      </c>
      <c r="B42" s="264" t="s">
        <v>138</v>
      </c>
      <c r="C42" s="293">
        <v>20.923419881510998</v>
      </c>
      <c r="D42" s="293">
        <v>11.9765480848954</v>
      </c>
    </row>
    <row r="43" spans="1:4">
      <c r="A43" s="264" t="s">
        <v>53</v>
      </c>
      <c r="B43" s="264" t="s">
        <v>139</v>
      </c>
      <c r="C43" s="293">
        <v>22.639993796336999</v>
      </c>
      <c r="D43" s="293">
        <v>14.581785566217</v>
      </c>
    </row>
    <row r="44" spans="1:4">
      <c r="A44" s="264" t="s">
        <v>53</v>
      </c>
      <c r="B44" s="264" t="s">
        <v>140</v>
      </c>
      <c r="C44" s="293">
        <v>14.635077138631001</v>
      </c>
      <c r="D44" s="293">
        <v>16.519676138931199</v>
      </c>
    </row>
    <row r="45" spans="1:4">
      <c r="A45" s="264" t="s">
        <v>53</v>
      </c>
      <c r="B45" s="264" t="s">
        <v>141</v>
      </c>
      <c r="C45" s="293">
        <v>10.674821125245</v>
      </c>
      <c r="D45" s="293">
        <v>17.543937345604601</v>
      </c>
    </row>
    <row r="46" spans="1:4">
      <c r="A46" s="264" t="s">
        <v>53</v>
      </c>
      <c r="B46" s="264" t="s">
        <v>142</v>
      </c>
      <c r="C46" s="293">
        <v>6.1260534155900004</v>
      </c>
      <c r="D46" s="293">
        <v>17.887316659090001</v>
      </c>
    </row>
    <row r="47" spans="1:4">
      <c r="A47" s="264" t="s">
        <v>53</v>
      </c>
      <c r="B47" s="264" t="s">
        <v>143</v>
      </c>
      <c r="C47" s="293">
        <v>1.5032942089779999</v>
      </c>
      <c r="D47" s="293">
        <v>17.369139952265801</v>
      </c>
    </row>
    <row r="48" spans="1:4">
      <c r="A48" s="264" t="s">
        <v>53</v>
      </c>
      <c r="B48" s="264" t="s">
        <v>144</v>
      </c>
      <c r="C48" s="293">
        <v>-16.520344429226999</v>
      </c>
      <c r="D48" s="293">
        <v>13.847058930588799</v>
      </c>
    </row>
    <row r="49" spans="1:4">
      <c r="A49" s="264" t="s">
        <v>53</v>
      </c>
      <c r="B49" s="264" t="s">
        <v>145</v>
      </c>
      <c r="C49" s="293">
        <v>-13.7997441053</v>
      </c>
      <c r="D49" s="293">
        <v>10.529611135312599</v>
      </c>
    </row>
    <row r="50" spans="1:4">
      <c r="A50" s="264" t="s">
        <v>53</v>
      </c>
      <c r="B50" s="264" t="s">
        <v>146</v>
      </c>
      <c r="C50" s="293">
        <v>-21.932332778820999</v>
      </c>
      <c r="D50" s="293">
        <v>3.5032994233147501</v>
      </c>
    </row>
    <row r="51" spans="1:4">
      <c r="A51" s="264" t="s">
        <v>53</v>
      </c>
      <c r="B51" s="264" t="s">
        <v>147</v>
      </c>
      <c r="C51" s="293">
        <v>2.841142275498</v>
      </c>
      <c r="D51" s="293">
        <v>3.5187236934555801</v>
      </c>
    </row>
    <row r="52" spans="1:4">
      <c r="A52" s="264" t="s">
        <v>53</v>
      </c>
      <c r="B52" s="264" t="s">
        <v>148</v>
      </c>
      <c r="C52" s="293">
        <v>14.424069223244</v>
      </c>
      <c r="D52" s="293">
        <v>4.0774816833787497</v>
      </c>
    </row>
    <row r="53" spans="1:4">
      <c r="A53" s="264" t="s">
        <v>53</v>
      </c>
      <c r="B53" s="264" t="s">
        <v>149</v>
      </c>
      <c r="C53" s="293">
        <v>2.1323816775709998</v>
      </c>
      <c r="D53" s="293">
        <v>3.6373192857714201</v>
      </c>
    </row>
    <row r="54" spans="1:4">
      <c r="A54" s="264" t="s">
        <v>75</v>
      </c>
      <c r="B54" s="264" t="s">
        <v>138</v>
      </c>
      <c r="C54" s="293">
        <v>4.2474345951789996</v>
      </c>
      <c r="D54" s="293">
        <v>2.2476538452437498</v>
      </c>
    </row>
    <row r="55" spans="1:4">
      <c r="A55" s="264" t="s">
        <v>53</v>
      </c>
      <c r="B55" s="264" t="s">
        <v>139</v>
      </c>
      <c r="C55" s="293">
        <v>5.2051274957859999</v>
      </c>
      <c r="D55" s="293">
        <v>0.79474832019783404</v>
      </c>
    </row>
    <row r="56" spans="1:4">
      <c r="A56" s="264" t="s">
        <v>53</v>
      </c>
      <c r="B56" s="264" t="s">
        <v>140</v>
      </c>
      <c r="C56" s="293">
        <v>9.2332822513139998</v>
      </c>
      <c r="D56" s="293">
        <v>0.34459874625475001</v>
      </c>
    </row>
    <row r="57" spans="1:4">
      <c r="A57" s="264" t="s">
        <v>53</v>
      </c>
      <c r="B57" s="264" t="s">
        <v>141</v>
      </c>
      <c r="C57" s="293">
        <v>-7.6107185117469998</v>
      </c>
      <c r="D57" s="293">
        <v>-1.1791962234945801</v>
      </c>
    </row>
    <row r="58" spans="1:4">
      <c r="A58" s="264" t="s">
        <v>53</v>
      </c>
      <c r="B58" s="264" t="s">
        <v>142</v>
      </c>
      <c r="C58" s="293">
        <v>-5.9209406560030002</v>
      </c>
      <c r="D58" s="293">
        <v>-2.18311239612733</v>
      </c>
    </row>
    <row r="59" spans="1:4">
      <c r="A59" s="264" t="s">
        <v>53</v>
      </c>
      <c r="B59" s="264" t="s">
        <v>143</v>
      </c>
      <c r="C59" s="293">
        <v>-1.092581937539</v>
      </c>
      <c r="D59" s="293">
        <v>-2.3994354083370801</v>
      </c>
    </row>
    <row r="60" spans="1:4">
      <c r="A60" s="264" t="s">
        <v>53</v>
      </c>
      <c r="B60" s="264" t="s">
        <v>144</v>
      </c>
      <c r="C60" s="293">
        <v>4.7364756774050001</v>
      </c>
      <c r="D60" s="293">
        <v>-0.62803373278441699</v>
      </c>
    </row>
    <row r="61" spans="1:4">
      <c r="A61" s="264" t="s">
        <v>53</v>
      </c>
      <c r="B61" s="264" t="s">
        <v>145</v>
      </c>
      <c r="C61" s="293">
        <v>4.3877293956700001</v>
      </c>
      <c r="D61" s="293">
        <v>0.88758905896308304</v>
      </c>
    </row>
    <row r="62" spans="1:4">
      <c r="A62" s="264" t="s">
        <v>53</v>
      </c>
      <c r="B62" s="264" t="s">
        <v>146</v>
      </c>
      <c r="C62" s="293">
        <v>11.220516436255</v>
      </c>
      <c r="D62" s="293">
        <v>3.65032649355275</v>
      </c>
    </row>
    <row r="63" spans="1:4">
      <c r="A63" s="264" t="s">
        <v>53</v>
      </c>
      <c r="B63" s="264" t="s">
        <v>147</v>
      </c>
      <c r="C63" s="293">
        <v>1.479535783142</v>
      </c>
      <c r="D63" s="293">
        <v>3.5368592858564201</v>
      </c>
    </row>
    <row r="64" spans="1:4">
      <c r="A64" s="264" t="s">
        <v>53</v>
      </c>
      <c r="B64" s="264" t="s">
        <v>148</v>
      </c>
      <c r="C64" s="293">
        <v>-1.4891094768499999</v>
      </c>
      <c r="D64" s="293">
        <v>2.2107610608485802</v>
      </c>
    </row>
    <row r="65" spans="1:4">
      <c r="A65" s="264" t="s">
        <v>53</v>
      </c>
      <c r="B65" s="264" t="s">
        <v>149</v>
      </c>
      <c r="C65" s="293">
        <v>11.403707076531999</v>
      </c>
      <c r="D65" s="293">
        <v>2.9833715107619998</v>
      </c>
    </row>
    <row r="66" spans="1:4">
      <c r="A66" s="264" t="s">
        <v>76</v>
      </c>
      <c r="B66" s="264" t="s">
        <v>138</v>
      </c>
      <c r="C66" s="293">
        <v>1.3992506311820001</v>
      </c>
      <c r="D66" s="293">
        <v>2.7460228470955799</v>
      </c>
    </row>
    <row r="67" spans="1:4">
      <c r="A67" s="264" t="s">
        <v>53</v>
      </c>
      <c r="B67" s="264" t="s">
        <v>139</v>
      </c>
      <c r="C67" s="293">
        <v>-5.0519255332470001</v>
      </c>
      <c r="D67" s="293">
        <v>1.8912684280095</v>
      </c>
    </row>
    <row r="68" spans="1:4">
      <c r="A68" s="264" t="s">
        <v>53</v>
      </c>
      <c r="B68" s="264" t="s">
        <v>140</v>
      </c>
      <c r="C68" s="293">
        <v>-7.7839283008900004</v>
      </c>
      <c r="D68" s="293">
        <v>0.47316754865916699</v>
      </c>
    </row>
    <row r="69" spans="1:4">
      <c r="A69" s="264" t="s">
        <v>53</v>
      </c>
      <c r="B69" s="264" t="s">
        <v>141</v>
      </c>
      <c r="C69" s="293">
        <v>-2.6408699081989999</v>
      </c>
      <c r="D69" s="293">
        <v>0.88732159895483298</v>
      </c>
    </row>
    <row r="70" spans="1:4">
      <c r="A70" s="264" t="s">
        <v>53</v>
      </c>
      <c r="B70" s="264" t="s">
        <v>142</v>
      </c>
      <c r="C70" s="293">
        <v>-4.3710884248169997</v>
      </c>
      <c r="D70" s="293">
        <v>1.0164759515536701</v>
      </c>
    </row>
    <row r="71" spans="1:4">
      <c r="A71" s="264" t="s">
        <v>53</v>
      </c>
      <c r="B71" s="264" t="s">
        <v>143</v>
      </c>
      <c r="C71" s="293">
        <v>-15.405659565016</v>
      </c>
      <c r="D71" s="293">
        <v>-0.17628051740275</v>
      </c>
    </row>
    <row r="72" spans="1:4">
      <c r="A72" s="264" t="s">
        <v>53</v>
      </c>
      <c r="B72" s="264" t="s">
        <v>144</v>
      </c>
      <c r="C72" s="293">
        <v>1.2267881905360001</v>
      </c>
      <c r="D72" s="293">
        <v>-0.46875447464183301</v>
      </c>
    </row>
    <row r="73" spans="1:4">
      <c r="A73" s="264" t="s">
        <v>53</v>
      </c>
      <c r="B73" s="264" t="s">
        <v>145</v>
      </c>
      <c r="C73" s="293">
        <v>-2.6028031073109998</v>
      </c>
      <c r="D73" s="293">
        <v>-1.05129884989025</v>
      </c>
    </row>
    <row r="74" spans="1:4">
      <c r="A74" s="264" t="s">
        <v>53</v>
      </c>
      <c r="B74" s="264" t="s">
        <v>146</v>
      </c>
      <c r="C74" s="293">
        <v>-14.502027929485999</v>
      </c>
      <c r="D74" s="293">
        <v>-3.1948442137019999</v>
      </c>
    </row>
    <row r="75" spans="1:4">
      <c r="A75" s="264" t="s">
        <v>53</v>
      </c>
      <c r="B75" s="264" t="s">
        <v>147</v>
      </c>
      <c r="C75" s="293">
        <v>1.511453646464</v>
      </c>
      <c r="D75" s="293">
        <v>-3.1921843917585</v>
      </c>
    </row>
    <row r="76" spans="1:4">
      <c r="A76" s="264" t="s">
        <v>53</v>
      </c>
      <c r="B76" s="264" t="s">
        <v>148</v>
      </c>
      <c r="C76" s="293">
        <v>-11.454541130981999</v>
      </c>
      <c r="D76" s="293">
        <v>-4.02263702960283</v>
      </c>
    </row>
    <row r="77" spans="1:4">
      <c r="A77" s="264" t="s">
        <v>53</v>
      </c>
      <c r="B77" s="264" t="s">
        <v>149</v>
      </c>
      <c r="C77" s="293">
        <v>0.22705588347799999</v>
      </c>
      <c r="D77" s="293">
        <v>-4.9540246290240004</v>
      </c>
    </row>
    <row r="78" spans="1:4">
      <c r="A78" s="264" t="s">
        <v>77</v>
      </c>
      <c r="B78" s="264" t="s">
        <v>138</v>
      </c>
      <c r="C78" s="293">
        <v>8.3856788785529996</v>
      </c>
      <c r="D78" s="293">
        <v>-4.3718222750764202</v>
      </c>
    </row>
    <row r="79" spans="1:4">
      <c r="A79" s="264" t="s">
        <v>53</v>
      </c>
      <c r="B79" s="264" t="s">
        <v>139</v>
      </c>
      <c r="C79" s="293">
        <v>9.0888056121440002</v>
      </c>
      <c r="D79" s="293">
        <v>-3.1934280129605002</v>
      </c>
    </row>
    <row r="80" spans="1:4">
      <c r="A80" s="264" t="s">
        <v>53</v>
      </c>
      <c r="B80" s="264" t="s">
        <v>140</v>
      </c>
      <c r="C80" s="293">
        <v>1.009661572288</v>
      </c>
      <c r="D80" s="293">
        <v>-2.4606288568623298</v>
      </c>
    </row>
    <row r="81" spans="1:4">
      <c r="A81" s="264" t="s">
        <v>53</v>
      </c>
      <c r="B81" s="264" t="s">
        <v>141</v>
      </c>
      <c r="C81" s="293">
        <v>2.584134756868</v>
      </c>
      <c r="D81" s="293">
        <v>-2.0252118014400802</v>
      </c>
    </row>
    <row r="82" spans="1:4">
      <c r="A82" s="264" t="s">
        <v>53</v>
      </c>
      <c r="B82" s="264" t="s">
        <v>142</v>
      </c>
      <c r="C82" s="293">
        <v>-12.141761574617</v>
      </c>
      <c r="D82" s="293">
        <v>-2.6727678972567501</v>
      </c>
    </row>
    <row r="83" spans="1:4">
      <c r="A83" s="264" t="s">
        <v>53</v>
      </c>
      <c r="B83" s="264" t="s">
        <v>143</v>
      </c>
      <c r="C83" s="293">
        <v>-4.0638626550739998</v>
      </c>
      <c r="D83" s="293">
        <v>-1.7276181547615801</v>
      </c>
    </row>
    <row r="84" spans="1:4">
      <c r="A84" s="264" t="s">
        <v>53</v>
      </c>
      <c r="B84" s="264" t="s">
        <v>144</v>
      </c>
      <c r="C84" s="293">
        <v>-6.7634929984400003</v>
      </c>
      <c r="D84" s="293">
        <v>-2.39347492050958</v>
      </c>
    </row>
    <row r="85" spans="1:4">
      <c r="A85" s="264" t="s">
        <v>53</v>
      </c>
      <c r="B85" s="264" t="s">
        <v>145</v>
      </c>
      <c r="C85" s="293">
        <v>-5.6360227401399996</v>
      </c>
      <c r="D85" s="293">
        <v>-2.6462432232453299</v>
      </c>
    </row>
    <row r="86" spans="1:4">
      <c r="A86" s="264" t="s">
        <v>53</v>
      </c>
      <c r="B86" s="264" t="s">
        <v>146</v>
      </c>
      <c r="C86" s="293">
        <v>-13.717499996916001</v>
      </c>
      <c r="D86" s="293">
        <v>-2.5808658955311699</v>
      </c>
    </row>
    <row r="87" spans="1:4">
      <c r="A87" s="264" t="s">
        <v>53</v>
      </c>
      <c r="B87" s="264" t="s">
        <v>147</v>
      </c>
      <c r="C87" s="293">
        <v>-16.507161653600999</v>
      </c>
      <c r="D87" s="293">
        <v>-4.0824171705365799</v>
      </c>
    </row>
    <row r="88" spans="1:4">
      <c r="A88" s="264" t="s">
        <v>53</v>
      </c>
      <c r="B88" s="264" t="s">
        <v>148</v>
      </c>
      <c r="C88" s="293">
        <v>-7.7549171657139997</v>
      </c>
      <c r="D88" s="293">
        <v>-3.77411517343092</v>
      </c>
    </row>
    <row r="89" spans="1:4">
      <c r="A89" s="264" t="s">
        <v>53</v>
      </c>
      <c r="B89" s="264" t="s">
        <v>149</v>
      </c>
      <c r="C89" s="293">
        <v>-16.506219686760002</v>
      </c>
      <c r="D89" s="293">
        <v>-5.1685548042840797</v>
      </c>
    </row>
    <row r="90" spans="1:4">
      <c r="A90" s="264" t="s">
        <v>78</v>
      </c>
      <c r="B90" s="264" t="s">
        <v>138</v>
      </c>
      <c r="C90" s="293">
        <v>-14.206976404538</v>
      </c>
      <c r="D90" s="293">
        <v>-7.0512760778750003</v>
      </c>
    </row>
    <row r="91" spans="1:4">
      <c r="A91" s="264" t="s">
        <v>53</v>
      </c>
      <c r="B91" s="264" t="s">
        <v>139</v>
      </c>
      <c r="C91" s="293">
        <v>-12.898074409465</v>
      </c>
      <c r="D91" s="293">
        <v>-8.8835160796757506</v>
      </c>
    </row>
    <row r="92" spans="1:4">
      <c r="A92" s="264" t="s">
        <v>53</v>
      </c>
      <c r="B92" s="264" t="s">
        <v>140</v>
      </c>
      <c r="C92" s="293">
        <v>-0.63833149316299997</v>
      </c>
      <c r="D92" s="293">
        <v>-9.0208488351299998</v>
      </c>
    </row>
    <row r="93" spans="1:4">
      <c r="A93" s="264" t="s">
        <v>53</v>
      </c>
      <c r="B93" s="264" t="s">
        <v>141</v>
      </c>
      <c r="C93" s="293">
        <v>-46.426724947963997</v>
      </c>
      <c r="D93" s="293">
        <v>-13.105087143865999</v>
      </c>
    </row>
    <row r="94" spans="1:4">
      <c r="A94" s="264" t="s">
        <v>53</v>
      </c>
      <c r="B94" s="264" t="s">
        <v>142</v>
      </c>
      <c r="C94" s="293">
        <v>-28.726346353520999</v>
      </c>
      <c r="D94" s="293">
        <v>-14.4871358754413</v>
      </c>
    </row>
    <row r="95" spans="1:4">
      <c r="A95" s="264" t="s">
        <v>53</v>
      </c>
      <c r="B95" s="264" t="s">
        <v>143</v>
      </c>
      <c r="C95" s="293">
        <v>-11.237880181315001</v>
      </c>
      <c r="D95" s="293">
        <v>-15.0849706692947</v>
      </c>
    </row>
    <row r="96" spans="1:4">
      <c r="A96" s="264" t="s">
        <v>53</v>
      </c>
      <c r="B96" s="264" t="s">
        <v>144</v>
      </c>
      <c r="C96" s="293">
        <v>-22.199996509114001</v>
      </c>
      <c r="D96" s="293">
        <v>-16.371345961850899</v>
      </c>
    </row>
    <row r="97" spans="1:4">
      <c r="A97" s="264" t="s">
        <v>53</v>
      </c>
      <c r="B97" s="264" t="s">
        <v>145</v>
      </c>
      <c r="C97" s="293">
        <v>-6.482390416955</v>
      </c>
      <c r="D97" s="293">
        <v>-16.441876601585498</v>
      </c>
    </row>
    <row r="98" spans="1:4">
      <c r="A98" s="264" t="s">
        <v>53</v>
      </c>
      <c r="B98" s="264" t="s">
        <v>146</v>
      </c>
      <c r="C98" s="293">
        <v>-8.9429463936419999</v>
      </c>
      <c r="D98" s="293">
        <v>-16.043997134645998</v>
      </c>
    </row>
    <row r="99" spans="1:4">
      <c r="A99" s="264" t="s">
        <v>53</v>
      </c>
      <c r="B99" s="264" t="s">
        <v>147</v>
      </c>
      <c r="C99" s="293">
        <v>1.7068838819579999</v>
      </c>
      <c r="D99" s="293">
        <v>-14.5261600066827</v>
      </c>
    </row>
    <row r="100" spans="1:4">
      <c r="A100" s="264" t="s">
        <v>53</v>
      </c>
      <c r="B100" s="264" t="s">
        <v>148</v>
      </c>
      <c r="C100" s="293">
        <v>11.802209637468</v>
      </c>
      <c r="D100" s="293">
        <v>-12.896399439750899</v>
      </c>
    </row>
    <row r="101" spans="1:4">
      <c r="A101" s="264" t="s">
        <v>53</v>
      </c>
      <c r="B101" s="264" t="s">
        <v>149</v>
      </c>
      <c r="C101" s="293">
        <v>3.0242682445139999</v>
      </c>
      <c r="D101" s="293">
        <v>-11.268858778811399</v>
      </c>
    </row>
    <row r="102" spans="1:4">
      <c r="A102" s="264" t="s">
        <v>450</v>
      </c>
      <c r="B102" s="264" t="s">
        <v>138</v>
      </c>
      <c r="C102" s="293">
        <v>6.9733523117890002</v>
      </c>
      <c r="D102" s="293">
        <v>-9.5038313857841707</v>
      </c>
    </row>
    <row r="103" spans="1:4">
      <c r="A103" s="264" t="s">
        <v>53</v>
      </c>
      <c r="B103" s="264" t="s">
        <v>139</v>
      </c>
      <c r="C103" s="293">
        <v>9.4124644202760006</v>
      </c>
      <c r="D103" s="293">
        <v>-7.6446198166390804</v>
      </c>
    </row>
    <row r="104" spans="1:4">
      <c r="A104" s="264" t="s">
        <v>53</v>
      </c>
      <c r="B104" s="264" t="s">
        <v>140</v>
      </c>
      <c r="C104" s="293">
        <v>-0.96651356015800005</v>
      </c>
      <c r="D104" s="293">
        <v>-7.6719683222219999</v>
      </c>
    </row>
    <row r="105" spans="1:4">
      <c r="A105" s="264" t="s">
        <v>53</v>
      </c>
      <c r="B105" s="264" t="s">
        <v>141</v>
      </c>
      <c r="C105" s="293">
        <v>68.232334807493004</v>
      </c>
      <c r="D105" s="293">
        <v>1.8829533240660801</v>
      </c>
    </row>
    <row r="106" spans="1:4">
      <c r="A106" s="264" t="s">
        <v>53</v>
      </c>
      <c r="B106" s="264" t="s">
        <v>142</v>
      </c>
      <c r="C106" s="293">
        <v>39.905669538712999</v>
      </c>
      <c r="D106" s="293">
        <v>7.6022879817522497</v>
      </c>
    </row>
    <row r="107" spans="1:4">
      <c r="A107" s="264" t="s">
        <v>53</v>
      </c>
      <c r="B107" s="264" t="s">
        <v>143</v>
      </c>
      <c r="C107" s="293">
        <v>-5.6395804237540004</v>
      </c>
      <c r="D107" s="293">
        <v>8.0688129615489999</v>
      </c>
    </row>
    <row r="108" spans="1:4">
      <c r="A108" s="264" t="s">
        <v>53</v>
      </c>
      <c r="B108" s="264" t="s">
        <v>144</v>
      </c>
      <c r="C108" s="293">
        <v>17.824400470970001</v>
      </c>
      <c r="D108" s="293">
        <v>11.404179376556</v>
      </c>
    </row>
    <row r="109" spans="1:4">
      <c r="A109" s="264" t="s">
        <v>53</v>
      </c>
      <c r="B109" s="264" t="s">
        <v>145</v>
      </c>
      <c r="C109" s="293">
        <v>4.7834232433960002</v>
      </c>
      <c r="D109" s="293">
        <v>12.3429971815853</v>
      </c>
    </row>
    <row r="110" spans="1:4">
      <c r="A110" s="264" t="s">
        <v>53</v>
      </c>
      <c r="B110" s="264" t="s">
        <v>146</v>
      </c>
      <c r="C110" s="293">
        <v>14.697807383948</v>
      </c>
      <c r="D110" s="293">
        <v>14.3130599963844</v>
      </c>
    </row>
    <row r="111" spans="1:4">
      <c r="A111" s="264" t="s">
        <v>53</v>
      </c>
      <c r="B111" s="264" t="s">
        <v>147</v>
      </c>
      <c r="C111" s="293">
        <v>-4.1832860482439997</v>
      </c>
      <c r="D111" s="293">
        <v>13.8222125022009</v>
      </c>
    </row>
    <row r="112" spans="1:4">
      <c r="A112" s="264" t="s">
        <v>53</v>
      </c>
      <c r="B112" s="264" t="s">
        <v>148</v>
      </c>
      <c r="C112" s="293">
        <v>-12.247911890225</v>
      </c>
      <c r="D112" s="293">
        <v>11.8180357082265</v>
      </c>
    </row>
    <row r="113" spans="1:4">
      <c r="A113" s="264" t="s">
        <v>53</v>
      </c>
      <c r="B113" s="264" t="s">
        <v>149</v>
      </c>
      <c r="C113" s="293">
        <v>-13.5607089429</v>
      </c>
      <c r="D113" s="293">
        <v>10.435954275942001</v>
      </c>
    </row>
    <row r="114" spans="1:4">
      <c r="A114" s="264" t="s">
        <v>751</v>
      </c>
      <c r="B114" s="264" t="s">
        <v>138</v>
      </c>
      <c r="C114" s="293">
        <v>-17.141009468</v>
      </c>
      <c r="D114" s="293">
        <v>8.4264241276262499</v>
      </c>
    </row>
    <row r="115" spans="1:4">
      <c r="A115" s="264" t="s">
        <v>53</v>
      </c>
      <c r="B115" s="264" t="s">
        <v>139</v>
      </c>
      <c r="C115" s="293">
        <v>-17.635329888756001</v>
      </c>
      <c r="D115" s="293">
        <v>6.1724412685402497</v>
      </c>
    </row>
    <row r="116" spans="1:4">
      <c r="A116" s="264" t="s">
        <v>53</v>
      </c>
      <c r="B116" s="264" t="s">
        <v>140</v>
      </c>
      <c r="C116" s="293">
        <v>-8.8130049494529992</v>
      </c>
      <c r="D116" s="293">
        <v>5.5185669860989996</v>
      </c>
    </row>
    <row r="117" spans="1:4">
      <c r="A117" s="264" t="s">
        <v>53</v>
      </c>
      <c r="B117" s="264" t="s">
        <v>141</v>
      </c>
      <c r="C117" s="293">
        <v>-2.0843418859440002</v>
      </c>
      <c r="D117" s="293">
        <v>-0.34115607168741702</v>
      </c>
    </row>
    <row r="118" spans="1:4">
      <c r="A118" s="264" t="s">
        <v>53</v>
      </c>
      <c r="B118" s="264" t="s">
        <v>142</v>
      </c>
      <c r="C118" s="293">
        <v>-1.7499673122470001</v>
      </c>
      <c r="D118" s="293">
        <v>-3.8124591426007499</v>
      </c>
    </row>
    <row r="119" spans="1:4">
      <c r="A119" s="264" t="s">
        <v>53</v>
      </c>
      <c r="B119" s="264" t="s">
        <v>143</v>
      </c>
      <c r="C119" s="293">
        <v>11.417108974194001</v>
      </c>
      <c r="D119" s="293">
        <v>-2.3910683594384201</v>
      </c>
    </row>
    <row r="120" spans="1:4">
      <c r="A120" s="264" t="s">
        <v>53</v>
      </c>
      <c r="B120" s="264" t="s">
        <v>144</v>
      </c>
      <c r="C120" s="293">
        <v>-0.41900185271000001</v>
      </c>
      <c r="D120" s="293">
        <v>-3.91135188641175</v>
      </c>
    </row>
    <row r="121" spans="1:4">
      <c r="A121" s="264" t="s">
        <v>53</v>
      </c>
      <c r="B121" s="264" t="s">
        <v>145</v>
      </c>
      <c r="C121" s="293">
        <v>-3.7621199852639999</v>
      </c>
      <c r="D121" s="293">
        <v>-4.6234804888000802</v>
      </c>
    </row>
    <row r="122" spans="1:4">
      <c r="A122" s="264" t="s">
        <v>53</v>
      </c>
      <c r="B122" s="264" t="s">
        <v>146</v>
      </c>
      <c r="C122" s="293">
        <v>-1.3414693062430001</v>
      </c>
      <c r="D122" s="293">
        <v>-5.9600868796493298</v>
      </c>
    </row>
    <row r="123" spans="1:4">
      <c r="A123" s="264" t="s">
        <v>53</v>
      </c>
      <c r="B123" s="264" t="s">
        <v>147</v>
      </c>
      <c r="C123" s="293">
        <v>2.6873276507230002</v>
      </c>
      <c r="D123" s="293">
        <v>-5.3875357380687499</v>
      </c>
    </row>
    <row r="124" spans="1:4">
      <c r="A124" s="264" t="s">
        <v>53</v>
      </c>
      <c r="B124" s="264" t="s">
        <v>148</v>
      </c>
      <c r="C124" s="293">
        <v>-0.17099872963400001</v>
      </c>
      <c r="D124" s="293">
        <v>-4.3811263080194998</v>
      </c>
    </row>
    <row r="125" spans="1:4">
      <c r="A125" s="264" t="s">
        <v>53</v>
      </c>
      <c r="B125" s="264" t="s">
        <v>149</v>
      </c>
      <c r="C125" s="293">
        <v>7.2028076617909997</v>
      </c>
      <c r="D125" s="293">
        <v>-2.6508332576285798</v>
      </c>
    </row>
    <row r="126" spans="1:4">
      <c r="A126" s="264" t="s">
        <v>1183</v>
      </c>
      <c r="B126" s="264" t="s">
        <v>138</v>
      </c>
      <c r="C126" s="293">
        <v>-4.8984316217329997</v>
      </c>
      <c r="D126" s="293">
        <v>-1.6306184371063299</v>
      </c>
    </row>
    <row r="127" spans="1:4">
      <c r="A127" s="264" t="s">
        <v>53</v>
      </c>
      <c r="B127" s="264" t="s">
        <v>139</v>
      </c>
      <c r="C127" s="293">
        <v>-11.711287524177999</v>
      </c>
      <c r="D127" s="293">
        <v>-1.1369482400581701</v>
      </c>
    </row>
  </sheetData>
  <mergeCells count="1">
    <mergeCell ref="H1:I1"/>
  </mergeCells>
  <hyperlinks>
    <hyperlink ref="H1:I1" location="Index!A1" display="Regresar al Índice" xr:uid="{4EE4CA6D-DCD2-451A-A818-B4378F9649BB}"/>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35E5E-3F40-4AAD-B069-39B81D4EAEC2}">
  <sheetPr codeName="Hoja4"/>
  <dimension ref="A1:R216"/>
  <sheetViews>
    <sheetView zoomScaleNormal="100" workbookViewId="0"/>
  </sheetViews>
  <sheetFormatPr baseColWidth="10" defaultColWidth="11.42578125" defaultRowHeight="12.75"/>
  <cols>
    <col min="1" max="1" width="21.140625" style="302" customWidth="1"/>
    <col min="2" max="2" width="10.85546875" style="136" bestFit="1" customWidth="1"/>
    <col min="3" max="3" width="9" style="302" bestFit="1" customWidth="1"/>
    <col min="4" max="5" width="10.85546875" style="302" bestFit="1" customWidth="1"/>
    <col min="6" max="6" width="9.28515625" style="302" bestFit="1" customWidth="1"/>
    <col min="7" max="7" width="10.85546875" style="302" bestFit="1" customWidth="1"/>
    <col min="8" max="8" width="10.85546875" style="302" customWidth="1"/>
    <col min="9" max="9" width="10.140625" style="302" customWidth="1"/>
    <col min="10" max="10" width="9.140625" style="302" customWidth="1"/>
    <col min="11" max="14" width="11.42578125" style="302"/>
    <col min="15" max="15" width="54.7109375" style="302" bestFit="1" customWidth="1"/>
    <col min="16" max="16" width="10.7109375" style="302" bestFit="1" customWidth="1"/>
    <col min="17" max="17" width="7" style="302" bestFit="1" customWidth="1"/>
    <col min="18" max="18" width="12.5703125" style="302" bestFit="1" customWidth="1"/>
    <col min="19" max="16384" width="11.42578125" style="302"/>
  </cols>
  <sheetData>
    <row r="1" spans="1:16">
      <c r="A1" s="262" t="s">
        <v>2819</v>
      </c>
      <c r="B1" s="147"/>
      <c r="C1" s="331"/>
      <c r="D1" s="331"/>
      <c r="E1" s="331"/>
      <c r="F1" s="331"/>
      <c r="G1" s="331"/>
      <c r="H1" s="263" t="s">
        <v>1445</v>
      </c>
      <c r="I1" s="263"/>
      <c r="J1" s="2"/>
      <c r="K1" s="2"/>
      <c r="O1" s="303"/>
      <c r="P1" s="303"/>
    </row>
    <row r="2" spans="1:16">
      <c r="A2" s="302" t="s">
        <v>1336</v>
      </c>
    </row>
    <row r="4" spans="1:16" ht="16.149999999999999" customHeight="1"/>
    <row r="5" spans="1:16" ht="16.149999999999999" customHeight="1" thickBot="1">
      <c r="A5" s="427"/>
      <c r="B5" s="161"/>
      <c r="C5" s="427"/>
      <c r="D5" s="427"/>
      <c r="E5" s="427"/>
      <c r="F5" s="427"/>
      <c r="G5" s="427"/>
      <c r="H5" s="427"/>
      <c r="I5" s="427"/>
      <c r="J5" s="427"/>
    </row>
    <row r="6" spans="1:16" ht="13.15" customHeight="1">
      <c r="A6" s="214" t="s">
        <v>276</v>
      </c>
      <c r="B6" s="216" t="s">
        <v>1340</v>
      </c>
      <c r="C6" s="216"/>
      <c r="D6" s="216"/>
      <c r="E6" s="216" t="s">
        <v>42</v>
      </c>
      <c r="F6" s="216"/>
      <c r="G6" s="216"/>
      <c r="H6" s="217" t="s">
        <v>34</v>
      </c>
      <c r="I6" s="217"/>
      <c r="J6" s="217"/>
    </row>
    <row r="7" spans="1:16" ht="13.5" thickBot="1">
      <c r="A7" s="215"/>
      <c r="B7" s="162" t="s">
        <v>287</v>
      </c>
      <c r="C7" s="162" t="s">
        <v>288</v>
      </c>
      <c r="D7" s="162" t="s">
        <v>52</v>
      </c>
      <c r="E7" s="162" t="s">
        <v>287</v>
      </c>
      <c r="F7" s="162" t="s">
        <v>288</v>
      </c>
      <c r="G7" s="162" t="s">
        <v>52</v>
      </c>
      <c r="H7" s="209" t="s">
        <v>287</v>
      </c>
      <c r="I7" s="209" t="s">
        <v>288</v>
      </c>
      <c r="J7" s="209" t="s">
        <v>52</v>
      </c>
    </row>
    <row r="8" spans="1:16" ht="26.25" thickBot="1">
      <c r="A8" s="434" t="s">
        <v>278</v>
      </c>
      <c r="B8" s="435">
        <v>85082</v>
      </c>
      <c r="C8" s="435">
        <v>38077</v>
      </c>
      <c r="D8" s="435">
        <v>123159</v>
      </c>
      <c r="E8" s="435">
        <v>82425</v>
      </c>
      <c r="F8" s="435">
        <v>37676</v>
      </c>
      <c r="G8" s="435">
        <v>120101</v>
      </c>
      <c r="H8" s="435">
        <f>E8-B8</f>
        <v>-2657</v>
      </c>
      <c r="I8" s="435">
        <f>F8-C8</f>
        <v>-401</v>
      </c>
      <c r="J8" s="435">
        <f>SUM(H8:I8)</f>
        <v>-3058</v>
      </c>
    </row>
    <row r="9" spans="1:16" ht="35.450000000000003" customHeight="1" thickBot="1">
      <c r="A9" s="436" t="s">
        <v>279</v>
      </c>
      <c r="B9" s="437">
        <v>231833</v>
      </c>
      <c r="C9" s="437">
        <v>172946</v>
      </c>
      <c r="D9" s="435">
        <v>404779</v>
      </c>
      <c r="E9" s="437">
        <v>232578</v>
      </c>
      <c r="F9" s="437">
        <v>173383</v>
      </c>
      <c r="G9" s="435">
        <v>405961</v>
      </c>
      <c r="H9" s="435">
        <f t="shared" ref="H9:I16" si="0">E9-B9</f>
        <v>745</v>
      </c>
      <c r="I9" s="435">
        <f t="shared" si="0"/>
        <v>437</v>
      </c>
      <c r="J9" s="435">
        <f t="shared" ref="J9:J15" si="1">SUM(H9:I9)</f>
        <v>1182</v>
      </c>
    </row>
    <row r="10" spans="1:16" ht="13.5" thickBot="1">
      <c r="A10" s="436" t="s">
        <v>280</v>
      </c>
      <c r="B10" s="437">
        <v>125678</v>
      </c>
      <c r="C10" s="437">
        <v>23909</v>
      </c>
      <c r="D10" s="435">
        <v>149587</v>
      </c>
      <c r="E10" s="437">
        <v>127212</v>
      </c>
      <c r="F10" s="437">
        <v>23940</v>
      </c>
      <c r="G10" s="435">
        <v>151152</v>
      </c>
      <c r="H10" s="435">
        <f t="shared" si="0"/>
        <v>1534</v>
      </c>
      <c r="I10" s="435">
        <f t="shared" si="0"/>
        <v>31</v>
      </c>
      <c r="J10" s="435">
        <f t="shared" si="1"/>
        <v>1565</v>
      </c>
    </row>
    <row r="11" spans="1:16" ht="26.25" thickBot="1">
      <c r="A11" s="438" t="s">
        <v>281</v>
      </c>
      <c r="B11" s="435">
        <v>7526</v>
      </c>
      <c r="C11" s="435">
        <v>2466</v>
      </c>
      <c r="D11" s="435">
        <v>9992</v>
      </c>
      <c r="E11" s="435">
        <v>7527</v>
      </c>
      <c r="F11" s="435">
        <v>2493</v>
      </c>
      <c r="G11" s="435">
        <v>10020</v>
      </c>
      <c r="H11" s="435">
        <f t="shared" si="0"/>
        <v>1</v>
      </c>
      <c r="I11" s="435">
        <f t="shared" si="0"/>
        <v>27</v>
      </c>
      <c r="J11" s="435">
        <f t="shared" si="1"/>
        <v>28</v>
      </c>
    </row>
    <row r="12" spans="1:16" ht="26.25" thickBot="1">
      <c r="A12" s="438" t="s">
        <v>282</v>
      </c>
      <c r="B12" s="176">
        <v>303448</v>
      </c>
      <c r="C12" s="176">
        <v>215334</v>
      </c>
      <c r="D12" s="176">
        <v>518782</v>
      </c>
      <c r="E12" s="176">
        <v>303361</v>
      </c>
      <c r="F12" s="176">
        <v>215987</v>
      </c>
      <c r="G12" s="176">
        <v>519348</v>
      </c>
      <c r="H12" s="435">
        <f t="shared" si="0"/>
        <v>-87</v>
      </c>
      <c r="I12" s="435">
        <f t="shared" si="0"/>
        <v>653</v>
      </c>
      <c r="J12" s="435">
        <f t="shared" si="1"/>
        <v>566</v>
      </c>
    </row>
    <row r="13" spans="1:16" ht="13.5" thickBot="1">
      <c r="A13" s="436" t="s">
        <v>283</v>
      </c>
      <c r="B13" s="437">
        <v>2153</v>
      </c>
      <c r="C13" s="437">
        <v>392</v>
      </c>
      <c r="D13" s="437">
        <v>2545</v>
      </c>
      <c r="E13" s="437">
        <v>2141</v>
      </c>
      <c r="F13" s="437">
        <v>397</v>
      </c>
      <c r="G13" s="437">
        <v>2538</v>
      </c>
      <c r="H13" s="435">
        <f t="shared" si="0"/>
        <v>-12</v>
      </c>
      <c r="I13" s="435">
        <f t="shared" si="0"/>
        <v>5</v>
      </c>
      <c r="J13" s="435">
        <f t="shared" si="1"/>
        <v>-7</v>
      </c>
    </row>
    <row r="14" spans="1:16" ht="13.5" thickBot="1">
      <c r="A14" s="436" t="s">
        <v>284</v>
      </c>
      <c r="B14" s="437">
        <v>335680</v>
      </c>
      <c r="C14" s="437">
        <v>323465</v>
      </c>
      <c r="D14" s="435">
        <v>659145</v>
      </c>
      <c r="E14" s="437">
        <v>335178</v>
      </c>
      <c r="F14" s="437">
        <v>324515</v>
      </c>
      <c r="G14" s="435">
        <v>659693</v>
      </c>
      <c r="H14" s="435">
        <f t="shared" si="0"/>
        <v>-502</v>
      </c>
      <c r="I14" s="435">
        <f t="shared" si="0"/>
        <v>1050</v>
      </c>
      <c r="J14" s="435">
        <f t="shared" si="1"/>
        <v>548</v>
      </c>
    </row>
    <row r="15" spans="1:16" ht="26.25" thickBot="1">
      <c r="A15" s="438" t="s">
        <v>285</v>
      </c>
      <c r="B15" s="437">
        <v>78550</v>
      </c>
      <c r="C15" s="437">
        <v>26663</v>
      </c>
      <c r="D15" s="435">
        <v>105213</v>
      </c>
      <c r="E15" s="437">
        <v>78736</v>
      </c>
      <c r="F15" s="437">
        <v>27016</v>
      </c>
      <c r="G15" s="435">
        <v>105752</v>
      </c>
      <c r="H15" s="435">
        <f t="shared" si="0"/>
        <v>186</v>
      </c>
      <c r="I15" s="435">
        <f t="shared" si="0"/>
        <v>353</v>
      </c>
      <c r="J15" s="435">
        <f t="shared" si="1"/>
        <v>539</v>
      </c>
    </row>
    <row r="16" spans="1:16" ht="13.5" thickBot="1">
      <c r="A16" s="163" t="s">
        <v>52</v>
      </c>
      <c r="B16" s="164">
        <f t="shared" ref="B16:F16" si="2">SUM(B8:B15)</f>
        <v>1169950</v>
      </c>
      <c r="C16" s="164">
        <f t="shared" si="2"/>
        <v>803252</v>
      </c>
      <c r="D16" s="164">
        <f t="shared" si="2"/>
        <v>1973202</v>
      </c>
      <c r="E16" s="164">
        <f t="shared" si="2"/>
        <v>1169158</v>
      </c>
      <c r="F16" s="164">
        <f t="shared" si="2"/>
        <v>805407</v>
      </c>
      <c r="G16" s="164">
        <f>SUM(G8:G15)</f>
        <v>1974565</v>
      </c>
      <c r="H16" s="165">
        <f>E16-B16</f>
        <v>-792</v>
      </c>
      <c r="I16" s="165">
        <f t="shared" si="0"/>
        <v>2155</v>
      </c>
      <c r="J16" s="165">
        <f>SUM(J8:J15)</f>
        <v>1363</v>
      </c>
    </row>
    <row r="17" spans="1:18">
      <c r="B17" s="5"/>
      <c r="O17" s="135"/>
      <c r="P17" s="135"/>
      <c r="Q17" s="135"/>
      <c r="R17" s="135"/>
    </row>
    <row r="18" spans="1:18">
      <c r="B18" s="5"/>
      <c r="J18" s="326"/>
      <c r="O18" s="135"/>
      <c r="P18" s="135"/>
      <c r="Q18" s="135"/>
      <c r="R18" s="135"/>
    </row>
    <row r="19" spans="1:18">
      <c r="A19" s="289"/>
      <c r="B19" s="289"/>
      <c r="C19" s="289"/>
      <c r="D19" s="289"/>
      <c r="E19" s="289"/>
      <c r="F19" s="289"/>
      <c r="G19" s="289"/>
      <c r="O19" s="135"/>
      <c r="P19" s="135"/>
      <c r="Q19" s="135"/>
      <c r="R19" s="135"/>
    </row>
    <row r="20" spans="1:18">
      <c r="A20" s="289"/>
      <c r="B20" s="289"/>
      <c r="C20" s="289"/>
      <c r="D20" s="289"/>
      <c r="E20" s="289"/>
      <c r="F20" s="289"/>
      <c r="G20" s="289"/>
      <c r="O20" s="135"/>
      <c r="P20" s="135"/>
      <c r="Q20" s="135"/>
      <c r="R20" s="135"/>
    </row>
    <row r="21" spans="1:18">
      <c r="A21" s="289"/>
      <c r="B21" s="289"/>
      <c r="C21" s="289"/>
      <c r="D21" s="289"/>
      <c r="E21" s="289"/>
      <c r="F21" s="289"/>
      <c r="G21" s="289"/>
      <c r="O21" s="135"/>
      <c r="P21" s="135"/>
      <c r="Q21" s="135"/>
      <c r="R21" s="135"/>
    </row>
    <row r="22" spans="1:18">
      <c r="A22" s="289"/>
      <c r="B22" s="289"/>
      <c r="C22" s="289"/>
      <c r="D22" s="289"/>
      <c r="E22" s="289"/>
      <c r="F22" s="289"/>
      <c r="G22" s="289"/>
      <c r="O22" s="135"/>
      <c r="P22" s="135"/>
      <c r="Q22" s="135"/>
      <c r="R22" s="135"/>
    </row>
    <row r="23" spans="1:18">
      <c r="A23" s="289"/>
      <c r="B23" s="289"/>
      <c r="C23" s="289"/>
      <c r="D23" s="289"/>
      <c r="E23" s="289"/>
      <c r="F23" s="289"/>
      <c r="G23" s="289"/>
      <c r="O23" s="135"/>
      <c r="P23" s="135"/>
      <c r="Q23" s="135"/>
      <c r="R23" s="135"/>
    </row>
    <row r="24" spans="1:18">
      <c r="A24" s="289"/>
      <c r="B24" s="289"/>
      <c r="C24" s="289"/>
      <c r="D24" s="289"/>
      <c r="E24" s="289"/>
      <c r="F24" s="289"/>
      <c r="G24" s="289"/>
      <c r="O24" s="135"/>
      <c r="P24" s="135"/>
      <c r="Q24" s="135"/>
      <c r="R24" s="135"/>
    </row>
    <row r="25" spans="1:18">
      <c r="A25" s="289"/>
      <c r="B25" s="289"/>
      <c r="C25" s="289"/>
      <c r="D25" s="289"/>
      <c r="E25" s="289"/>
      <c r="F25" s="289"/>
      <c r="G25" s="289"/>
      <c r="O25" s="135"/>
      <c r="P25" s="135"/>
      <c r="Q25" s="135"/>
      <c r="R25" s="135"/>
    </row>
    <row r="26" spans="1:18">
      <c r="A26" s="289"/>
      <c r="B26" s="289"/>
      <c r="C26" s="289"/>
      <c r="D26" s="289"/>
      <c r="E26" s="289"/>
      <c r="F26" s="289"/>
      <c r="G26" s="289"/>
      <c r="O26" s="135"/>
      <c r="P26" s="135"/>
      <c r="Q26" s="135"/>
      <c r="R26" s="135"/>
    </row>
    <row r="27" spans="1:18">
      <c r="A27" s="289"/>
      <c r="B27" s="289"/>
      <c r="C27" s="289"/>
      <c r="D27" s="289"/>
      <c r="E27" s="289"/>
      <c r="F27" s="289"/>
      <c r="G27" s="289"/>
      <c r="O27" s="135"/>
      <c r="P27" s="135"/>
      <c r="Q27" s="135"/>
      <c r="R27" s="135"/>
    </row>
    <row r="28" spans="1:18">
      <c r="A28" s="289"/>
      <c r="B28" s="289"/>
      <c r="C28" s="289"/>
      <c r="D28" s="289"/>
      <c r="E28" s="289"/>
      <c r="F28" s="289"/>
      <c r="G28" s="289"/>
      <c r="O28" s="135"/>
      <c r="P28" s="135"/>
      <c r="Q28" s="135"/>
    </row>
    <row r="29" spans="1:18">
      <c r="A29" s="289"/>
      <c r="B29" s="289"/>
      <c r="C29" s="289"/>
      <c r="D29" s="289"/>
      <c r="E29" s="289"/>
      <c r="F29" s="289"/>
      <c r="G29" s="289"/>
      <c r="O29" s="135"/>
      <c r="P29" s="135"/>
      <c r="Q29" s="135"/>
    </row>
    <row r="30" spans="1:18">
      <c r="A30" s="289"/>
      <c r="B30" s="289"/>
      <c r="C30" s="289"/>
      <c r="D30" s="289"/>
      <c r="E30" s="289"/>
      <c r="F30" s="289"/>
      <c r="G30" s="289"/>
      <c r="O30" s="135"/>
      <c r="P30" s="135"/>
      <c r="Q30" s="135"/>
    </row>
    <row r="31" spans="1:18">
      <c r="A31" s="289"/>
      <c r="B31" s="289"/>
      <c r="C31" s="289"/>
      <c r="D31" s="289"/>
      <c r="E31" s="289"/>
      <c r="F31" s="289"/>
      <c r="G31" s="289"/>
      <c r="O31" s="135"/>
      <c r="P31" s="135"/>
      <c r="Q31" s="135"/>
    </row>
    <row r="32" spans="1:18">
      <c r="A32" s="289"/>
      <c r="B32" s="289"/>
      <c r="C32" s="289"/>
      <c r="D32" s="289"/>
      <c r="E32" s="289"/>
      <c r="F32" s="289"/>
      <c r="G32" s="289"/>
      <c r="O32" s="135"/>
      <c r="P32" s="135"/>
      <c r="Q32" s="135"/>
    </row>
    <row r="33" spans="1:17">
      <c r="A33" s="289"/>
      <c r="B33" s="289"/>
      <c r="C33" s="289"/>
      <c r="D33" s="289"/>
      <c r="E33" s="289"/>
      <c r="F33" s="289"/>
      <c r="G33" s="289"/>
      <c r="O33" s="135"/>
      <c r="P33" s="135"/>
      <c r="Q33" s="135"/>
    </row>
    <row r="34" spans="1:17">
      <c r="A34" s="289"/>
      <c r="B34" s="289"/>
      <c r="C34" s="289"/>
      <c r="D34" s="289"/>
      <c r="E34" s="289"/>
      <c r="F34" s="289"/>
      <c r="G34" s="289"/>
    </row>
    <row r="35" spans="1:17">
      <c r="A35" s="289"/>
      <c r="B35" s="289"/>
      <c r="C35" s="289"/>
      <c r="D35" s="289"/>
      <c r="E35" s="289"/>
      <c r="F35" s="289"/>
      <c r="G35" s="289"/>
    </row>
    <row r="36" spans="1:17">
      <c r="A36" s="289"/>
      <c r="B36" s="289"/>
      <c r="C36" s="289"/>
      <c r="D36" s="289"/>
      <c r="E36" s="289"/>
      <c r="F36" s="289"/>
      <c r="G36" s="289"/>
    </row>
    <row r="37" spans="1:17">
      <c r="A37" s="289"/>
      <c r="B37" s="289"/>
      <c r="C37" s="289"/>
      <c r="D37" s="289"/>
      <c r="E37" s="289"/>
      <c r="F37" s="289"/>
      <c r="G37" s="289"/>
    </row>
    <row r="38" spans="1:17">
      <c r="A38" s="289"/>
      <c r="B38" s="289"/>
      <c r="C38" s="289"/>
      <c r="D38" s="289"/>
      <c r="E38" s="289"/>
      <c r="F38" s="289"/>
      <c r="G38" s="289"/>
    </row>
    <row r="39" spans="1:17">
      <c r="A39" s="289"/>
      <c r="B39" s="289"/>
      <c r="C39" s="289"/>
      <c r="D39" s="289"/>
      <c r="E39" s="289"/>
      <c r="F39" s="289"/>
      <c r="G39" s="289"/>
    </row>
    <row r="40" spans="1:17">
      <c r="A40" s="289"/>
      <c r="B40" s="289"/>
      <c r="C40" s="289"/>
      <c r="D40" s="289"/>
      <c r="E40" s="289"/>
      <c r="F40" s="289"/>
      <c r="G40" s="289"/>
    </row>
    <row r="41" spans="1:17">
      <c r="A41" s="289"/>
      <c r="B41" s="289"/>
      <c r="C41" s="289"/>
      <c r="D41" s="289"/>
      <c r="E41" s="289"/>
      <c r="F41" s="289"/>
      <c r="G41" s="289"/>
    </row>
    <row r="42" spans="1:17">
      <c r="A42" s="289"/>
      <c r="B42" s="289"/>
      <c r="C42" s="289"/>
      <c r="D42" s="289"/>
      <c r="E42" s="289"/>
      <c r="F42" s="289"/>
      <c r="G42" s="289"/>
    </row>
    <row r="43" spans="1:17">
      <c r="A43" s="289"/>
      <c r="B43" s="289"/>
      <c r="C43" s="289"/>
      <c r="D43" s="289"/>
      <c r="E43" s="289"/>
      <c r="F43" s="289"/>
      <c r="G43" s="289"/>
    </row>
    <row r="44" spans="1:17">
      <c r="A44" s="289"/>
      <c r="B44" s="289"/>
      <c r="C44" s="289"/>
      <c r="D44" s="289"/>
      <c r="E44" s="289"/>
      <c r="F44" s="289"/>
      <c r="G44" s="289"/>
    </row>
    <row r="45" spans="1:17">
      <c r="A45" s="289"/>
      <c r="B45" s="289"/>
      <c r="C45" s="289"/>
      <c r="D45" s="289"/>
      <c r="E45" s="289"/>
      <c r="F45" s="289"/>
      <c r="G45" s="289"/>
    </row>
    <row r="46" spans="1:17">
      <c r="A46" s="289"/>
      <c r="B46" s="289"/>
      <c r="C46" s="289"/>
      <c r="D46" s="289"/>
      <c r="E46" s="289"/>
      <c r="F46" s="289"/>
      <c r="G46" s="289"/>
    </row>
    <row r="47" spans="1:17">
      <c r="A47" s="289"/>
      <c r="B47" s="289"/>
      <c r="C47" s="289"/>
      <c r="D47" s="289"/>
      <c r="E47" s="289"/>
      <c r="F47" s="289"/>
      <c r="G47" s="289"/>
    </row>
    <row r="48" spans="1:17">
      <c r="A48" s="289"/>
      <c r="B48" s="289"/>
      <c r="C48" s="289"/>
      <c r="D48" s="289"/>
      <c r="E48" s="289"/>
      <c r="F48" s="289"/>
      <c r="G48" s="289"/>
    </row>
    <row r="49" spans="1:7">
      <c r="A49" s="289"/>
      <c r="B49" s="289"/>
      <c r="C49" s="289"/>
      <c r="D49" s="289"/>
      <c r="E49" s="289"/>
      <c r="F49" s="289"/>
      <c r="G49" s="289"/>
    </row>
    <row r="50" spans="1:7">
      <c r="A50" s="289"/>
      <c r="B50" s="289"/>
      <c r="C50" s="289"/>
      <c r="D50" s="289"/>
      <c r="E50" s="289"/>
      <c r="F50" s="289"/>
      <c r="G50" s="289"/>
    </row>
    <row r="51" spans="1:7">
      <c r="A51" s="289"/>
      <c r="B51" s="289"/>
      <c r="C51" s="289"/>
      <c r="D51" s="289"/>
      <c r="E51" s="289"/>
      <c r="F51" s="289"/>
      <c r="G51" s="289"/>
    </row>
    <row r="52" spans="1:7">
      <c r="A52" s="289"/>
      <c r="B52" s="289"/>
      <c r="C52" s="289"/>
      <c r="D52" s="289"/>
      <c r="E52" s="289"/>
      <c r="F52" s="289"/>
      <c r="G52" s="289"/>
    </row>
    <row r="53" spans="1:7">
      <c r="A53" s="289"/>
      <c r="B53" s="289"/>
      <c r="C53" s="289"/>
      <c r="D53" s="289"/>
      <c r="E53" s="289"/>
      <c r="F53" s="289"/>
      <c r="G53" s="289"/>
    </row>
    <row r="54" spans="1:7">
      <c r="A54" s="289"/>
      <c r="B54" s="289"/>
      <c r="C54" s="289"/>
      <c r="D54" s="289"/>
      <c r="E54" s="289"/>
      <c r="F54" s="289"/>
      <c r="G54" s="289"/>
    </row>
    <row r="55" spans="1:7">
      <c r="A55" s="289"/>
      <c r="B55" s="289"/>
      <c r="C55" s="289"/>
      <c r="D55" s="289"/>
      <c r="E55" s="289"/>
      <c r="F55" s="289"/>
      <c r="G55" s="289"/>
    </row>
    <row r="56" spans="1:7">
      <c r="A56" s="289"/>
      <c r="B56" s="289"/>
      <c r="C56" s="289"/>
      <c r="D56" s="289"/>
      <c r="E56" s="289"/>
      <c r="F56" s="289"/>
      <c r="G56" s="289"/>
    </row>
    <row r="57" spans="1:7">
      <c r="A57" s="289"/>
      <c r="B57" s="289"/>
      <c r="C57" s="289"/>
      <c r="D57" s="289"/>
      <c r="E57" s="289"/>
      <c r="F57" s="289"/>
      <c r="G57" s="289"/>
    </row>
    <row r="58" spans="1:7">
      <c r="A58" s="289"/>
      <c r="B58" s="289"/>
      <c r="C58" s="289"/>
      <c r="D58" s="289"/>
      <c r="E58" s="289"/>
      <c r="F58" s="289"/>
      <c r="G58" s="289"/>
    </row>
    <row r="59" spans="1:7">
      <c r="A59" s="289"/>
      <c r="B59" s="289"/>
      <c r="C59" s="289"/>
      <c r="D59" s="289"/>
      <c r="E59" s="289"/>
      <c r="F59" s="289"/>
      <c r="G59" s="289"/>
    </row>
    <row r="60" spans="1:7">
      <c r="A60" s="289"/>
      <c r="B60" s="289"/>
      <c r="C60" s="289"/>
      <c r="D60" s="289"/>
      <c r="E60" s="289"/>
      <c r="F60" s="289"/>
      <c r="G60" s="289"/>
    </row>
    <row r="61" spans="1:7">
      <c r="A61" s="289"/>
      <c r="B61" s="289"/>
      <c r="C61" s="289"/>
      <c r="D61" s="289"/>
      <c r="E61" s="289"/>
      <c r="F61" s="289"/>
      <c r="G61" s="289"/>
    </row>
    <row r="62" spans="1:7">
      <c r="A62" s="289"/>
      <c r="B62" s="289"/>
      <c r="C62" s="289"/>
      <c r="D62" s="289"/>
      <c r="E62" s="289"/>
      <c r="F62" s="289"/>
      <c r="G62" s="289"/>
    </row>
    <row r="63" spans="1:7">
      <c r="A63" s="289"/>
      <c r="B63" s="289"/>
      <c r="C63" s="289"/>
      <c r="D63" s="289"/>
      <c r="E63" s="289"/>
      <c r="F63" s="289"/>
      <c r="G63" s="289"/>
    </row>
    <row r="64" spans="1:7">
      <c r="A64" s="289"/>
      <c r="B64" s="289"/>
      <c r="C64" s="289"/>
      <c r="D64" s="289"/>
      <c r="E64" s="289"/>
      <c r="F64" s="289"/>
      <c r="G64" s="289"/>
    </row>
    <row r="65" spans="1:7">
      <c r="A65" s="289"/>
      <c r="B65" s="289"/>
      <c r="C65" s="289"/>
      <c r="D65" s="289"/>
      <c r="E65" s="289"/>
      <c r="F65" s="289"/>
      <c r="G65" s="289"/>
    </row>
    <row r="66" spans="1:7">
      <c r="A66" s="289"/>
      <c r="B66" s="289"/>
      <c r="C66" s="289"/>
      <c r="D66" s="289"/>
      <c r="E66" s="289"/>
      <c r="F66" s="289"/>
      <c r="G66" s="289"/>
    </row>
    <row r="67" spans="1:7">
      <c r="A67" s="289"/>
      <c r="B67" s="289"/>
      <c r="C67" s="289"/>
      <c r="D67" s="289"/>
      <c r="E67" s="289"/>
      <c r="F67" s="289"/>
      <c r="G67" s="289"/>
    </row>
    <row r="68" spans="1:7">
      <c r="A68" s="289"/>
      <c r="B68" s="289"/>
      <c r="C68" s="289"/>
      <c r="D68" s="289"/>
      <c r="E68" s="289"/>
      <c r="F68" s="289"/>
      <c r="G68" s="289"/>
    </row>
    <row r="69" spans="1:7">
      <c r="A69" s="289"/>
      <c r="B69" s="289"/>
      <c r="C69" s="289"/>
      <c r="D69" s="289"/>
      <c r="E69" s="289"/>
      <c r="F69" s="289"/>
      <c r="G69" s="289"/>
    </row>
    <row r="70" spans="1:7">
      <c r="A70" s="289"/>
      <c r="B70" s="289"/>
      <c r="C70" s="289"/>
      <c r="D70" s="289"/>
      <c r="E70" s="289"/>
      <c r="F70" s="289"/>
      <c r="G70" s="289"/>
    </row>
    <row r="71" spans="1:7">
      <c r="A71" s="289"/>
      <c r="B71" s="289"/>
      <c r="C71" s="289"/>
      <c r="D71" s="289"/>
      <c r="E71" s="289"/>
      <c r="F71" s="289"/>
      <c r="G71" s="289"/>
    </row>
    <row r="72" spans="1:7">
      <c r="A72" s="289"/>
      <c r="B72" s="289"/>
      <c r="C72" s="289"/>
      <c r="D72" s="289"/>
      <c r="E72" s="289"/>
      <c r="F72" s="289"/>
      <c r="G72" s="289"/>
    </row>
    <row r="73" spans="1:7">
      <c r="A73" s="289"/>
      <c r="B73" s="289"/>
      <c r="C73" s="289"/>
      <c r="D73" s="289"/>
      <c r="E73" s="289"/>
      <c r="F73" s="289"/>
      <c r="G73" s="289"/>
    </row>
    <row r="74" spans="1:7">
      <c r="A74" s="289"/>
      <c r="B74" s="289"/>
      <c r="C74" s="289"/>
      <c r="D74" s="289"/>
      <c r="E74" s="289"/>
      <c r="F74" s="289"/>
      <c r="G74" s="289"/>
    </row>
    <row r="75" spans="1:7">
      <c r="A75" s="289"/>
      <c r="B75" s="289"/>
      <c r="C75" s="289"/>
      <c r="D75" s="289"/>
      <c r="E75" s="289"/>
      <c r="F75" s="289"/>
      <c r="G75" s="289"/>
    </row>
    <row r="76" spans="1:7">
      <c r="A76" s="289"/>
      <c r="B76" s="289"/>
      <c r="C76" s="289"/>
      <c r="D76" s="289"/>
      <c r="E76" s="289"/>
      <c r="F76" s="289"/>
      <c r="G76" s="289"/>
    </row>
    <row r="77" spans="1:7">
      <c r="A77" s="289"/>
      <c r="B77" s="289"/>
      <c r="C77" s="289"/>
      <c r="D77" s="289"/>
      <c r="E77" s="289"/>
      <c r="F77" s="289"/>
      <c r="G77" s="289"/>
    </row>
    <row r="78" spans="1:7">
      <c r="A78" s="289"/>
      <c r="B78" s="289"/>
      <c r="C78" s="289"/>
      <c r="D78" s="289"/>
      <c r="E78" s="289"/>
      <c r="F78" s="289"/>
      <c r="G78" s="289"/>
    </row>
    <row r="79" spans="1:7">
      <c r="A79" s="289"/>
      <c r="B79" s="289"/>
      <c r="C79" s="289"/>
      <c r="D79" s="289"/>
      <c r="E79" s="289"/>
      <c r="F79" s="289"/>
      <c r="G79" s="289"/>
    </row>
    <row r="80" spans="1:7">
      <c r="A80" s="289"/>
      <c r="B80" s="289"/>
      <c r="C80" s="289"/>
      <c r="D80" s="289"/>
      <c r="E80" s="289"/>
      <c r="F80" s="289"/>
      <c r="G80" s="289"/>
    </row>
    <row r="81" spans="1:7">
      <c r="A81" s="289"/>
      <c r="B81" s="289"/>
      <c r="C81" s="289"/>
      <c r="D81" s="289"/>
      <c r="E81" s="289"/>
      <c r="F81" s="289"/>
      <c r="G81" s="289"/>
    </row>
    <row r="82" spans="1:7">
      <c r="A82" s="289"/>
      <c r="B82" s="289"/>
      <c r="C82" s="289"/>
      <c r="D82" s="289"/>
      <c r="E82" s="289"/>
      <c r="F82" s="289"/>
      <c r="G82" s="289"/>
    </row>
    <row r="83" spans="1:7">
      <c r="A83" s="289"/>
      <c r="B83" s="289"/>
      <c r="C83" s="289"/>
      <c r="D83" s="289"/>
      <c r="E83" s="289"/>
      <c r="F83" s="289"/>
      <c r="G83" s="289"/>
    </row>
    <row r="84" spans="1:7">
      <c r="A84" s="289"/>
      <c r="B84" s="289"/>
      <c r="C84" s="289"/>
      <c r="D84" s="289"/>
      <c r="E84" s="289"/>
      <c r="F84" s="289"/>
      <c r="G84" s="289"/>
    </row>
    <row r="85" spans="1:7">
      <c r="A85" s="289"/>
      <c r="B85" s="289"/>
      <c r="C85" s="289"/>
      <c r="D85" s="289"/>
      <c r="E85" s="289"/>
      <c r="F85" s="289"/>
      <c r="G85" s="289"/>
    </row>
    <row r="86" spans="1:7">
      <c r="A86" s="289"/>
      <c r="B86" s="289"/>
      <c r="C86" s="289"/>
      <c r="D86" s="289"/>
      <c r="E86" s="289"/>
      <c r="F86" s="289"/>
      <c r="G86" s="289"/>
    </row>
    <row r="87" spans="1:7">
      <c r="A87" s="289"/>
      <c r="B87" s="289"/>
      <c r="C87" s="289"/>
      <c r="D87" s="289"/>
      <c r="E87" s="289"/>
      <c r="F87" s="289"/>
      <c r="G87" s="289"/>
    </row>
    <row r="88" spans="1:7">
      <c r="A88" s="289"/>
      <c r="B88" s="289"/>
      <c r="C88" s="289"/>
      <c r="D88" s="289"/>
      <c r="E88" s="289"/>
      <c r="F88" s="289"/>
      <c r="G88" s="289"/>
    </row>
    <row r="89" spans="1:7">
      <c r="A89" s="289"/>
      <c r="B89" s="289"/>
      <c r="C89" s="289"/>
      <c r="D89" s="289"/>
      <c r="E89" s="289"/>
      <c r="F89" s="289"/>
      <c r="G89" s="289"/>
    </row>
    <row r="90" spans="1:7">
      <c r="A90" s="289"/>
      <c r="B90" s="289"/>
      <c r="C90" s="289"/>
      <c r="D90" s="289"/>
      <c r="E90" s="289"/>
      <c r="F90" s="289"/>
      <c r="G90" s="289"/>
    </row>
    <row r="91" spans="1:7">
      <c r="A91" s="289"/>
      <c r="B91" s="289"/>
      <c r="C91" s="289"/>
      <c r="D91" s="289"/>
      <c r="E91" s="289"/>
      <c r="F91" s="289"/>
      <c r="G91" s="289"/>
    </row>
    <row r="92" spans="1:7">
      <c r="A92" s="289"/>
      <c r="B92" s="289"/>
      <c r="C92" s="289"/>
      <c r="D92" s="289"/>
      <c r="E92" s="289"/>
      <c r="F92" s="289"/>
      <c r="G92" s="289"/>
    </row>
    <row r="93" spans="1:7">
      <c r="A93" s="289"/>
      <c r="B93" s="289"/>
      <c r="C93" s="289"/>
      <c r="D93" s="289"/>
      <c r="E93" s="289"/>
      <c r="F93" s="289"/>
      <c r="G93" s="289"/>
    </row>
    <row r="94" spans="1:7">
      <c r="A94" s="289"/>
      <c r="B94" s="289"/>
      <c r="C94" s="289"/>
      <c r="D94" s="289"/>
      <c r="E94" s="289"/>
      <c r="F94" s="289"/>
      <c r="G94" s="289"/>
    </row>
    <row r="95" spans="1:7">
      <c r="A95" s="289"/>
      <c r="B95" s="289"/>
      <c r="C95" s="289"/>
      <c r="D95" s="289"/>
      <c r="E95" s="289"/>
      <c r="F95" s="289"/>
      <c r="G95" s="289"/>
    </row>
    <row r="96" spans="1:7">
      <c r="A96" s="289"/>
      <c r="B96" s="289"/>
      <c r="C96" s="289"/>
      <c r="D96" s="289"/>
      <c r="E96" s="289"/>
      <c r="F96" s="289"/>
      <c r="G96" s="289"/>
    </row>
    <row r="97" spans="1:7">
      <c r="A97" s="289"/>
      <c r="B97" s="289"/>
      <c r="C97" s="289"/>
      <c r="D97" s="289"/>
      <c r="E97" s="289"/>
      <c r="F97" s="289"/>
      <c r="G97" s="289"/>
    </row>
    <row r="98" spans="1:7">
      <c r="A98" s="289"/>
      <c r="B98" s="289"/>
      <c r="C98" s="289"/>
      <c r="D98" s="289"/>
      <c r="E98" s="289"/>
      <c r="F98" s="289"/>
      <c r="G98" s="289"/>
    </row>
    <row r="99" spans="1:7">
      <c r="A99" s="289"/>
      <c r="B99" s="289"/>
      <c r="C99" s="289"/>
      <c r="D99" s="289"/>
      <c r="E99" s="289"/>
      <c r="F99" s="289"/>
      <c r="G99" s="289"/>
    </row>
    <row r="100" spans="1:7">
      <c r="A100" s="289"/>
      <c r="B100" s="289"/>
      <c r="C100" s="289"/>
      <c r="D100" s="289"/>
      <c r="E100" s="289"/>
      <c r="F100" s="289"/>
      <c r="G100" s="289"/>
    </row>
    <row r="101" spans="1:7">
      <c r="A101" s="289"/>
      <c r="B101" s="289"/>
      <c r="C101" s="289"/>
      <c r="D101" s="289"/>
      <c r="E101" s="289"/>
      <c r="F101" s="289"/>
      <c r="G101" s="289"/>
    </row>
    <row r="102" spans="1:7">
      <c r="A102" s="289"/>
      <c r="B102" s="289"/>
      <c r="C102" s="289"/>
      <c r="D102" s="289"/>
      <c r="E102" s="289"/>
      <c r="F102" s="289"/>
      <c r="G102" s="289"/>
    </row>
    <row r="103" spans="1:7">
      <c r="A103" s="289"/>
      <c r="B103" s="289"/>
      <c r="C103" s="289"/>
      <c r="D103" s="289"/>
      <c r="E103" s="289"/>
      <c r="F103" s="289"/>
      <c r="G103" s="289"/>
    </row>
    <row r="104" spans="1:7">
      <c r="A104" s="289"/>
      <c r="B104" s="289"/>
      <c r="C104" s="289"/>
      <c r="D104" s="289"/>
      <c r="E104" s="289"/>
      <c r="F104" s="289"/>
      <c r="G104" s="289"/>
    </row>
    <row r="105" spans="1:7">
      <c r="B105" s="5"/>
    </row>
    <row r="106" spans="1:7">
      <c r="B106" s="5"/>
    </row>
    <row r="107" spans="1:7">
      <c r="B107" s="5"/>
    </row>
    <row r="108" spans="1:7">
      <c r="B108" s="5"/>
    </row>
    <row r="109" spans="1:7">
      <c r="B109" s="5"/>
    </row>
    <row r="110" spans="1:7">
      <c r="B110" s="5"/>
    </row>
    <row r="111" spans="1:7">
      <c r="B111" s="5"/>
    </row>
    <row r="112" spans="1:7">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6">
    <mergeCell ref="H1:I1"/>
    <mergeCell ref="O1:P1"/>
    <mergeCell ref="A6:A7"/>
    <mergeCell ref="B6:D6"/>
    <mergeCell ref="E6:G6"/>
    <mergeCell ref="H6:J6"/>
  </mergeCells>
  <hyperlinks>
    <hyperlink ref="H1:I1" location="Index!A1" display="Regresar al Índice" xr:uid="{62B9A459-D432-4C26-833C-B941BE00A35D}"/>
  </hyperlinks>
  <pageMargins left="0.7" right="0.7" top="0.75" bottom="0.75" header="0.3" footer="0.3"/>
  <pageSetup orientation="portrait"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3275E-1C24-40A1-8F61-6C91D9997981}">
  <sheetPr codeName="Hoja49"/>
  <dimension ref="A1:I38"/>
  <sheetViews>
    <sheetView workbookViewId="0"/>
  </sheetViews>
  <sheetFormatPr baseColWidth="10" defaultRowHeight="12.75"/>
  <cols>
    <col min="1" max="16384" width="11.42578125" style="264"/>
  </cols>
  <sheetData>
    <row r="1" spans="1:9">
      <c r="A1" s="262" t="s">
        <v>2908</v>
      </c>
      <c r="H1" s="263" t="s">
        <v>1445</v>
      </c>
      <c r="I1" s="263"/>
    </row>
    <row r="2" spans="1:9">
      <c r="A2" s="264" t="s">
        <v>1364</v>
      </c>
    </row>
    <row r="5" spans="1:9">
      <c r="A5" s="264" t="s">
        <v>2</v>
      </c>
      <c r="B5" s="264" t="s">
        <v>51</v>
      </c>
    </row>
    <row r="6" spans="1:9">
      <c r="A6" s="264" t="s">
        <v>28</v>
      </c>
      <c r="B6" s="293">
        <v>-32.001584524293001</v>
      </c>
    </row>
    <row r="7" spans="1:9">
      <c r="A7" s="264" t="s">
        <v>29</v>
      </c>
      <c r="B7" s="293">
        <v>-24.213634270703</v>
      </c>
    </row>
    <row r="8" spans="1:9">
      <c r="A8" s="264" t="s">
        <v>11</v>
      </c>
      <c r="B8" s="293">
        <v>-23.868599418239999</v>
      </c>
    </row>
    <row r="9" spans="1:9">
      <c r="A9" s="264" t="s">
        <v>12</v>
      </c>
      <c r="B9" s="293">
        <v>-16.693803648182001</v>
      </c>
    </row>
    <row r="10" spans="1:9">
      <c r="A10" s="264" t="s">
        <v>13</v>
      </c>
      <c r="B10" s="293">
        <v>-12.130953454024</v>
      </c>
    </row>
    <row r="11" spans="1:9">
      <c r="A11" s="264" t="s">
        <v>0</v>
      </c>
      <c r="B11" s="293">
        <v>-11.711287524177999</v>
      </c>
    </row>
    <row r="12" spans="1:9">
      <c r="A12" s="264" t="s">
        <v>20</v>
      </c>
      <c r="B12" s="293">
        <v>-11.417694710881999</v>
      </c>
    </row>
    <row r="13" spans="1:9">
      <c r="A13" s="264" t="s">
        <v>4</v>
      </c>
      <c r="B13" s="293">
        <v>-9.1442806767710003</v>
      </c>
    </row>
    <row r="14" spans="1:9">
      <c r="A14" s="264" t="s">
        <v>18</v>
      </c>
      <c r="B14" s="293">
        <v>-6.9956944613649998</v>
      </c>
    </row>
    <row r="15" spans="1:9">
      <c r="A15" s="264" t="s">
        <v>3</v>
      </c>
      <c r="B15" s="293">
        <v>-6.4828338685429996</v>
      </c>
    </row>
    <row r="16" spans="1:9">
      <c r="A16" s="264" t="s">
        <v>14</v>
      </c>
      <c r="B16" s="293">
        <v>-5.5381619008429999</v>
      </c>
    </row>
    <row r="17" spans="1:2">
      <c r="A17" s="264" t="s">
        <v>26</v>
      </c>
      <c r="B17" s="293">
        <v>-5.2151933781049999</v>
      </c>
    </row>
    <row r="18" spans="1:2">
      <c r="A18" s="264" t="s">
        <v>31</v>
      </c>
      <c r="B18" s="293">
        <v>-4.9002471682330002</v>
      </c>
    </row>
    <row r="19" spans="1:2">
      <c r="A19" s="264" t="s">
        <v>22</v>
      </c>
      <c r="B19" s="293">
        <v>-4.2515743226199998</v>
      </c>
    </row>
    <row r="20" spans="1:2">
      <c r="A20" s="264" t="s">
        <v>17</v>
      </c>
      <c r="B20" s="293">
        <v>-2.8394251480910002</v>
      </c>
    </row>
    <row r="21" spans="1:2">
      <c r="A21" s="264" t="s">
        <v>25</v>
      </c>
      <c r="B21" s="293">
        <v>-2.1709567596600001</v>
      </c>
    </row>
    <row r="22" spans="1:2">
      <c r="A22" s="264" t="s">
        <v>8</v>
      </c>
      <c r="B22" s="293">
        <v>-2.08667660909</v>
      </c>
    </row>
    <row r="23" spans="1:2">
      <c r="A23" s="264" t="s">
        <v>10</v>
      </c>
      <c r="B23" s="293">
        <v>1.911460198805</v>
      </c>
    </row>
    <row r="24" spans="1:2">
      <c r="A24" s="264" t="s">
        <v>1</v>
      </c>
      <c r="B24" s="293">
        <v>1.9637011830160001</v>
      </c>
    </row>
    <row r="25" spans="1:2">
      <c r="A25" s="264" t="s">
        <v>15</v>
      </c>
      <c r="B25" s="293">
        <v>5.6709882026939997</v>
      </c>
    </row>
    <row r="26" spans="1:2">
      <c r="A26" s="264" t="s">
        <v>33</v>
      </c>
      <c r="B26" s="293">
        <v>6.6967969632509998</v>
      </c>
    </row>
    <row r="27" spans="1:2">
      <c r="A27" s="264" t="s">
        <v>30</v>
      </c>
      <c r="B27" s="293">
        <v>17.367362708222</v>
      </c>
    </row>
    <row r="28" spans="1:2">
      <c r="A28" s="264" t="s">
        <v>23</v>
      </c>
      <c r="B28" s="293">
        <v>17.408716213435</v>
      </c>
    </row>
    <row r="29" spans="1:2">
      <c r="A29" s="264" t="s">
        <v>27</v>
      </c>
      <c r="B29" s="293">
        <v>20.935534953912999</v>
      </c>
    </row>
    <row r="30" spans="1:2">
      <c r="A30" s="264" t="s">
        <v>9</v>
      </c>
      <c r="B30" s="293">
        <v>25.057721792075998</v>
      </c>
    </row>
    <row r="31" spans="1:2">
      <c r="A31" s="264" t="s">
        <v>32</v>
      </c>
      <c r="B31" s="293">
        <v>25.735778449889999</v>
      </c>
    </row>
    <row r="32" spans="1:2">
      <c r="A32" s="264" t="s">
        <v>21</v>
      </c>
      <c r="B32" s="293">
        <v>30.547522282012</v>
      </c>
    </row>
    <row r="33" spans="1:2">
      <c r="A33" s="264" t="s">
        <v>7</v>
      </c>
      <c r="B33" s="293">
        <v>30.976025171307999</v>
      </c>
    </row>
    <row r="34" spans="1:2">
      <c r="A34" s="264" t="s">
        <v>16</v>
      </c>
      <c r="B34" s="293">
        <v>35.551968561631</v>
      </c>
    </row>
    <row r="35" spans="1:2">
      <c r="A35" s="264" t="s">
        <v>6</v>
      </c>
      <c r="B35" s="293">
        <v>37.152587160895997</v>
      </c>
    </row>
    <row r="36" spans="1:2">
      <c r="A36" s="264" t="s">
        <v>24</v>
      </c>
      <c r="B36" s="293">
        <v>46.012342951641998</v>
      </c>
    </row>
    <row r="37" spans="1:2">
      <c r="A37" s="264" t="s">
        <v>19</v>
      </c>
      <c r="B37" s="293">
        <v>46.154244910869998</v>
      </c>
    </row>
    <row r="38" spans="1:2">
      <c r="A38" s="264" t="s">
        <v>5</v>
      </c>
      <c r="B38" s="293">
        <v>49.065114295543999</v>
      </c>
    </row>
  </sheetData>
  <mergeCells count="1">
    <mergeCell ref="H1:I1"/>
  </mergeCells>
  <hyperlinks>
    <hyperlink ref="H1:I1" location="Index!A1" display="Regresar al Índice" xr:uid="{4BFBF3E3-FBC9-4334-9E55-F87C5926FAD4}"/>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8AE0-6143-4EFD-8460-24070E12743F}">
  <sheetPr codeName="Hoja50"/>
  <dimension ref="A1:I127"/>
  <sheetViews>
    <sheetView workbookViewId="0"/>
  </sheetViews>
  <sheetFormatPr baseColWidth="10" defaultRowHeight="12.75"/>
  <cols>
    <col min="1" max="16384" width="11.42578125" style="264"/>
  </cols>
  <sheetData>
    <row r="1" spans="1:9">
      <c r="A1" s="262" t="s">
        <v>2909</v>
      </c>
      <c r="H1" s="263" t="s">
        <v>1445</v>
      </c>
      <c r="I1" s="263"/>
    </row>
    <row r="2" spans="1:9">
      <c r="A2" s="264" t="s">
        <v>1364</v>
      </c>
    </row>
    <row r="5" spans="1:9">
      <c r="A5" s="264" t="s">
        <v>297</v>
      </c>
      <c r="B5" s="264" t="s">
        <v>341</v>
      </c>
      <c r="C5" s="264" t="s">
        <v>51</v>
      </c>
      <c r="D5" s="264" t="s">
        <v>342</v>
      </c>
    </row>
    <row r="6" spans="1:9">
      <c r="A6" s="264" t="s">
        <v>59</v>
      </c>
      <c r="B6" s="264" t="s">
        <v>138</v>
      </c>
      <c r="C6" s="293">
        <v>4.3489832961100001</v>
      </c>
      <c r="D6" s="293">
        <v>5.2030055645442497</v>
      </c>
    </row>
    <row r="7" spans="1:9">
      <c r="A7" s="264" t="s">
        <v>53</v>
      </c>
      <c r="B7" s="264" t="s">
        <v>139</v>
      </c>
      <c r="C7" s="293">
        <v>7.6690257082999994E-2</v>
      </c>
      <c r="D7" s="293">
        <v>4.7129199592831696</v>
      </c>
    </row>
    <row r="8" spans="1:9">
      <c r="A8" s="264" t="s">
        <v>53</v>
      </c>
      <c r="B8" s="264" t="s">
        <v>140</v>
      </c>
      <c r="C8" s="293">
        <v>-5.3107607744359999</v>
      </c>
      <c r="D8" s="293">
        <v>3.6913957760550802</v>
      </c>
    </row>
    <row r="9" spans="1:9">
      <c r="A9" s="264" t="s">
        <v>53</v>
      </c>
      <c r="B9" s="264" t="s">
        <v>141</v>
      </c>
      <c r="C9" s="293">
        <v>9.7672998303109999</v>
      </c>
      <c r="D9" s="293">
        <v>4.2852159964186702</v>
      </c>
    </row>
    <row r="10" spans="1:9">
      <c r="A10" s="264" t="s">
        <v>53</v>
      </c>
      <c r="B10" s="264" t="s">
        <v>142</v>
      </c>
      <c r="C10" s="293">
        <v>-0.25038551672199999</v>
      </c>
      <c r="D10" s="293">
        <v>3.5709781728153298</v>
      </c>
    </row>
    <row r="11" spans="1:9">
      <c r="A11" s="264" t="s">
        <v>53</v>
      </c>
      <c r="B11" s="264" t="s">
        <v>143</v>
      </c>
      <c r="C11" s="293">
        <v>0.41425957605699998</v>
      </c>
      <c r="D11" s="293">
        <v>2.9637607904149998</v>
      </c>
    </row>
    <row r="12" spans="1:9">
      <c r="A12" s="264" t="s">
        <v>53</v>
      </c>
      <c r="B12" s="264" t="s">
        <v>144</v>
      </c>
      <c r="C12" s="293">
        <v>8.528031502608</v>
      </c>
      <c r="D12" s="293">
        <v>2.9196103058377498</v>
      </c>
    </row>
    <row r="13" spans="1:9">
      <c r="A13" s="264" t="s">
        <v>53</v>
      </c>
      <c r="B13" s="264" t="s">
        <v>145</v>
      </c>
      <c r="C13" s="293">
        <v>9.367752017211</v>
      </c>
      <c r="D13" s="293">
        <v>3.4002357637088299</v>
      </c>
    </row>
    <row r="14" spans="1:9">
      <c r="A14" s="264" t="s">
        <v>53</v>
      </c>
      <c r="B14" s="264" t="s">
        <v>146</v>
      </c>
      <c r="C14" s="293">
        <v>8.7003784790890002</v>
      </c>
      <c r="D14" s="293">
        <v>4.0924207687865799</v>
      </c>
    </row>
    <row r="15" spans="1:9">
      <c r="A15" s="264" t="s">
        <v>53</v>
      </c>
      <c r="B15" s="264" t="s">
        <v>147</v>
      </c>
      <c r="C15" s="293">
        <v>10.349139572921001</v>
      </c>
      <c r="D15" s="293">
        <v>4.4626177374588298</v>
      </c>
    </row>
    <row r="16" spans="1:9">
      <c r="A16" s="264" t="s">
        <v>53</v>
      </c>
      <c r="B16" s="264" t="s">
        <v>148</v>
      </c>
      <c r="C16" s="293">
        <v>8.4341733145770004</v>
      </c>
      <c r="D16" s="293">
        <v>4.8845335735389197</v>
      </c>
    </row>
    <row r="17" spans="1:4">
      <c r="A17" s="264" t="s">
        <v>53</v>
      </c>
      <c r="B17" s="264" t="s">
        <v>149</v>
      </c>
      <c r="C17" s="293">
        <v>7.344993908497</v>
      </c>
      <c r="D17" s="293">
        <v>5.1475462886088303</v>
      </c>
    </row>
    <row r="18" spans="1:4">
      <c r="A18" s="264" t="s">
        <v>72</v>
      </c>
      <c r="B18" s="264" t="s">
        <v>138</v>
      </c>
      <c r="C18" s="293">
        <v>12.679692233589</v>
      </c>
      <c r="D18" s="293">
        <v>5.8417720333987502</v>
      </c>
    </row>
    <row r="19" spans="1:4">
      <c r="A19" s="264" t="s">
        <v>53</v>
      </c>
      <c r="B19" s="264" t="s">
        <v>139</v>
      </c>
      <c r="C19" s="293">
        <v>10.472685219388</v>
      </c>
      <c r="D19" s="293">
        <v>6.7081049469241698</v>
      </c>
    </row>
    <row r="20" spans="1:4">
      <c r="A20" s="264" t="s">
        <v>53</v>
      </c>
      <c r="B20" s="264" t="s">
        <v>140</v>
      </c>
      <c r="C20" s="293">
        <v>17.076953678538001</v>
      </c>
      <c r="D20" s="293">
        <v>8.5737478180053301</v>
      </c>
    </row>
    <row r="21" spans="1:4">
      <c r="A21" s="264" t="s">
        <v>53</v>
      </c>
      <c r="B21" s="264" t="s">
        <v>141</v>
      </c>
      <c r="C21" s="293">
        <v>10.079021747443001</v>
      </c>
      <c r="D21" s="293">
        <v>8.5997246444329996</v>
      </c>
    </row>
    <row r="22" spans="1:4">
      <c r="A22" s="264" t="s">
        <v>53</v>
      </c>
      <c r="B22" s="264" t="s">
        <v>142</v>
      </c>
      <c r="C22" s="293">
        <v>19.196481837267999</v>
      </c>
      <c r="D22" s="293">
        <v>10.220296923932199</v>
      </c>
    </row>
    <row r="23" spans="1:4">
      <c r="A23" s="264" t="s">
        <v>53</v>
      </c>
      <c r="B23" s="264" t="s">
        <v>143</v>
      </c>
      <c r="C23" s="293">
        <v>14.833544462314</v>
      </c>
      <c r="D23" s="293">
        <v>11.421903997786901</v>
      </c>
    </row>
    <row r="24" spans="1:4">
      <c r="A24" s="264" t="s">
        <v>53</v>
      </c>
      <c r="B24" s="264" t="s">
        <v>144</v>
      </c>
      <c r="C24" s="293">
        <v>12.098833143706999</v>
      </c>
      <c r="D24" s="293">
        <v>11.7194708012118</v>
      </c>
    </row>
    <row r="25" spans="1:4">
      <c r="A25" s="264" t="s">
        <v>53</v>
      </c>
      <c r="B25" s="264" t="s">
        <v>145</v>
      </c>
      <c r="C25" s="293">
        <v>7.1974993614059999</v>
      </c>
      <c r="D25" s="293">
        <v>11.5386164132281</v>
      </c>
    </row>
    <row r="26" spans="1:4">
      <c r="A26" s="264" t="s">
        <v>53</v>
      </c>
      <c r="B26" s="264" t="s">
        <v>146</v>
      </c>
      <c r="C26" s="293">
        <v>15.484736391961</v>
      </c>
      <c r="D26" s="293">
        <v>12.103979572634101</v>
      </c>
    </row>
    <row r="27" spans="1:4">
      <c r="A27" s="264" t="s">
        <v>53</v>
      </c>
      <c r="B27" s="264" t="s">
        <v>147</v>
      </c>
      <c r="C27" s="293">
        <v>9.2245615531710001</v>
      </c>
      <c r="D27" s="293">
        <v>12.0102647376549</v>
      </c>
    </row>
    <row r="28" spans="1:4">
      <c r="A28" s="264" t="s">
        <v>53</v>
      </c>
      <c r="B28" s="264" t="s">
        <v>148</v>
      </c>
      <c r="C28" s="293">
        <v>10.836723716656</v>
      </c>
      <c r="D28" s="293">
        <v>12.2104772711615</v>
      </c>
    </row>
    <row r="29" spans="1:4">
      <c r="A29" s="264" t="s">
        <v>53</v>
      </c>
      <c r="B29" s="264" t="s">
        <v>149</v>
      </c>
      <c r="C29" s="293">
        <v>15.347848621709</v>
      </c>
      <c r="D29" s="293">
        <v>12.8773818305958</v>
      </c>
    </row>
    <row r="30" spans="1:4">
      <c r="A30" s="264" t="s">
        <v>73</v>
      </c>
      <c r="B30" s="264" t="s">
        <v>138</v>
      </c>
      <c r="C30" s="293">
        <v>12.581739789979</v>
      </c>
      <c r="D30" s="293">
        <v>12.869219126961699</v>
      </c>
    </row>
    <row r="31" spans="1:4">
      <c r="A31" s="264" t="s">
        <v>53</v>
      </c>
      <c r="B31" s="264" t="s">
        <v>139</v>
      </c>
      <c r="C31" s="293">
        <v>12.340397107284</v>
      </c>
      <c r="D31" s="293">
        <v>13.024861784286299</v>
      </c>
    </row>
    <row r="32" spans="1:4">
      <c r="A32" s="264" t="s">
        <v>53</v>
      </c>
      <c r="B32" s="264" t="s">
        <v>140</v>
      </c>
      <c r="C32" s="293">
        <v>6.092609710903</v>
      </c>
      <c r="D32" s="293">
        <v>12.109499786983401</v>
      </c>
    </row>
    <row r="33" spans="1:4">
      <c r="A33" s="264" t="s">
        <v>53</v>
      </c>
      <c r="B33" s="264" t="s">
        <v>141</v>
      </c>
      <c r="C33" s="293">
        <v>3.992021817381</v>
      </c>
      <c r="D33" s="293">
        <v>11.6022497928116</v>
      </c>
    </row>
    <row r="34" spans="1:4">
      <c r="A34" s="264" t="s">
        <v>53</v>
      </c>
      <c r="B34" s="264" t="s">
        <v>142</v>
      </c>
      <c r="C34" s="293">
        <v>0.96125066376199997</v>
      </c>
      <c r="D34" s="293">
        <v>10.082647195019399</v>
      </c>
    </row>
    <row r="35" spans="1:4">
      <c r="A35" s="264" t="s">
        <v>53</v>
      </c>
      <c r="B35" s="264" t="s">
        <v>143</v>
      </c>
      <c r="C35" s="293">
        <v>3.5036919525610002</v>
      </c>
      <c r="D35" s="293">
        <v>9.1384928192066699</v>
      </c>
    </row>
    <row r="36" spans="1:4">
      <c r="A36" s="264" t="s">
        <v>53</v>
      </c>
      <c r="B36" s="264" t="s">
        <v>144</v>
      </c>
      <c r="C36" s="293">
        <v>4.347723335165</v>
      </c>
      <c r="D36" s="293">
        <v>8.4925670018281707</v>
      </c>
    </row>
    <row r="37" spans="1:4">
      <c r="A37" s="264" t="s">
        <v>53</v>
      </c>
      <c r="B37" s="264" t="s">
        <v>145</v>
      </c>
      <c r="C37" s="293">
        <v>3.3938538445869999</v>
      </c>
      <c r="D37" s="293">
        <v>8.1755965420932508</v>
      </c>
    </row>
    <row r="38" spans="1:4">
      <c r="A38" s="264" t="s">
        <v>53</v>
      </c>
      <c r="B38" s="264" t="s">
        <v>146</v>
      </c>
      <c r="C38" s="293">
        <v>2.56933793955</v>
      </c>
      <c r="D38" s="293">
        <v>7.0993133377256701</v>
      </c>
    </row>
    <row r="39" spans="1:4">
      <c r="A39" s="264" t="s">
        <v>53</v>
      </c>
      <c r="B39" s="264" t="s">
        <v>147</v>
      </c>
      <c r="C39" s="293">
        <v>1.247092393285</v>
      </c>
      <c r="D39" s="293">
        <v>6.4345242410685</v>
      </c>
    </row>
    <row r="40" spans="1:4">
      <c r="A40" s="264" t="s">
        <v>53</v>
      </c>
      <c r="B40" s="264" t="s">
        <v>148</v>
      </c>
      <c r="C40" s="293">
        <v>1.0836756157730001</v>
      </c>
      <c r="D40" s="293">
        <v>5.6217702326615804</v>
      </c>
    </row>
    <row r="41" spans="1:4">
      <c r="A41" s="264" t="s">
        <v>53</v>
      </c>
      <c r="B41" s="264" t="s">
        <v>149</v>
      </c>
      <c r="C41" s="293">
        <v>3.7286300923379998</v>
      </c>
      <c r="D41" s="293">
        <v>4.6535020218806702</v>
      </c>
    </row>
    <row r="42" spans="1:4">
      <c r="A42" s="264" t="s">
        <v>74</v>
      </c>
      <c r="B42" s="264" t="s">
        <v>138</v>
      </c>
      <c r="C42" s="293">
        <v>-1.5802661763520001</v>
      </c>
      <c r="D42" s="293">
        <v>3.4733348580197498</v>
      </c>
    </row>
    <row r="43" spans="1:4">
      <c r="A43" s="264" t="s">
        <v>53</v>
      </c>
      <c r="B43" s="264" t="s">
        <v>139</v>
      </c>
      <c r="C43" s="293">
        <v>1.6607842851779999</v>
      </c>
      <c r="D43" s="293">
        <v>2.5833671228442499</v>
      </c>
    </row>
    <row r="44" spans="1:4">
      <c r="A44" s="264" t="s">
        <v>53</v>
      </c>
      <c r="B44" s="264" t="s">
        <v>140</v>
      </c>
      <c r="C44" s="293">
        <v>0.22140073713799999</v>
      </c>
      <c r="D44" s="293">
        <v>2.0940997083638302</v>
      </c>
    </row>
    <row r="45" spans="1:4">
      <c r="A45" s="264" t="s">
        <v>53</v>
      </c>
      <c r="B45" s="264" t="s">
        <v>141</v>
      </c>
      <c r="C45" s="293">
        <v>5.4557741452800004</v>
      </c>
      <c r="D45" s="293">
        <v>2.2160790690220802</v>
      </c>
    </row>
    <row r="46" spans="1:4">
      <c r="A46" s="264" t="s">
        <v>53</v>
      </c>
      <c r="B46" s="264" t="s">
        <v>142</v>
      </c>
      <c r="C46" s="293">
        <v>1.1026393438890001</v>
      </c>
      <c r="D46" s="293">
        <v>2.22786145903267</v>
      </c>
    </row>
    <row r="47" spans="1:4">
      <c r="A47" s="264" t="s">
        <v>53</v>
      </c>
      <c r="B47" s="264" t="s">
        <v>143</v>
      </c>
      <c r="C47" s="293">
        <v>2.446109357079</v>
      </c>
      <c r="D47" s="293">
        <v>2.1397295760758301</v>
      </c>
    </row>
    <row r="48" spans="1:4">
      <c r="A48" s="264" t="s">
        <v>53</v>
      </c>
      <c r="B48" s="264" t="s">
        <v>144</v>
      </c>
      <c r="C48" s="293">
        <v>-1.7398799404550001</v>
      </c>
      <c r="D48" s="293">
        <v>1.6324293031074999</v>
      </c>
    </row>
    <row r="49" spans="1:4">
      <c r="A49" s="264" t="s">
        <v>53</v>
      </c>
      <c r="B49" s="264" t="s">
        <v>145</v>
      </c>
      <c r="C49" s="293">
        <v>2.2406498357319999</v>
      </c>
      <c r="D49" s="293">
        <v>1.53632896903625</v>
      </c>
    </row>
    <row r="50" spans="1:4">
      <c r="A50" s="264" t="s">
        <v>53</v>
      </c>
      <c r="B50" s="264" t="s">
        <v>146</v>
      </c>
      <c r="C50" s="293">
        <v>-1.2971900599420001</v>
      </c>
      <c r="D50" s="293">
        <v>1.21411830241192</v>
      </c>
    </row>
    <row r="51" spans="1:4">
      <c r="A51" s="264" t="s">
        <v>53</v>
      </c>
      <c r="B51" s="264" t="s">
        <v>147</v>
      </c>
      <c r="C51" s="293">
        <v>-4.9589271985490004</v>
      </c>
      <c r="D51" s="293">
        <v>0.69695000309241695</v>
      </c>
    </row>
    <row r="52" spans="1:4">
      <c r="A52" s="264" t="s">
        <v>53</v>
      </c>
      <c r="B52" s="264" t="s">
        <v>148</v>
      </c>
      <c r="C52" s="293">
        <v>-2.9733569066499999</v>
      </c>
      <c r="D52" s="293">
        <v>0.35886395955716699</v>
      </c>
    </row>
    <row r="53" spans="1:4">
      <c r="A53" s="264" t="s">
        <v>53</v>
      </c>
      <c r="B53" s="264" t="s">
        <v>149</v>
      </c>
      <c r="C53" s="293">
        <v>-3.4625565292829998</v>
      </c>
      <c r="D53" s="293">
        <v>-0.24040159224458299</v>
      </c>
    </row>
    <row r="54" spans="1:4">
      <c r="A54" s="264" t="s">
        <v>75</v>
      </c>
      <c r="B54" s="264" t="s">
        <v>138</v>
      </c>
      <c r="C54" s="293">
        <v>-2.5053738286480001</v>
      </c>
      <c r="D54" s="293">
        <v>-0.31749389660258298</v>
      </c>
    </row>
    <row r="55" spans="1:4">
      <c r="A55" s="264" t="s">
        <v>53</v>
      </c>
      <c r="B55" s="264" t="s">
        <v>139</v>
      </c>
      <c r="C55" s="293">
        <v>-1.1244717681609999</v>
      </c>
      <c r="D55" s="293">
        <v>-0.54959856771416704</v>
      </c>
    </row>
    <row r="56" spans="1:4">
      <c r="A56" s="264" t="s">
        <v>53</v>
      </c>
      <c r="B56" s="264" t="s">
        <v>140</v>
      </c>
      <c r="C56" s="293">
        <v>7.0056551522230004</v>
      </c>
      <c r="D56" s="293">
        <v>1.5755966876249999E-2</v>
      </c>
    </row>
    <row r="57" spans="1:4">
      <c r="A57" s="264" t="s">
        <v>53</v>
      </c>
      <c r="B57" s="264" t="s">
        <v>141</v>
      </c>
      <c r="C57" s="293">
        <v>-4.2842886024339997</v>
      </c>
      <c r="D57" s="293">
        <v>-0.79591592876658301</v>
      </c>
    </row>
    <row r="58" spans="1:4">
      <c r="A58" s="264" t="s">
        <v>53</v>
      </c>
      <c r="B58" s="264" t="s">
        <v>142</v>
      </c>
      <c r="C58" s="293">
        <v>4.2749857175060004</v>
      </c>
      <c r="D58" s="293">
        <v>-0.531553730965167</v>
      </c>
    </row>
    <row r="59" spans="1:4">
      <c r="A59" s="264" t="s">
        <v>53</v>
      </c>
      <c r="B59" s="264" t="s">
        <v>143</v>
      </c>
      <c r="C59" s="293">
        <v>5.4943275980269997</v>
      </c>
      <c r="D59" s="293">
        <v>-0.2775355442195</v>
      </c>
    </row>
    <row r="60" spans="1:4">
      <c r="A60" s="264" t="s">
        <v>53</v>
      </c>
      <c r="B60" s="264" t="s">
        <v>144</v>
      </c>
      <c r="C60" s="293">
        <v>1.5465263237389999</v>
      </c>
      <c r="D60" s="293">
        <v>-3.6683555366666299E-3</v>
      </c>
    </row>
    <row r="61" spans="1:4">
      <c r="A61" s="264" t="s">
        <v>53</v>
      </c>
      <c r="B61" s="264" t="s">
        <v>145</v>
      </c>
      <c r="C61" s="293">
        <v>2.6981436140169999</v>
      </c>
      <c r="D61" s="293">
        <v>3.4456125987083398E-2</v>
      </c>
    </row>
    <row r="62" spans="1:4">
      <c r="A62" s="264" t="s">
        <v>53</v>
      </c>
      <c r="B62" s="264" t="s">
        <v>146</v>
      </c>
      <c r="C62" s="293">
        <v>0.16769026556300001</v>
      </c>
      <c r="D62" s="293">
        <v>0.156529486445833</v>
      </c>
    </row>
    <row r="63" spans="1:4">
      <c r="A63" s="264" t="s">
        <v>53</v>
      </c>
      <c r="B63" s="264" t="s">
        <v>147</v>
      </c>
      <c r="C63" s="293">
        <v>1.229017646882</v>
      </c>
      <c r="D63" s="293">
        <v>0.67219155689841703</v>
      </c>
    </row>
    <row r="64" spans="1:4">
      <c r="A64" s="264" t="s">
        <v>53</v>
      </c>
      <c r="B64" s="264" t="s">
        <v>148</v>
      </c>
      <c r="C64" s="293">
        <v>0.91436471238299999</v>
      </c>
      <c r="D64" s="293">
        <v>0.99616835848450003</v>
      </c>
    </row>
    <row r="65" spans="1:4">
      <c r="A65" s="264" t="s">
        <v>53</v>
      </c>
      <c r="B65" s="264" t="s">
        <v>149</v>
      </c>
      <c r="C65" s="293">
        <v>2.0535841960969998</v>
      </c>
      <c r="D65" s="293">
        <v>1.45584675226617</v>
      </c>
    </row>
    <row r="66" spans="1:4">
      <c r="A66" s="264" t="s">
        <v>76</v>
      </c>
      <c r="B66" s="264" t="s">
        <v>138</v>
      </c>
      <c r="C66" s="293">
        <v>5.4766731526659997</v>
      </c>
      <c r="D66" s="293">
        <v>2.1210173340423299</v>
      </c>
    </row>
    <row r="67" spans="1:4">
      <c r="A67" s="264" t="s">
        <v>53</v>
      </c>
      <c r="B67" s="264" t="s">
        <v>139</v>
      </c>
      <c r="C67" s="293">
        <v>3.4034328258879998</v>
      </c>
      <c r="D67" s="293">
        <v>2.4983427168797498</v>
      </c>
    </row>
    <row r="68" spans="1:4">
      <c r="A68" s="264" t="s">
        <v>53</v>
      </c>
      <c r="B68" s="264" t="s">
        <v>140</v>
      </c>
      <c r="C68" s="293">
        <v>-1.389317842411</v>
      </c>
      <c r="D68" s="293">
        <v>1.7987616339935799</v>
      </c>
    </row>
    <row r="69" spans="1:4">
      <c r="A69" s="264" t="s">
        <v>53</v>
      </c>
      <c r="B69" s="264" t="s">
        <v>141</v>
      </c>
      <c r="C69" s="293">
        <v>7.965573988059</v>
      </c>
      <c r="D69" s="293">
        <v>2.8195835165346699</v>
      </c>
    </row>
    <row r="70" spans="1:4">
      <c r="A70" s="264" t="s">
        <v>53</v>
      </c>
      <c r="B70" s="264" t="s">
        <v>142</v>
      </c>
      <c r="C70" s="293">
        <v>2.4538633270760002</v>
      </c>
      <c r="D70" s="293">
        <v>2.6678233173321702</v>
      </c>
    </row>
    <row r="71" spans="1:4">
      <c r="A71" s="264" t="s">
        <v>53</v>
      </c>
      <c r="B71" s="264" t="s">
        <v>143</v>
      </c>
      <c r="C71" s="293">
        <v>1.799884536263</v>
      </c>
      <c r="D71" s="293">
        <v>2.3599530621851699</v>
      </c>
    </row>
    <row r="72" spans="1:4">
      <c r="A72" s="264" t="s">
        <v>53</v>
      </c>
      <c r="B72" s="264" t="s">
        <v>144</v>
      </c>
      <c r="C72" s="293">
        <v>2.9211265885439999</v>
      </c>
      <c r="D72" s="293">
        <v>2.47450308425225</v>
      </c>
    </row>
    <row r="73" spans="1:4">
      <c r="A73" s="264" t="s">
        <v>53</v>
      </c>
      <c r="B73" s="264" t="s">
        <v>145</v>
      </c>
      <c r="C73" s="293">
        <v>3.8358431191309998</v>
      </c>
      <c r="D73" s="293">
        <v>2.5693113763450799</v>
      </c>
    </row>
    <row r="74" spans="1:4">
      <c r="A74" s="264" t="s">
        <v>53</v>
      </c>
      <c r="B74" s="264" t="s">
        <v>146</v>
      </c>
      <c r="C74" s="293">
        <v>1.682337389008</v>
      </c>
      <c r="D74" s="293">
        <v>2.6955319699654998</v>
      </c>
    </row>
    <row r="75" spans="1:4">
      <c r="A75" s="264" t="s">
        <v>53</v>
      </c>
      <c r="B75" s="264" t="s">
        <v>147</v>
      </c>
      <c r="C75" s="293">
        <v>4.7399789123609999</v>
      </c>
      <c r="D75" s="293">
        <v>2.9881120754220798</v>
      </c>
    </row>
    <row r="76" spans="1:4">
      <c r="A76" s="264" t="s">
        <v>53</v>
      </c>
      <c r="B76" s="264" t="s">
        <v>148</v>
      </c>
      <c r="C76" s="293">
        <v>1.0131474841679999</v>
      </c>
      <c r="D76" s="293">
        <v>2.9963439730708301</v>
      </c>
    </row>
    <row r="77" spans="1:4">
      <c r="A77" s="264" t="s">
        <v>53</v>
      </c>
      <c r="B77" s="264" t="s">
        <v>149</v>
      </c>
      <c r="C77" s="293">
        <v>-7.209751422599</v>
      </c>
      <c r="D77" s="293">
        <v>2.2243993381795</v>
      </c>
    </row>
    <row r="78" spans="1:4">
      <c r="A78" s="264" t="s">
        <v>77</v>
      </c>
      <c r="B78" s="264" t="s">
        <v>138</v>
      </c>
      <c r="C78" s="293">
        <v>-4.7449532233890004</v>
      </c>
      <c r="D78" s="293">
        <v>1.37259714017492</v>
      </c>
    </row>
    <row r="79" spans="1:4">
      <c r="A79" s="264" t="s">
        <v>53</v>
      </c>
      <c r="B79" s="264" t="s">
        <v>139</v>
      </c>
      <c r="C79" s="293">
        <v>-0.20105310524299999</v>
      </c>
      <c r="D79" s="293">
        <v>1.0722233125806699</v>
      </c>
    </row>
    <row r="80" spans="1:4">
      <c r="A80" s="264" t="s">
        <v>53</v>
      </c>
      <c r="B80" s="264" t="s">
        <v>140</v>
      </c>
      <c r="C80" s="293">
        <v>5.4935963484009998</v>
      </c>
      <c r="D80" s="293">
        <v>1.6457994951483299</v>
      </c>
    </row>
    <row r="81" spans="1:4">
      <c r="A81" s="264" t="s">
        <v>53</v>
      </c>
      <c r="B81" s="264" t="s">
        <v>141</v>
      </c>
      <c r="C81" s="293">
        <v>2.1732663509900001</v>
      </c>
      <c r="D81" s="293">
        <v>1.16310719205925</v>
      </c>
    </row>
    <row r="82" spans="1:4">
      <c r="A82" s="264" t="s">
        <v>53</v>
      </c>
      <c r="B82" s="264" t="s">
        <v>142</v>
      </c>
      <c r="C82" s="293">
        <v>4.9079510935400004</v>
      </c>
      <c r="D82" s="293">
        <v>1.3676145059312499</v>
      </c>
    </row>
    <row r="83" spans="1:4">
      <c r="A83" s="264" t="s">
        <v>53</v>
      </c>
      <c r="B83" s="264" t="s">
        <v>143</v>
      </c>
      <c r="C83" s="293">
        <v>0.84400626968699999</v>
      </c>
      <c r="D83" s="293">
        <v>1.28795798371658</v>
      </c>
    </row>
    <row r="84" spans="1:4">
      <c r="A84" s="264" t="s">
        <v>53</v>
      </c>
      <c r="B84" s="264" t="s">
        <v>144</v>
      </c>
      <c r="C84" s="293">
        <v>3.0797358950309999</v>
      </c>
      <c r="D84" s="293">
        <v>1.30117542592383</v>
      </c>
    </row>
    <row r="85" spans="1:4">
      <c r="A85" s="264" t="s">
        <v>53</v>
      </c>
      <c r="B85" s="264" t="s">
        <v>145</v>
      </c>
      <c r="C85" s="293">
        <v>0.998825819502</v>
      </c>
      <c r="D85" s="293">
        <v>1.06475731762142</v>
      </c>
    </row>
    <row r="86" spans="1:4">
      <c r="A86" s="264" t="s">
        <v>53</v>
      </c>
      <c r="B86" s="264" t="s">
        <v>146</v>
      </c>
      <c r="C86" s="293">
        <v>2.9279322244269999</v>
      </c>
      <c r="D86" s="293">
        <v>1.1685568872396701</v>
      </c>
    </row>
    <row r="87" spans="1:4">
      <c r="A87" s="264" t="s">
        <v>53</v>
      </c>
      <c r="B87" s="264" t="s">
        <v>147</v>
      </c>
      <c r="C87" s="293">
        <v>0.64874653083199996</v>
      </c>
      <c r="D87" s="293">
        <v>0.82762085544558295</v>
      </c>
    </row>
    <row r="88" spans="1:4">
      <c r="A88" s="264" t="s">
        <v>53</v>
      </c>
      <c r="B88" s="264" t="s">
        <v>148</v>
      </c>
      <c r="C88" s="293">
        <v>2.2951510942970001</v>
      </c>
      <c r="D88" s="293">
        <v>0.93445448962300004</v>
      </c>
    </row>
    <row r="89" spans="1:4">
      <c r="A89" s="264" t="s">
        <v>53</v>
      </c>
      <c r="B89" s="264" t="s">
        <v>149</v>
      </c>
      <c r="C89" s="293">
        <v>5.235003609024</v>
      </c>
      <c r="D89" s="293">
        <v>1.9715174089249199</v>
      </c>
    </row>
    <row r="90" spans="1:4">
      <c r="A90" s="264" t="s">
        <v>78</v>
      </c>
      <c r="B90" s="264" t="s">
        <v>138</v>
      </c>
      <c r="C90" s="293">
        <v>6.5312741831099999</v>
      </c>
      <c r="D90" s="293">
        <v>2.9112030261331698</v>
      </c>
    </row>
    <row r="91" spans="1:4">
      <c r="A91" s="264" t="s">
        <v>53</v>
      </c>
      <c r="B91" s="264" t="s">
        <v>139</v>
      </c>
      <c r="C91" s="293">
        <v>0.89021183067499998</v>
      </c>
      <c r="D91" s="293">
        <v>3.002141770793</v>
      </c>
    </row>
    <row r="92" spans="1:4">
      <c r="A92" s="264" t="s">
        <v>53</v>
      </c>
      <c r="B92" s="264" t="s">
        <v>140</v>
      </c>
      <c r="C92" s="293">
        <v>-8.000584584397</v>
      </c>
      <c r="D92" s="293">
        <v>1.87762669305983</v>
      </c>
    </row>
    <row r="93" spans="1:4">
      <c r="A93" s="264" t="s">
        <v>53</v>
      </c>
      <c r="B93" s="264" t="s">
        <v>141</v>
      </c>
      <c r="C93" s="293">
        <v>-24.637708204069</v>
      </c>
      <c r="D93" s="293">
        <v>-0.35662118652841701</v>
      </c>
    </row>
    <row r="94" spans="1:4">
      <c r="A94" s="264" t="s">
        <v>53</v>
      </c>
      <c r="B94" s="264" t="s">
        <v>142</v>
      </c>
      <c r="C94" s="293">
        <v>-28.551202427345999</v>
      </c>
      <c r="D94" s="293">
        <v>-3.1448839799355799</v>
      </c>
    </row>
    <row r="95" spans="1:4">
      <c r="A95" s="264" t="s">
        <v>53</v>
      </c>
      <c r="B95" s="264" t="s">
        <v>143</v>
      </c>
      <c r="C95" s="293">
        <v>-18.104951513679001</v>
      </c>
      <c r="D95" s="293">
        <v>-4.72396379521608</v>
      </c>
    </row>
    <row r="96" spans="1:4">
      <c r="A96" s="264" t="s">
        <v>53</v>
      </c>
      <c r="B96" s="264" t="s">
        <v>144</v>
      </c>
      <c r="C96" s="293">
        <v>-10.890339530885001</v>
      </c>
      <c r="D96" s="293">
        <v>-5.88813674737575</v>
      </c>
    </row>
    <row r="97" spans="1:4">
      <c r="A97" s="264" t="s">
        <v>53</v>
      </c>
      <c r="B97" s="264" t="s">
        <v>145</v>
      </c>
      <c r="C97" s="293">
        <v>-14.38328317685</v>
      </c>
      <c r="D97" s="293">
        <v>-7.1699791637384198</v>
      </c>
    </row>
    <row r="98" spans="1:4">
      <c r="A98" s="264" t="s">
        <v>53</v>
      </c>
      <c r="B98" s="264" t="s">
        <v>146</v>
      </c>
      <c r="C98" s="293">
        <v>-4.5633350808030002</v>
      </c>
      <c r="D98" s="293">
        <v>-7.7942514391742499</v>
      </c>
    </row>
    <row r="99" spans="1:4">
      <c r="A99" s="264" t="s">
        <v>53</v>
      </c>
      <c r="B99" s="264" t="s">
        <v>147</v>
      </c>
      <c r="C99" s="293">
        <v>-8.6211695198469993</v>
      </c>
      <c r="D99" s="293">
        <v>-8.5667444433975</v>
      </c>
    </row>
    <row r="100" spans="1:4">
      <c r="A100" s="264" t="s">
        <v>53</v>
      </c>
      <c r="B100" s="264" t="s">
        <v>148</v>
      </c>
      <c r="C100" s="293">
        <v>-7.1678821316660004</v>
      </c>
      <c r="D100" s="293">
        <v>-9.3553305455610793</v>
      </c>
    </row>
    <row r="101" spans="1:4">
      <c r="A101" s="264" t="s">
        <v>53</v>
      </c>
      <c r="B101" s="264" t="s">
        <v>149</v>
      </c>
      <c r="C101" s="293">
        <v>1.6541418730690001</v>
      </c>
      <c r="D101" s="293">
        <v>-9.6537356902239999</v>
      </c>
    </row>
    <row r="102" spans="1:4">
      <c r="A102" s="264" t="s">
        <v>450</v>
      </c>
      <c r="B102" s="264" t="s">
        <v>138</v>
      </c>
      <c r="C102" s="293">
        <v>-9.8765648328310007</v>
      </c>
      <c r="D102" s="293">
        <v>-11.0210556082191</v>
      </c>
    </row>
    <row r="103" spans="1:4">
      <c r="A103" s="264" t="s">
        <v>53</v>
      </c>
      <c r="B103" s="264" t="s">
        <v>139</v>
      </c>
      <c r="C103" s="293">
        <v>-4.7357943746669999</v>
      </c>
      <c r="D103" s="293">
        <v>-11.4898894586642</v>
      </c>
    </row>
    <row r="104" spans="1:4">
      <c r="A104" s="264" t="s">
        <v>53</v>
      </c>
      <c r="B104" s="264" t="s">
        <v>140</v>
      </c>
      <c r="C104" s="293">
        <v>1.365633447157</v>
      </c>
      <c r="D104" s="293">
        <v>-10.7093712893681</v>
      </c>
    </row>
    <row r="105" spans="1:4">
      <c r="A105" s="264" t="s">
        <v>53</v>
      </c>
      <c r="B105" s="264" t="s">
        <v>141</v>
      </c>
      <c r="C105" s="293">
        <v>22.897204458234</v>
      </c>
      <c r="D105" s="293">
        <v>-6.7481285675095002</v>
      </c>
    </row>
    <row r="106" spans="1:4">
      <c r="A106" s="264" t="s">
        <v>53</v>
      </c>
      <c r="B106" s="264" t="s">
        <v>142</v>
      </c>
      <c r="C106" s="293">
        <v>24.081933390323002</v>
      </c>
      <c r="D106" s="293">
        <v>-2.3620339160370798</v>
      </c>
    </row>
    <row r="107" spans="1:4">
      <c r="A107" s="264" t="s">
        <v>53</v>
      </c>
      <c r="B107" s="264" t="s">
        <v>143</v>
      </c>
      <c r="C107" s="293">
        <v>14.665717435846</v>
      </c>
      <c r="D107" s="293">
        <v>0.36885516308999999</v>
      </c>
    </row>
    <row r="108" spans="1:4">
      <c r="A108" s="264" t="s">
        <v>53</v>
      </c>
      <c r="B108" s="264" t="s">
        <v>144</v>
      </c>
      <c r="C108" s="293">
        <v>8.8264684235490005</v>
      </c>
      <c r="D108" s="293">
        <v>2.0119224926261698</v>
      </c>
    </row>
    <row r="109" spans="1:4">
      <c r="A109" s="264" t="s">
        <v>53</v>
      </c>
      <c r="B109" s="264" t="s">
        <v>145</v>
      </c>
      <c r="C109" s="293">
        <v>8.5802717514310007</v>
      </c>
      <c r="D109" s="293">
        <v>3.9255520699829201</v>
      </c>
    </row>
    <row r="110" spans="1:4">
      <c r="A110" s="264" t="s">
        <v>53</v>
      </c>
      <c r="B110" s="264" t="s">
        <v>146</v>
      </c>
      <c r="C110" s="293">
        <v>-3.175384691608</v>
      </c>
      <c r="D110" s="293">
        <v>4.0412146024158302</v>
      </c>
    </row>
    <row r="111" spans="1:4">
      <c r="A111" s="264" t="s">
        <v>53</v>
      </c>
      <c r="B111" s="264" t="s">
        <v>147</v>
      </c>
      <c r="C111" s="293">
        <v>3.081232873392</v>
      </c>
      <c r="D111" s="293">
        <v>5.0164148018524202</v>
      </c>
    </row>
    <row r="112" spans="1:4">
      <c r="A112" s="264" t="s">
        <v>53</v>
      </c>
      <c r="B112" s="264" t="s">
        <v>148</v>
      </c>
      <c r="C112" s="293">
        <v>5.918808646744</v>
      </c>
      <c r="D112" s="293">
        <v>6.1069723667199201</v>
      </c>
    </row>
    <row r="113" spans="1:4">
      <c r="A113" s="264" t="s">
        <v>53</v>
      </c>
      <c r="B113" s="264" t="s">
        <v>149</v>
      </c>
      <c r="C113" s="293">
        <v>2.8523960424779999</v>
      </c>
      <c r="D113" s="293">
        <v>6.2068268808373297</v>
      </c>
    </row>
    <row r="114" spans="1:4">
      <c r="A114" s="264" t="s">
        <v>751</v>
      </c>
      <c r="B114" s="264" t="s">
        <v>138</v>
      </c>
      <c r="C114" s="293">
        <v>11.054966460244</v>
      </c>
      <c r="D114" s="293">
        <v>7.9511211552602497</v>
      </c>
    </row>
    <row r="115" spans="1:4">
      <c r="A115" s="264" t="s">
        <v>53</v>
      </c>
      <c r="B115" s="264" t="s">
        <v>139</v>
      </c>
      <c r="C115" s="293">
        <v>12.300407190621</v>
      </c>
      <c r="D115" s="293">
        <v>9.3708046190342493</v>
      </c>
    </row>
    <row r="116" spans="1:4">
      <c r="A116" s="264" t="s">
        <v>53</v>
      </c>
      <c r="B116" s="264" t="s">
        <v>140</v>
      </c>
      <c r="C116" s="293">
        <v>13.057929094807999</v>
      </c>
      <c r="D116" s="293">
        <v>10.3451625896718</v>
      </c>
    </row>
    <row r="117" spans="1:4">
      <c r="A117" s="264" t="s">
        <v>53</v>
      </c>
      <c r="B117" s="264" t="s">
        <v>141</v>
      </c>
      <c r="C117" s="293">
        <v>13.724832062559001</v>
      </c>
      <c r="D117" s="293">
        <v>9.58079822336558</v>
      </c>
    </row>
    <row r="118" spans="1:4">
      <c r="A118" s="264" t="s">
        <v>53</v>
      </c>
      <c r="B118" s="264" t="s">
        <v>142</v>
      </c>
      <c r="C118" s="293">
        <v>17.850966719919001</v>
      </c>
      <c r="D118" s="293">
        <v>9.0615510008319209</v>
      </c>
    </row>
    <row r="119" spans="1:4">
      <c r="A119" s="264" t="s">
        <v>53</v>
      </c>
      <c r="B119" s="264" t="s">
        <v>143</v>
      </c>
      <c r="C119" s="293">
        <v>12.680153020582001</v>
      </c>
      <c r="D119" s="293">
        <v>8.8960872995599196</v>
      </c>
    </row>
    <row r="120" spans="1:4">
      <c r="A120" s="264" t="s">
        <v>53</v>
      </c>
      <c r="B120" s="264" t="s">
        <v>144</v>
      </c>
      <c r="C120" s="293">
        <v>10.336632849075</v>
      </c>
      <c r="D120" s="293">
        <v>9.0219343350204202</v>
      </c>
    </row>
    <row r="121" spans="1:4">
      <c r="A121" s="264" t="s">
        <v>53</v>
      </c>
      <c r="B121" s="264" t="s">
        <v>145</v>
      </c>
      <c r="C121" s="293">
        <v>11.102036995607</v>
      </c>
      <c r="D121" s="293">
        <v>9.2320814387017496</v>
      </c>
    </row>
    <row r="122" spans="1:4">
      <c r="A122" s="264" t="s">
        <v>53</v>
      </c>
      <c r="B122" s="264" t="s">
        <v>146</v>
      </c>
      <c r="C122" s="293">
        <v>16.313558912803</v>
      </c>
      <c r="D122" s="293">
        <v>10.8561600724027</v>
      </c>
    </row>
    <row r="123" spans="1:4">
      <c r="A123" s="264" t="s">
        <v>53</v>
      </c>
      <c r="B123" s="264" t="s">
        <v>147</v>
      </c>
      <c r="C123" s="293">
        <v>10.070296250410999</v>
      </c>
      <c r="D123" s="293">
        <v>11.438582020487599</v>
      </c>
    </row>
    <row r="124" spans="1:4">
      <c r="A124" s="264" t="s">
        <v>53</v>
      </c>
      <c r="B124" s="264" t="s">
        <v>148</v>
      </c>
      <c r="C124" s="293">
        <v>4.7570180084949998</v>
      </c>
      <c r="D124" s="293">
        <v>11.3417661339668</v>
      </c>
    </row>
    <row r="125" spans="1:4">
      <c r="A125" s="264" t="s">
        <v>53</v>
      </c>
      <c r="B125" s="264" t="s">
        <v>149</v>
      </c>
      <c r="C125" s="293">
        <v>10.695825521188</v>
      </c>
      <c r="D125" s="293">
        <v>11.9953852571927</v>
      </c>
    </row>
    <row r="126" spans="1:4">
      <c r="A126" s="264" t="s">
        <v>1183</v>
      </c>
      <c r="B126" s="264" t="s">
        <v>138</v>
      </c>
      <c r="C126" s="293">
        <v>6.0170287051170002</v>
      </c>
      <c r="D126" s="293">
        <v>11.575557110932101</v>
      </c>
    </row>
    <row r="127" spans="1:4">
      <c r="A127" s="264" t="s">
        <v>53</v>
      </c>
      <c r="B127" s="264" t="s">
        <v>139</v>
      </c>
      <c r="C127" s="293">
        <v>0.446401522326</v>
      </c>
      <c r="D127" s="293">
        <v>10.5877233052408</v>
      </c>
    </row>
  </sheetData>
  <mergeCells count="1">
    <mergeCell ref="H1:I1"/>
  </mergeCells>
  <hyperlinks>
    <hyperlink ref="H1:I1" location="Index!A1" display="Regresar al Índice" xr:uid="{ADAFF09F-4827-4894-B85B-2957EA4A1189}"/>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F7AB-2201-457E-B65D-42D399738355}">
  <sheetPr codeName="Hoja51"/>
  <dimension ref="A1:I38"/>
  <sheetViews>
    <sheetView workbookViewId="0"/>
  </sheetViews>
  <sheetFormatPr baseColWidth="10" defaultRowHeight="12.75"/>
  <cols>
    <col min="1" max="16384" width="11.42578125" style="264"/>
  </cols>
  <sheetData>
    <row r="1" spans="1:9">
      <c r="A1" s="262" t="s">
        <v>2910</v>
      </c>
      <c r="H1" s="263" t="s">
        <v>1445</v>
      </c>
      <c r="I1" s="263"/>
    </row>
    <row r="2" spans="1:9">
      <c r="A2" s="264" t="s">
        <v>1364</v>
      </c>
    </row>
    <row r="5" spans="1:9">
      <c r="A5" s="264" t="s">
        <v>2</v>
      </c>
      <c r="B5" s="264" t="s">
        <v>51</v>
      </c>
    </row>
    <row r="6" spans="1:9">
      <c r="A6" s="264" t="s">
        <v>19</v>
      </c>
      <c r="B6" s="293">
        <v>-9.8994545921860002</v>
      </c>
    </row>
    <row r="7" spans="1:9">
      <c r="A7" s="264" t="s">
        <v>11</v>
      </c>
      <c r="B7" s="293">
        <v>-8.8484732940090005</v>
      </c>
    </row>
    <row r="8" spans="1:9">
      <c r="A8" s="264" t="s">
        <v>32</v>
      </c>
      <c r="B8" s="293">
        <v>-7.9660384441309997</v>
      </c>
    </row>
    <row r="9" spans="1:9">
      <c r="A9" s="264" t="s">
        <v>3</v>
      </c>
      <c r="B9" s="293">
        <v>-7.0292694282959998</v>
      </c>
    </row>
    <row r="10" spans="1:9">
      <c r="A10" s="264" t="s">
        <v>12</v>
      </c>
      <c r="B10" s="293">
        <v>-5.5630942127539997</v>
      </c>
    </row>
    <row r="11" spans="1:9">
      <c r="A11" s="264" t="s">
        <v>18</v>
      </c>
      <c r="B11" s="293">
        <v>-4.9784107253850003</v>
      </c>
    </row>
    <row r="12" spans="1:9">
      <c r="A12" s="264" t="s">
        <v>29</v>
      </c>
      <c r="B12" s="293">
        <v>-4.4574182038229999</v>
      </c>
    </row>
    <row r="13" spans="1:9">
      <c r="A13" s="264" t="s">
        <v>28</v>
      </c>
      <c r="B13" s="293">
        <v>-4.1325311007999996</v>
      </c>
    </row>
    <row r="14" spans="1:9">
      <c r="A14" s="264" t="s">
        <v>4</v>
      </c>
      <c r="B14" s="293">
        <v>-2.3722616289439999</v>
      </c>
    </row>
    <row r="15" spans="1:9">
      <c r="A15" s="264" t="s">
        <v>33</v>
      </c>
      <c r="B15" s="293">
        <v>-1.9886914723739999</v>
      </c>
    </row>
    <row r="16" spans="1:9">
      <c r="A16" s="264" t="s">
        <v>15</v>
      </c>
      <c r="B16" s="293">
        <v>-1.937482243334</v>
      </c>
    </row>
    <row r="17" spans="1:2">
      <c r="A17" s="264" t="s">
        <v>9</v>
      </c>
      <c r="B17" s="293">
        <v>-1.0433383570420001</v>
      </c>
    </row>
    <row r="18" spans="1:2">
      <c r="A18" s="264" t="s">
        <v>13</v>
      </c>
      <c r="B18" s="293">
        <v>-1.1365946549E-2</v>
      </c>
    </row>
    <row r="19" spans="1:2">
      <c r="A19" s="264" t="s">
        <v>21</v>
      </c>
      <c r="B19" s="293">
        <v>3.3942374297999997E-2</v>
      </c>
    </row>
    <row r="20" spans="1:2">
      <c r="A20" s="264" t="s">
        <v>5</v>
      </c>
      <c r="B20" s="293">
        <v>7.5018280096999998E-2</v>
      </c>
    </row>
    <row r="21" spans="1:2">
      <c r="A21" s="264" t="s">
        <v>0</v>
      </c>
      <c r="B21" s="293">
        <v>0.446401522326</v>
      </c>
    </row>
    <row r="22" spans="1:2">
      <c r="A22" s="264" t="s">
        <v>6</v>
      </c>
      <c r="B22" s="293">
        <v>0.63053519517699996</v>
      </c>
    </row>
    <row r="23" spans="1:2">
      <c r="A23" s="264" t="s">
        <v>30</v>
      </c>
      <c r="B23" s="293">
        <v>0.98723318574899999</v>
      </c>
    </row>
    <row r="24" spans="1:2">
      <c r="A24" s="264" t="s">
        <v>23</v>
      </c>
      <c r="B24" s="293">
        <v>1.2165409161959999</v>
      </c>
    </row>
    <row r="25" spans="1:2">
      <c r="A25" s="264" t="s">
        <v>10</v>
      </c>
      <c r="B25" s="293">
        <v>1.2170375595409999</v>
      </c>
    </row>
    <row r="26" spans="1:2">
      <c r="A26" s="264" t="s">
        <v>31</v>
      </c>
      <c r="B26" s="293">
        <v>1.35302628865</v>
      </c>
    </row>
    <row r="27" spans="1:2">
      <c r="A27" s="264" t="s">
        <v>16</v>
      </c>
      <c r="B27" s="293">
        <v>1.69684880325</v>
      </c>
    </row>
    <row r="28" spans="1:2">
      <c r="A28" s="264" t="s">
        <v>26</v>
      </c>
      <c r="B28" s="293">
        <v>2.1082371068970001</v>
      </c>
    </row>
    <row r="29" spans="1:2">
      <c r="A29" s="264" t="s">
        <v>1</v>
      </c>
      <c r="B29" s="293">
        <v>2.404270167036</v>
      </c>
    </row>
    <row r="30" spans="1:2">
      <c r="A30" s="264" t="s">
        <v>27</v>
      </c>
      <c r="B30" s="293">
        <v>3.540732575656</v>
      </c>
    </row>
    <row r="31" spans="1:2">
      <c r="A31" s="264" t="s">
        <v>20</v>
      </c>
      <c r="B31" s="293">
        <v>4.2377240905029998</v>
      </c>
    </row>
    <row r="32" spans="1:2">
      <c r="A32" s="264" t="s">
        <v>8</v>
      </c>
      <c r="B32" s="293">
        <v>4.2425154934120002</v>
      </c>
    </row>
    <row r="33" spans="1:2">
      <c r="A33" s="264" t="s">
        <v>24</v>
      </c>
      <c r="B33" s="293">
        <v>5.7028500197129999</v>
      </c>
    </row>
    <row r="34" spans="1:2">
      <c r="A34" s="264" t="s">
        <v>17</v>
      </c>
      <c r="B34" s="293">
        <v>6.4635756866990004</v>
      </c>
    </row>
    <row r="35" spans="1:2">
      <c r="A35" s="264" t="s">
        <v>14</v>
      </c>
      <c r="B35" s="293">
        <v>10.473211178805</v>
      </c>
    </row>
    <row r="36" spans="1:2">
      <c r="A36" s="264" t="s">
        <v>22</v>
      </c>
      <c r="B36" s="293">
        <v>12.976141550802</v>
      </c>
    </row>
    <row r="37" spans="1:2">
      <c r="A37" s="264" t="s">
        <v>7</v>
      </c>
      <c r="B37" s="293">
        <v>13.992649793527001</v>
      </c>
    </row>
    <row r="38" spans="1:2">
      <c r="A38" s="264" t="s">
        <v>25</v>
      </c>
      <c r="B38" s="293">
        <v>18.951308578877001</v>
      </c>
    </row>
  </sheetData>
  <mergeCells count="1">
    <mergeCell ref="H1:I1"/>
  </mergeCells>
  <hyperlinks>
    <hyperlink ref="H1:I1" location="Index!A1" display="Regresar al Índice" xr:uid="{D4D94BE7-DECA-4826-B914-280602671A23}"/>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D470-140D-4333-A559-DAC238AA1435}">
  <sheetPr codeName="Hoja53"/>
  <dimension ref="A1:I11"/>
  <sheetViews>
    <sheetView workbookViewId="0"/>
  </sheetViews>
  <sheetFormatPr baseColWidth="10" defaultRowHeight="12.75"/>
  <cols>
    <col min="1" max="16384" width="11.42578125" style="264"/>
  </cols>
  <sheetData>
    <row r="1" spans="1:9">
      <c r="A1" s="262" t="s">
        <v>2911</v>
      </c>
      <c r="H1" s="263" t="s">
        <v>1445</v>
      </c>
      <c r="I1" s="263"/>
    </row>
    <row r="2" spans="1:9">
      <c r="A2" s="264" t="s">
        <v>1364</v>
      </c>
    </row>
    <row r="5" spans="1:9">
      <c r="A5" s="264" t="s">
        <v>134</v>
      </c>
      <c r="B5" s="264" t="s">
        <v>629</v>
      </c>
    </row>
    <row r="6" spans="1:9">
      <c r="A6" s="264" t="s">
        <v>685</v>
      </c>
      <c r="B6" s="294">
        <v>2257.2190000000001</v>
      </c>
    </row>
    <row r="7" spans="1:9">
      <c r="A7" s="264" t="s">
        <v>694</v>
      </c>
      <c r="B7" s="294">
        <v>2168.81</v>
      </c>
    </row>
    <row r="8" spans="1:9">
      <c r="A8" s="264" t="s">
        <v>703</v>
      </c>
      <c r="B8" s="294">
        <v>1713.433</v>
      </c>
    </row>
    <row r="9" spans="1:9">
      <c r="A9" s="264" t="s">
        <v>712</v>
      </c>
      <c r="B9" s="294">
        <v>1994.154</v>
      </c>
    </row>
    <row r="10" spans="1:9">
      <c r="A10" s="264" t="s">
        <v>1054</v>
      </c>
      <c r="B10" s="294">
        <v>3921.83</v>
      </c>
    </row>
    <row r="11" spans="1:9">
      <c r="A11" s="264" t="s">
        <v>1441</v>
      </c>
      <c r="B11" s="294">
        <v>3860.462</v>
      </c>
    </row>
  </sheetData>
  <mergeCells count="1">
    <mergeCell ref="H1:I1"/>
  </mergeCells>
  <hyperlinks>
    <hyperlink ref="H1:I1" location="Index!A1" display="Regresar al Índice" xr:uid="{5DC6E8A3-21A1-44BF-B211-A0DDCB4EE0A4}"/>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9FAC-A75E-4385-995B-252ACFD8014A}">
  <sheetPr codeName="Hoja54"/>
  <dimension ref="A1:I57"/>
  <sheetViews>
    <sheetView workbookViewId="0"/>
  </sheetViews>
  <sheetFormatPr baseColWidth="10" defaultRowHeight="12.75"/>
  <cols>
    <col min="1" max="16384" width="11.42578125" style="264"/>
  </cols>
  <sheetData>
    <row r="1" spans="1:9">
      <c r="A1" s="262" t="s">
        <v>2912</v>
      </c>
      <c r="H1" s="263" t="s">
        <v>1445</v>
      </c>
      <c r="I1" s="263"/>
    </row>
    <row r="2" spans="1:9">
      <c r="A2" s="264" t="s">
        <v>1364</v>
      </c>
    </row>
    <row r="3" spans="1:9">
      <c r="A3" s="264" t="s">
        <v>630</v>
      </c>
    </row>
    <row r="5" spans="1:9">
      <c r="A5" s="264" t="s">
        <v>297</v>
      </c>
      <c r="B5" s="264" t="s">
        <v>341</v>
      </c>
      <c r="C5" s="264" t="s">
        <v>629</v>
      </c>
      <c r="D5" s="264" t="s">
        <v>631</v>
      </c>
    </row>
    <row r="6" spans="1:9">
      <c r="A6" s="264" t="s">
        <v>77</v>
      </c>
      <c r="B6" s="264" t="s">
        <v>138</v>
      </c>
      <c r="C6" s="294">
        <v>2673.652</v>
      </c>
      <c r="D6" s="294">
        <v>2668.58725</v>
      </c>
    </row>
    <row r="7" spans="1:9">
      <c r="A7" s="264" t="s">
        <v>53</v>
      </c>
      <c r="B7" s="264" t="s">
        <v>139</v>
      </c>
      <c r="C7" s="294">
        <v>2528.0189999999998</v>
      </c>
      <c r="D7" s="294">
        <v>2703.8462500000001</v>
      </c>
    </row>
    <row r="8" spans="1:9">
      <c r="A8" s="264" t="s">
        <v>53</v>
      </c>
      <c r="B8" s="264" t="s">
        <v>140</v>
      </c>
      <c r="C8" s="294">
        <v>2985.5030000000002</v>
      </c>
      <c r="D8" s="294">
        <v>2741.7469999999998</v>
      </c>
    </row>
    <row r="9" spans="1:9">
      <c r="A9" s="264" t="s">
        <v>53</v>
      </c>
      <c r="B9" s="264" t="s">
        <v>141</v>
      </c>
      <c r="C9" s="294">
        <v>2168.81</v>
      </c>
      <c r="D9" s="294">
        <v>2734.3795833333302</v>
      </c>
    </row>
    <row r="10" spans="1:9">
      <c r="A10" s="264" t="s">
        <v>53</v>
      </c>
      <c r="B10" s="264" t="s">
        <v>142</v>
      </c>
      <c r="C10" s="294">
        <v>2432.1750000000002</v>
      </c>
      <c r="D10" s="294">
        <v>2717.6367500000001</v>
      </c>
    </row>
    <row r="11" spans="1:9">
      <c r="A11" s="264" t="s">
        <v>53</v>
      </c>
      <c r="B11" s="264" t="s">
        <v>143</v>
      </c>
      <c r="C11" s="294">
        <v>2355.35</v>
      </c>
      <c r="D11" s="294">
        <v>2714.5520000000001</v>
      </c>
    </row>
    <row r="12" spans="1:9">
      <c r="A12" s="264" t="s">
        <v>53</v>
      </c>
      <c r="B12" s="264" t="s">
        <v>144</v>
      </c>
      <c r="C12" s="294">
        <v>2170.6210000000001</v>
      </c>
      <c r="D12" s="294">
        <v>2670.7273333333301</v>
      </c>
    </row>
    <row r="13" spans="1:9">
      <c r="A13" s="264" t="s">
        <v>53</v>
      </c>
      <c r="B13" s="264" t="s">
        <v>145</v>
      </c>
      <c r="C13" s="294">
        <v>2127.9630000000002</v>
      </c>
      <c r="D13" s="294">
        <v>2592.01775</v>
      </c>
    </row>
    <row r="14" spans="1:9">
      <c r="A14" s="264" t="s">
        <v>53</v>
      </c>
      <c r="B14" s="264" t="s">
        <v>146</v>
      </c>
      <c r="C14" s="294">
        <v>1972.433</v>
      </c>
      <c r="D14" s="294">
        <v>2554.9575833333301</v>
      </c>
    </row>
    <row r="15" spans="1:9">
      <c r="A15" s="264" t="s">
        <v>53</v>
      </c>
      <c r="B15" s="264" t="s">
        <v>147</v>
      </c>
      <c r="C15" s="294">
        <v>2153.8380000000002</v>
      </c>
      <c r="D15" s="294">
        <v>2461.3767499999999</v>
      </c>
    </row>
    <row r="16" spans="1:9">
      <c r="A16" s="264" t="s">
        <v>53</v>
      </c>
      <c r="B16" s="264" t="s">
        <v>148</v>
      </c>
      <c r="C16" s="294">
        <v>2303.473</v>
      </c>
      <c r="D16" s="294">
        <v>2453.1577499999999</v>
      </c>
    </row>
    <row r="17" spans="1:4">
      <c r="A17" s="264" t="s">
        <v>53</v>
      </c>
      <c r="B17" s="264" t="s">
        <v>149</v>
      </c>
      <c r="C17" s="294">
        <v>2295.6770000000001</v>
      </c>
      <c r="D17" s="294">
        <v>2347.2928333333298</v>
      </c>
    </row>
    <row r="18" spans="1:4">
      <c r="A18" s="264" t="s">
        <v>78</v>
      </c>
      <c r="B18" s="264" t="s">
        <v>138</v>
      </c>
      <c r="C18" s="294">
        <v>2004.155</v>
      </c>
      <c r="D18" s="294">
        <v>2291.5014166666701</v>
      </c>
    </row>
    <row r="19" spans="1:4">
      <c r="A19" s="264" t="s">
        <v>53</v>
      </c>
      <c r="B19" s="264" t="s">
        <v>139</v>
      </c>
      <c r="C19" s="294">
        <v>2244.2750000000001</v>
      </c>
      <c r="D19" s="294">
        <v>2267.8560833333299</v>
      </c>
    </row>
    <row r="20" spans="1:4">
      <c r="A20" s="264" t="s">
        <v>53</v>
      </c>
      <c r="B20" s="264" t="s">
        <v>140</v>
      </c>
      <c r="C20" s="294">
        <v>2193.8539999999998</v>
      </c>
      <c r="D20" s="294">
        <v>2201.88533333333</v>
      </c>
    </row>
    <row r="21" spans="1:4">
      <c r="A21" s="264" t="s">
        <v>53</v>
      </c>
      <c r="B21" s="264" t="s">
        <v>141</v>
      </c>
      <c r="C21" s="294">
        <v>1713.433</v>
      </c>
      <c r="D21" s="294">
        <v>2163.9372499999999</v>
      </c>
    </row>
    <row r="22" spans="1:4">
      <c r="A22" s="264" t="s">
        <v>53</v>
      </c>
      <c r="B22" s="264" t="s">
        <v>142</v>
      </c>
      <c r="C22" s="294">
        <v>1639.184</v>
      </c>
      <c r="D22" s="294">
        <v>2097.8546666666698</v>
      </c>
    </row>
    <row r="23" spans="1:4">
      <c r="A23" s="264" t="s">
        <v>53</v>
      </c>
      <c r="B23" s="264" t="s">
        <v>143</v>
      </c>
      <c r="C23" s="294">
        <v>1803.6469999999999</v>
      </c>
      <c r="D23" s="294">
        <v>2051.8794166666698</v>
      </c>
    </row>
    <row r="24" spans="1:4">
      <c r="A24" s="264" t="s">
        <v>53</v>
      </c>
      <c r="B24" s="264" t="s">
        <v>144</v>
      </c>
      <c r="C24" s="294">
        <v>1932.2149999999999</v>
      </c>
      <c r="D24" s="294">
        <v>2032.01225</v>
      </c>
    </row>
    <row r="25" spans="1:4">
      <c r="A25" s="264" t="s">
        <v>53</v>
      </c>
      <c r="B25" s="264" t="s">
        <v>145</v>
      </c>
      <c r="C25" s="294">
        <v>1920.4829999999999</v>
      </c>
      <c r="D25" s="294">
        <v>2014.72225</v>
      </c>
    </row>
    <row r="26" spans="1:4">
      <c r="A26" s="264" t="s">
        <v>53</v>
      </c>
      <c r="B26" s="264" t="s">
        <v>146</v>
      </c>
      <c r="C26" s="294">
        <v>1992.7729999999999</v>
      </c>
      <c r="D26" s="294">
        <v>2016.41725</v>
      </c>
    </row>
    <row r="27" spans="1:4">
      <c r="A27" s="264" t="s">
        <v>53</v>
      </c>
      <c r="B27" s="264" t="s">
        <v>147</v>
      </c>
      <c r="C27" s="294">
        <v>2095.39</v>
      </c>
      <c r="D27" s="294">
        <v>2011.5465833333301</v>
      </c>
    </row>
    <row r="28" spans="1:4">
      <c r="A28" s="264" t="s">
        <v>53</v>
      </c>
      <c r="B28" s="264" t="s">
        <v>148</v>
      </c>
      <c r="C28" s="294">
        <v>2154.1149999999998</v>
      </c>
      <c r="D28" s="294">
        <v>1999.1000833333301</v>
      </c>
    </row>
    <row r="29" spans="1:4">
      <c r="A29" s="264" t="s">
        <v>53</v>
      </c>
      <c r="B29" s="264" t="s">
        <v>149</v>
      </c>
      <c r="C29" s="294">
        <v>2033.1410000000001</v>
      </c>
      <c r="D29" s="294">
        <v>1977.2220833333299</v>
      </c>
    </row>
    <row r="30" spans="1:4">
      <c r="A30" s="264" t="s">
        <v>450</v>
      </c>
      <c r="B30" s="264" t="s">
        <v>138</v>
      </c>
      <c r="C30" s="294">
        <v>2086.8980000000001</v>
      </c>
      <c r="D30" s="294">
        <v>1984.11733333333</v>
      </c>
    </row>
    <row r="31" spans="1:4">
      <c r="A31" s="264" t="s">
        <v>53</v>
      </c>
      <c r="B31" s="264" t="s">
        <v>139</v>
      </c>
      <c r="C31" s="294">
        <v>2030.3040000000001</v>
      </c>
      <c r="D31" s="294">
        <v>1966.28641666667</v>
      </c>
    </row>
    <row r="32" spans="1:4">
      <c r="A32" s="264" t="s">
        <v>53</v>
      </c>
      <c r="B32" s="264" t="s">
        <v>140</v>
      </c>
      <c r="C32" s="294">
        <v>2123.4110000000001</v>
      </c>
      <c r="D32" s="294">
        <v>1960.4161666666701</v>
      </c>
    </row>
    <row r="33" spans="1:4">
      <c r="A33" s="264" t="s">
        <v>53</v>
      </c>
      <c r="B33" s="264" t="s">
        <v>141</v>
      </c>
      <c r="C33" s="294">
        <v>1994.154</v>
      </c>
      <c r="D33" s="294">
        <v>1983.80958333333</v>
      </c>
    </row>
    <row r="34" spans="1:4">
      <c r="A34" s="264" t="s">
        <v>53</v>
      </c>
      <c r="B34" s="264" t="s">
        <v>142</v>
      </c>
      <c r="C34" s="294">
        <v>2055.3710000000001</v>
      </c>
      <c r="D34" s="294">
        <v>2018.4918333333301</v>
      </c>
    </row>
    <row r="35" spans="1:4">
      <c r="A35" s="264" t="s">
        <v>53</v>
      </c>
      <c r="B35" s="264" t="s">
        <v>143</v>
      </c>
      <c r="C35" s="294">
        <v>1966.211</v>
      </c>
      <c r="D35" s="294">
        <v>2032.0388333333301</v>
      </c>
    </row>
    <row r="36" spans="1:4">
      <c r="A36" s="264" t="s">
        <v>53</v>
      </c>
      <c r="B36" s="264" t="s">
        <v>144</v>
      </c>
      <c r="C36" s="294">
        <v>2076.6840000000002</v>
      </c>
      <c r="D36" s="294">
        <v>2044.07791666667</v>
      </c>
    </row>
    <row r="37" spans="1:4">
      <c r="A37" s="264" t="s">
        <v>53</v>
      </c>
      <c r="B37" s="264" t="s">
        <v>145</v>
      </c>
      <c r="C37" s="294">
        <v>2078.6170000000002</v>
      </c>
      <c r="D37" s="294">
        <v>2057.2557499999998</v>
      </c>
    </row>
    <row r="38" spans="1:4">
      <c r="A38" s="264" t="s">
        <v>53</v>
      </c>
      <c r="B38" s="264" t="s">
        <v>146</v>
      </c>
      <c r="C38" s="294">
        <v>2371.817</v>
      </c>
      <c r="D38" s="294">
        <v>2088.8427499999998</v>
      </c>
    </row>
    <row r="39" spans="1:4">
      <c r="A39" s="264" t="s">
        <v>53</v>
      </c>
      <c r="B39" s="264" t="s">
        <v>147</v>
      </c>
      <c r="C39" s="294">
        <v>2566.4180000000001</v>
      </c>
      <c r="D39" s="294">
        <v>2128.09508333333</v>
      </c>
    </row>
    <row r="40" spans="1:4">
      <c r="A40" s="264" t="s">
        <v>53</v>
      </c>
      <c r="B40" s="264" t="s">
        <v>148</v>
      </c>
      <c r="C40" s="294">
        <v>2633.3589999999999</v>
      </c>
      <c r="D40" s="294">
        <v>2168.0320833333299</v>
      </c>
    </row>
    <row r="41" spans="1:4">
      <c r="A41" s="264" t="s">
        <v>53</v>
      </c>
      <c r="B41" s="264" t="s">
        <v>149</v>
      </c>
      <c r="C41" s="294">
        <v>2826.2080000000001</v>
      </c>
      <c r="D41" s="294">
        <v>2234.1210000000001</v>
      </c>
    </row>
    <row r="42" spans="1:4">
      <c r="A42" s="264" t="s">
        <v>751</v>
      </c>
      <c r="B42" s="264" t="s">
        <v>138</v>
      </c>
      <c r="C42" s="294">
        <v>3886.8620000000001</v>
      </c>
      <c r="D42" s="294">
        <v>2384.1179999999999</v>
      </c>
    </row>
    <row r="43" spans="1:4">
      <c r="A43" s="264" t="s">
        <v>53</v>
      </c>
      <c r="B43" s="264" t="s">
        <v>139</v>
      </c>
      <c r="C43" s="294">
        <v>3445.3670000000002</v>
      </c>
      <c r="D43" s="294">
        <v>2502.0399166666698</v>
      </c>
    </row>
    <row r="44" spans="1:4">
      <c r="A44" s="264" t="s">
        <v>53</v>
      </c>
      <c r="B44" s="264" t="s">
        <v>140</v>
      </c>
      <c r="C44" s="294">
        <v>3699.828</v>
      </c>
      <c r="D44" s="294">
        <v>2633.4079999999999</v>
      </c>
    </row>
    <row r="45" spans="1:4">
      <c r="A45" s="264" t="s">
        <v>53</v>
      </c>
      <c r="B45" s="264" t="s">
        <v>141</v>
      </c>
      <c r="C45" s="294">
        <v>3921.83</v>
      </c>
      <c r="D45" s="294">
        <v>2794.04766666667</v>
      </c>
    </row>
    <row r="46" spans="1:4">
      <c r="A46" s="264" t="s">
        <v>53</v>
      </c>
      <c r="B46" s="264" t="s">
        <v>142</v>
      </c>
      <c r="C46" s="294">
        <v>4265.6610000000001</v>
      </c>
      <c r="D46" s="294">
        <v>2978.2384999999999</v>
      </c>
    </row>
    <row r="47" spans="1:4">
      <c r="A47" s="264" t="s">
        <v>53</v>
      </c>
      <c r="B47" s="264" t="s">
        <v>143</v>
      </c>
      <c r="C47" s="294">
        <v>4192.7089999999998</v>
      </c>
      <c r="D47" s="294">
        <v>3163.78</v>
      </c>
    </row>
    <row r="48" spans="1:4">
      <c r="A48" s="264" t="s">
        <v>53</v>
      </c>
      <c r="B48" s="264" t="s">
        <v>144</v>
      </c>
      <c r="C48" s="294">
        <v>3903.5929999999998</v>
      </c>
      <c r="D48" s="294">
        <v>3316.0224166666699</v>
      </c>
    </row>
    <row r="49" spans="1:4">
      <c r="A49" s="264" t="s">
        <v>53</v>
      </c>
      <c r="B49" s="264" t="s">
        <v>145</v>
      </c>
      <c r="C49" s="294">
        <v>3621.0030000000002</v>
      </c>
      <c r="D49" s="294">
        <v>3444.5545833333299</v>
      </c>
    </row>
    <row r="50" spans="1:4">
      <c r="A50" s="264" t="s">
        <v>53</v>
      </c>
      <c r="B50" s="264" t="s">
        <v>146</v>
      </c>
      <c r="C50" s="294">
        <v>3429.3310000000001</v>
      </c>
      <c r="D50" s="294">
        <v>3532.68075</v>
      </c>
    </row>
    <row r="51" spans="1:4">
      <c r="A51" s="264" t="s">
        <v>53</v>
      </c>
      <c r="B51" s="264" t="s">
        <v>147</v>
      </c>
      <c r="C51" s="294">
        <v>3472.011</v>
      </c>
      <c r="D51" s="294">
        <v>3608.1468333333301</v>
      </c>
    </row>
    <row r="52" spans="1:4">
      <c r="A52" s="264" t="s">
        <v>53</v>
      </c>
      <c r="B52" s="264" t="s">
        <v>148</v>
      </c>
      <c r="C52" s="294">
        <v>3877.3020000000001</v>
      </c>
      <c r="D52" s="294">
        <v>3711.8087500000001</v>
      </c>
    </row>
    <row r="53" spans="1:4">
      <c r="A53" s="264" t="s">
        <v>53</v>
      </c>
      <c r="B53" s="264" t="s">
        <v>149</v>
      </c>
      <c r="C53" s="294">
        <v>4598.5240000000003</v>
      </c>
      <c r="D53" s="294">
        <v>3859.5017499999999</v>
      </c>
    </row>
    <row r="54" spans="1:4">
      <c r="A54" s="264" t="s">
        <v>1183</v>
      </c>
      <c r="B54" s="264" t="s">
        <v>138</v>
      </c>
      <c r="C54" s="294">
        <v>3909.41</v>
      </c>
      <c r="D54" s="294">
        <v>3861.3807499999998</v>
      </c>
    </row>
    <row r="55" spans="1:4">
      <c r="A55" s="264" t="s">
        <v>53</v>
      </c>
      <c r="B55" s="264" t="s">
        <v>139</v>
      </c>
      <c r="C55" s="294">
        <v>3821.2869999999998</v>
      </c>
      <c r="D55" s="294">
        <v>3892.7074166666698</v>
      </c>
    </row>
    <row r="56" spans="1:4">
      <c r="A56" s="264" t="s">
        <v>53</v>
      </c>
      <c r="B56" s="264" t="s">
        <v>140</v>
      </c>
      <c r="C56" s="294">
        <v>3934.6869999999999</v>
      </c>
      <c r="D56" s="294">
        <v>3912.279</v>
      </c>
    </row>
    <row r="57" spans="1:4">
      <c r="A57" s="264" t="s">
        <v>53</v>
      </c>
      <c r="B57" s="264" t="s">
        <v>141</v>
      </c>
      <c r="C57" s="294">
        <v>3860.462</v>
      </c>
      <c r="D57" s="294">
        <v>3907.165</v>
      </c>
    </row>
  </sheetData>
  <mergeCells count="1">
    <mergeCell ref="H1:I1"/>
  </mergeCells>
  <hyperlinks>
    <hyperlink ref="H1:I1" location="Index!A1" display="Regresar al Índice" xr:uid="{5C6579A4-7B0D-44FE-A21B-375E88A6045E}"/>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AF64E-587F-40B2-BD7E-EF0CA2E58050}">
  <sheetPr codeName="Hoja55"/>
  <dimension ref="A1:I37"/>
  <sheetViews>
    <sheetView workbookViewId="0"/>
  </sheetViews>
  <sheetFormatPr baseColWidth="10" defaultRowHeight="12.75"/>
  <cols>
    <col min="1" max="16384" width="11.42578125" style="264"/>
  </cols>
  <sheetData>
    <row r="1" spans="1:9">
      <c r="A1" s="262" t="s">
        <v>2913</v>
      </c>
      <c r="H1" s="263" t="s">
        <v>1445</v>
      </c>
      <c r="I1" s="263"/>
    </row>
    <row r="2" spans="1:9">
      <c r="A2" s="264" t="s">
        <v>1364</v>
      </c>
    </row>
    <row r="5" spans="1:9">
      <c r="A5" s="264" t="s">
        <v>2</v>
      </c>
      <c r="B5" s="264" t="s">
        <v>632</v>
      </c>
    </row>
    <row r="6" spans="1:9">
      <c r="A6" s="264" t="s">
        <v>30</v>
      </c>
      <c r="B6" s="293">
        <v>0.102734058911596</v>
      </c>
    </row>
    <row r="7" spans="1:9">
      <c r="A7" s="264" t="s">
        <v>15</v>
      </c>
      <c r="B7" s="293">
        <v>0.29662088949674598</v>
      </c>
    </row>
    <row r="8" spans="1:9">
      <c r="A8" s="264" t="s">
        <v>11</v>
      </c>
      <c r="B8" s="293">
        <v>0.38138045643889401</v>
      </c>
    </row>
    <row r="9" spans="1:9">
      <c r="A9" s="264" t="s">
        <v>18</v>
      </c>
      <c r="B9" s="293">
        <v>0.407423210374177</v>
      </c>
    </row>
    <row r="10" spans="1:9">
      <c r="A10" s="264" t="s">
        <v>12</v>
      </c>
      <c r="B10" s="293">
        <v>0.70693263373029303</v>
      </c>
    </row>
    <row r="11" spans="1:9">
      <c r="A11" s="264" t="s">
        <v>33</v>
      </c>
      <c r="B11" s="293">
        <v>0.73277488206145502</v>
      </c>
    </row>
    <row r="12" spans="1:9">
      <c r="A12" s="264" t="s">
        <v>22</v>
      </c>
      <c r="B12" s="293">
        <v>1.06266090444193</v>
      </c>
    </row>
    <row r="13" spans="1:9">
      <c r="A13" s="264" t="s">
        <v>5</v>
      </c>
      <c r="B13" s="293">
        <v>1.31515802943176</v>
      </c>
    </row>
    <row r="14" spans="1:9">
      <c r="A14" s="264" t="s">
        <v>7</v>
      </c>
      <c r="B14" s="293">
        <v>1.5881631182431</v>
      </c>
    </row>
    <row r="15" spans="1:9">
      <c r="A15" s="264" t="s">
        <v>19</v>
      </c>
      <c r="B15" s="293">
        <v>1.7511804401937601</v>
      </c>
    </row>
    <row r="16" spans="1:9">
      <c r="A16" s="264" t="s">
        <v>17</v>
      </c>
      <c r="B16" s="293">
        <v>1.8050537897010801</v>
      </c>
    </row>
    <row r="17" spans="1:2">
      <c r="A17" s="264" t="s">
        <v>25</v>
      </c>
      <c r="B17" s="293">
        <v>1.82899750059321</v>
      </c>
    </row>
    <row r="18" spans="1:2">
      <c r="A18" s="264" t="s">
        <v>3</v>
      </c>
      <c r="B18" s="293">
        <v>1.95460799577501</v>
      </c>
    </row>
    <row r="19" spans="1:2">
      <c r="A19" s="264" t="s">
        <v>21</v>
      </c>
      <c r="B19" s="293">
        <v>2.4529166370172502</v>
      </c>
    </row>
    <row r="20" spans="1:2">
      <c r="A20" s="264" t="s">
        <v>16</v>
      </c>
      <c r="B20" s="293">
        <v>2.5315670488338302</v>
      </c>
    </row>
    <row r="21" spans="1:2">
      <c r="A21" s="264" t="s">
        <v>31</v>
      </c>
      <c r="B21" s="293">
        <v>2.7033439593645299</v>
      </c>
    </row>
    <row r="22" spans="1:2">
      <c r="A22" s="264" t="s">
        <v>29</v>
      </c>
      <c r="B22" s="293">
        <v>2.73526403382062</v>
      </c>
    </row>
    <row r="23" spans="1:2">
      <c r="A23" s="264" t="s">
        <v>26</v>
      </c>
      <c r="B23" s="293">
        <v>2.85534600468878</v>
      </c>
    </row>
    <row r="24" spans="1:2">
      <c r="A24" s="264" t="s">
        <v>10</v>
      </c>
      <c r="B24" s="293">
        <v>2.9699391346441302</v>
      </c>
    </row>
    <row r="25" spans="1:2">
      <c r="A25" s="264" t="s">
        <v>23</v>
      </c>
      <c r="B25" s="293">
        <v>3.1050840890218998</v>
      </c>
    </row>
    <row r="26" spans="1:2">
      <c r="A26" s="264" t="s">
        <v>32</v>
      </c>
      <c r="B26" s="293">
        <v>3.4914876285640402</v>
      </c>
    </row>
    <row r="27" spans="1:2">
      <c r="A27" s="264" t="s">
        <v>14</v>
      </c>
      <c r="B27" s="293">
        <v>3.77598837201166</v>
      </c>
    </row>
    <row r="28" spans="1:2">
      <c r="A28" s="264" t="s">
        <v>4</v>
      </c>
      <c r="B28" s="293">
        <v>4.25777200971425</v>
      </c>
    </row>
    <row r="29" spans="1:2">
      <c r="A29" s="264" t="s">
        <v>9</v>
      </c>
      <c r="B29" s="293">
        <v>4.5966578096796997</v>
      </c>
    </row>
    <row r="30" spans="1:2">
      <c r="A30" s="264" t="s">
        <v>13</v>
      </c>
      <c r="B30" s="293">
        <v>4.7461410033521796</v>
      </c>
    </row>
    <row r="31" spans="1:2">
      <c r="A31" s="264" t="s">
        <v>27</v>
      </c>
      <c r="B31" s="293">
        <v>5.3261285264732496</v>
      </c>
    </row>
    <row r="32" spans="1:2">
      <c r="A32" s="264" t="s">
        <v>8</v>
      </c>
      <c r="B32" s="293">
        <v>5.52382287493666</v>
      </c>
    </row>
    <row r="33" spans="1:2">
      <c r="A33" s="264" t="s">
        <v>6</v>
      </c>
      <c r="B33" s="293">
        <v>5.5401578158723996</v>
      </c>
    </row>
    <row r="34" spans="1:2">
      <c r="A34" s="264" t="s">
        <v>24</v>
      </c>
      <c r="B34" s="293">
        <v>6.5793532988320296</v>
      </c>
    </row>
    <row r="35" spans="1:2">
      <c r="A35" s="264" t="s">
        <v>28</v>
      </c>
      <c r="B35" s="293">
        <v>6.7361988076558301</v>
      </c>
    </row>
    <row r="36" spans="1:2">
      <c r="A36" s="264" t="s">
        <v>0</v>
      </c>
      <c r="B36" s="293">
        <v>8.0629610989261007</v>
      </c>
    </row>
    <row r="37" spans="1:2">
      <c r="A37" s="264" t="s">
        <v>20</v>
      </c>
      <c r="B37" s="293">
        <v>8.0761819371978394</v>
      </c>
    </row>
  </sheetData>
  <mergeCells count="1">
    <mergeCell ref="H1:I1"/>
  </mergeCells>
  <hyperlinks>
    <hyperlink ref="H1:I1" location="Index!A1" display="Regresar al Índice" xr:uid="{5BBC26C0-B66C-4EFB-B3A1-E01A3E0A65BB}"/>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F7922-06C9-43F8-93C4-24BE8F7C3A06}">
  <sheetPr codeName="Hoja56"/>
  <dimension ref="A1:I38"/>
  <sheetViews>
    <sheetView workbookViewId="0"/>
  </sheetViews>
  <sheetFormatPr baseColWidth="10" defaultRowHeight="12.75"/>
  <cols>
    <col min="1" max="16384" width="11.42578125" style="264"/>
  </cols>
  <sheetData>
    <row r="1" spans="1:9">
      <c r="A1" s="262" t="s">
        <v>2914</v>
      </c>
      <c r="H1" s="263" t="s">
        <v>1445</v>
      </c>
      <c r="I1" s="263"/>
    </row>
    <row r="2" spans="1:9">
      <c r="A2" s="264" t="s">
        <v>1364</v>
      </c>
    </row>
    <row r="3" spans="1:9">
      <c r="A3" s="264" t="s">
        <v>1457</v>
      </c>
    </row>
    <row r="5" spans="1:9">
      <c r="A5" s="264" t="s">
        <v>2</v>
      </c>
      <c r="B5" s="264" t="s">
        <v>51</v>
      </c>
    </row>
    <row r="6" spans="1:9">
      <c r="A6" s="264" t="s">
        <v>15</v>
      </c>
      <c r="B6" s="293">
        <v>-44.999283537234803</v>
      </c>
    </row>
    <row r="7" spans="1:9">
      <c r="A7" s="264" t="s">
        <v>9</v>
      </c>
      <c r="B7" s="293">
        <v>-38.827936059334498</v>
      </c>
    </row>
    <row r="8" spans="1:9">
      <c r="A8" s="264" t="s">
        <v>30</v>
      </c>
      <c r="B8" s="293">
        <v>-30.7776745756987</v>
      </c>
    </row>
    <row r="9" spans="1:9">
      <c r="A9" s="264" t="s">
        <v>13</v>
      </c>
      <c r="B9" s="293">
        <v>-28.9010209905035</v>
      </c>
    </row>
    <row r="10" spans="1:9">
      <c r="A10" s="264" t="s">
        <v>28</v>
      </c>
      <c r="B10" s="293">
        <v>-22.1356397945681</v>
      </c>
    </row>
    <row r="11" spans="1:9">
      <c r="A11" s="264" t="s">
        <v>7</v>
      </c>
      <c r="B11" s="293">
        <v>-22.127595077749898</v>
      </c>
    </row>
    <row r="12" spans="1:9">
      <c r="A12" s="264" t="s">
        <v>16</v>
      </c>
      <c r="B12" s="293">
        <v>-22.019622350178501</v>
      </c>
    </row>
    <row r="13" spans="1:9">
      <c r="A13" s="264" t="s">
        <v>19</v>
      </c>
      <c r="B13" s="293">
        <v>-14.4594587701176</v>
      </c>
    </row>
    <row r="14" spans="1:9">
      <c r="A14" s="264" t="s">
        <v>14</v>
      </c>
      <c r="B14" s="293">
        <v>-8.5483968057010493</v>
      </c>
    </row>
    <row r="15" spans="1:9">
      <c r="A15" s="264" t="s">
        <v>29</v>
      </c>
      <c r="B15" s="293">
        <v>-6.2362579731499297</v>
      </c>
    </row>
    <row r="16" spans="1:9">
      <c r="A16" s="264" t="s">
        <v>11</v>
      </c>
      <c r="B16" s="293">
        <v>-2.7657818365771201</v>
      </c>
    </row>
    <row r="17" spans="1:2">
      <c r="A17" s="264" t="s">
        <v>0</v>
      </c>
      <c r="B17" s="293">
        <v>-1.5647797074325001</v>
      </c>
    </row>
    <row r="18" spans="1:2">
      <c r="A18" s="264" t="s">
        <v>10</v>
      </c>
      <c r="B18" s="293">
        <v>0.33948058271267001</v>
      </c>
    </row>
    <row r="19" spans="1:2">
      <c r="A19" s="264" t="s">
        <v>32</v>
      </c>
      <c r="B19" s="293">
        <v>2.7858820115114602</v>
      </c>
    </row>
    <row r="20" spans="1:2">
      <c r="A20" s="264" t="s">
        <v>33</v>
      </c>
      <c r="B20" s="293">
        <v>3.7140720288753899</v>
      </c>
    </row>
    <row r="21" spans="1:2">
      <c r="A21" s="264" t="s">
        <v>26</v>
      </c>
      <c r="B21" s="293">
        <v>7.3931947886676701</v>
      </c>
    </row>
    <row r="22" spans="1:2">
      <c r="A22" s="264" t="s">
        <v>1</v>
      </c>
      <c r="B22" s="293">
        <v>12.8089389782757</v>
      </c>
    </row>
    <row r="23" spans="1:2">
      <c r="A23" s="264" t="s">
        <v>20</v>
      </c>
      <c r="B23" s="293">
        <v>13.102455803722901</v>
      </c>
    </row>
    <row r="24" spans="1:2">
      <c r="A24" s="264" t="s">
        <v>18</v>
      </c>
      <c r="B24" s="293">
        <v>15.5087370247337</v>
      </c>
    </row>
    <row r="25" spans="1:2">
      <c r="A25" s="264" t="s">
        <v>25</v>
      </c>
      <c r="B25" s="293">
        <v>18.158082927421599</v>
      </c>
    </row>
    <row r="26" spans="1:2">
      <c r="A26" s="264" t="s">
        <v>12</v>
      </c>
      <c r="B26" s="293">
        <v>20.5796853625171</v>
      </c>
    </row>
    <row r="27" spans="1:2">
      <c r="A27" s="264" t="s">
        <v>22</v>
      </c>
      <c r="B27" s="293">
        <v>21.660086990413799</v>
      </c>
    </row>
    <row r="28" spans="1:2">
      <c r="A28" s="264" t="s">
        <v>17</v>
      </c>
      <c r="B28" s="293">
        <v>22.129865284798399</v>
      </c>
    </row>
    <row r="29" spans="1:2">
      <c r="A29" s="264" t="s">
        <v>23</v>
      </c>
      <c r="B29" s="293">
        <v>29.035455452849</v>
      </c>
    </row>
    <row r="30" spans="1:2">
      <c r="A30" s="264" t="s">
        <v>5</v>
      </c>
      <c r="B30" s="293">
        <v>31.9937281996244</v>
      </c>
    </row>
    <row r="31" spans="1:2">
      <c r="A31" s="264" t="s">
        <v>27</v>
      </c>
      <c r="B31" s="293">
        <v>40.751119343671597</v>
      </c>
    </row>
    <row r="32" spans="1:2">
      <c r="A32" s="264" t="s">
        <v>4</v>
      </c>
      <c r="B32" s="293">
        <v>45.915626232469897</v>
      </c>
    </row>
    <row r="33" spans="1:2">
      <c r="A33" s="264" t="s">
        <v>3</v>
      </c>
      <c r="B33" s="293">
        <v>59.293207307586897</v>
      </c>
    </row>
    <row r="34" spans="1:2">
      <c r="A34" s="264" t="s">
        <v>31</v>
      </c>
      <c r="B34" s="293">
        <v>66.859997421683602</v>
      </c>
    </row>
    <row r="35" spans="1:2">
      <c r="A35" s="264" t="s">
        <v>8</v>
      </c>
      <c r="B35" s="293">
        <v>74.071426737934104</v>
      </c>
    </row>
    <row r="36" spans="1:2">
      <c r="A36" s="264" t="s">
        <v>21</v>
      </c>
      <c r="B36" s="293">
        <v>149.951794459236</v>
      </c>
    </row>
    <row r="37" spans="1:2">
      <c r="A37" s="264" t="s">
        <v>6</v>
      </c>
      <c r="B37" s="293">
        <v>214.70428069575999</v>
      </c>
    </row>
    <row r="38" spans="1:2">
      <c r="A38" s="264" t="s">
        <v>24</v>
      </c>
      <c r="B38" s="293">
        <v>314.788801940344</v>
      </c>
    </row>
  </sheetData>
  <mergeCells count="1">
    <mergeCell ref="H1:I1"/>
  </mergeCells>
  <hyperlinks>
    <hyperlink ref="H1:I1" location="Index!A1" display="Regresar al Índice" xr:uid="{056A34D5-D3D2-48ED-9270-805D9A30DF5D}"/>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EB134-6CA2-46E6-AC22-0D6E995F0B3A}">
  <sheetPr codeName="Hoja57"/>
  <dimension ref="A1:I38"/>
  <sheetViews>
    <sheetView workbookViewId="0"/>
  </sheetViews>
  <sheetFormatPr baseColWidth="10" defaultRowHeight="12.75"/>
  <cols>
    <col min="1" max="16384" width="11.42578125" style="264"/>
  </cols>
  <sheetData>
    <row r="1" spans="1:9">
      <c r="A1" s="262" t="s">
        <v>2915</v>
      </c>
      <c r="H1" s="263" t="s">
        <v>1445</v>
      </c>
      <c r="I1" s="263"/>
    </row>
    <row r="2" spans="1:9">
      <c r="A2" s="264" t="s">
        <v>1364</v>
      </c>
    </row>
    <row r="5" spans="1:9">
      <c r="A5" s="264" t="s">
        <v>2</v>
      </c>
      <c r="B5" s="264" t="s">
        <v>51</v>
      </c>
    </row>
    <row r="6" spans="1:9">
      <c r="A6" s="264" t="s">
        <v>25</v>
      </c>
      <c r="B6" s="293">
        <v>-40.7757607400384</v>
      </c>
    </row>
    <row r="7" spans="1:9">
      <c r="A7" s="264" t="s">
        <v>33</v>
      </c>
      <c r="B7" s="293">
        <v>-40.571108186346997</v>
      </c>
    </row>
    <row r="8" spans="1:9">
      <c r="A8" s="264" t="s">
        <v>30</v>
      </c>
      <c r="B8" s="293">
        <v>-38.544959332325497</v>
      </c>
    </row>
    <row r="9" spans="1:9">
      <c r="A9" s="264" t="s">
        <v>9</v>
      </c>
      <c r="B9" s="293">
        <v>-35.180768453685602</v>
      </c>
    </row>
    <row r="10" spans="1:9">
      <c r="A10" s="264" t="s">
        <v>15</v>
      </c>
      <c r="B10" s="293">
        <v>-26.846743827875901</v>
      </c>
    </row>
    <row r="11" spans="1:9">
      <c r="A11" s="264" t="s">
        <v>27</v>
      </c>
      <c r="B11" s="293">
        <v>-24.528997098765998</v>
      </c>
    </row>
    <row r="12" spans="1:9">
      <c r="A12" s="264" t="s">
        <v>18</v>
      </c>
      <c r="B12" s="293">
        <v>-22.084198753794499</v>
      </c>
    </row>
    <row r="13" spans="1:9">
      <c r="A13" s="264" t="s">
        <v>12</v>
      </c>
      <c r="B13" s="293">
        <v>-16.4070584458083</v>
      </c>
    </row>
    <row r="14" spans="1:9">
      <c r="A14" s="264" t="s">
        <v>5</v>
      </c>
      <c r="B14" s="293">
        <v>-15.9793979504697</v>
      </c>
    </row>
    <row r="15" spans="1:9">
      <c r="A15" s="264" t="s">
        <v>11</v>
      </c>
      <c r="B15" s="293">
        <v>-15.466413591963301</v>
      </c>
    </row>
    <row r="16" spans="1:9">
      <c r="A16" s="264" t="s">
        <v>19</v>
      </c>
      <c r="B16" s="293">
        <v>-14.332991392909999</v>
      </c>
    </row>
    <row r="17" spans="1:2">
      <c r="A17" s="264" t="s">
        <v>22</v>
      </c>
      <c r="B17" s="293">
        <v>-11.6427651024427</v>
      </c>
    </row>
    <row r="18" spans="1:2">
      <c r="A18" s="264" t="s">
        <v>10</v>
      </c>
      <c r="B18" s="293">
        <v>-10.654083466328199</v>
      </c>
    </row>
    <row r="19" spans="1:2">
      <c r="A19" s="264" t="s">
        <v>26</v>
      </c>
      <c r="B19" s="293">
        <v>-6.2572855610807698</v>
      </c>
    </row>
    <row r="20" spans="1:2">
      <c r="A20" s="264" t="s">
        <v>29</v>
      </c>
      <c r="B20" s="293">
        <v>-6.16867507861574</v>
      </c>
    </row>
    <row r="21" spans="1:2">
      <c r="A21" s="264" t="s">
        <v>6</v>
      </c>
      <c r="B21" s="293">
        <v>-5.3265567615220197</v>
      </c>
    </row>
    <row r="22" spans="1:2">
      <c r="A22" s="264" t="s">
        <v>21</v>
      </c>
      <c r="B22" s="293">
        <v>-5.0755439381778702</v>
      </c>
    </row>
    <row r="23" spans="1:2">
      <c r="A23" s="264" t="s">
        <v>7</v>
      </c>
      <c r="B23" s="293">
        <v>-3.2696899499935701</v>
      </c>
    </row>
    <row r="24" spans="1:2">
      <c r="A24" s="264" t="s">
        <v>0</v>
      </c>
      <c r="B24" s="293">
        <v>-1.88642705252031</v>
      </c>
    </row>
    <row r="25" spans="1:2">
      <c r="A25" s="264" t="s">
        <v>1</v>
      </c>
      <c r="B25" s="293">
        <v>-1.1526107570012201</v>
      </c>
    </row>
    <row r="26" spans="1:2">
      <c r="A26" s="264" t="s">
        <v>23</v>
      </c>
      <c r="B26" s="293">
        <v>-0.652080938761324</v>
      </c>
    </row>
    <row r="27" spans="1:2">
      <c r="A27" s="264" t="s">
        <v>4</v>
      </c>
      <c r="B27" s="293">
        <v>-0.415177550809054</v>
      </c>
    </row>
    <row r="28" spans="1:2">
      <c r="A28" s="264" t="s">
        <v>20</v>
      </c>
      <c r="B28" s="293">
        <v>4.8211086966893504</v>
      </c>
    </row>
    <row r="29" spans="1:2">
      <c r="A29" s="264" t="s">
        <v>28</v>
      </c>
      <c r="B29" s="293">
        <v>5.25886022781346</v>
      </c>
    </row>
    <row r="30" spans="1:2">
      <c r="A30" s="264" t="s">
        <v>31</v>
      </c>
      <c r="B30" s="293">
        <v>6.62204630358048</v>
      </c>
    </row>
    <row r="31" spans="1:2">
      <c r="A31" s="264" t="s">
        <v>32</v>
      </c>
      <c r="B31" s="293">
        <v>15.073758699258599</v>
      </c>
    </row>
    <row r="32" spans="1:2">
      <c r="A32" s="264" t="s">
        <v>24</v>
      </c>
      <c r="B32" s="293">
        <v>16.618034572347302</v>
      </c>
    </row>
    <row r="33" spans="1:2">
      <c r="A33" s="264" t="s">
        <v>17</v>
      </c>
      <c r="B33" s="293">
        <v>23.4053520712467</v>
      </c>
    </row>
    <row r="34" spans="1:2">
      <c r="A34" s="264" t="s">
        <v>13</v>
      </c>
      <c r="B34" s="293">
        <v>23.663075704079699</v>
      </c>
    </row>
    <row r="35" spans="1:2">
      <c r="A35" s="264" t="s">
        <v>3</v>
      </c>
      <c r="B35" s="293">
        <v>26.302847410230601</v>
      </c>
    </row>
    <row r="36" spans="1:2">
      <c r="A36" s="264" t="s">
        <v>16</v>
      </c>
      <c r="B36" s="293">
        <v>35.505891059831796</v>
      </c>
    </row>
    <row r="37" spans="1:2">
      <c r="A37" s="264" t="s">
        <v>14</v>
      </c>
      <c r="B37" s="293">
        <v>39.909425505109098</v>
      </c>
    </row>
    <row r="38" spans="1:2">
      <c r="A38" s="264" t="s">
        <v>8</v>
      </c>
      <c r="B38" s="293">
        <v>46.187542423284299</v>
      </c>
    </row>
  </sheetData>
  <mergeCells count="1">
    <mergeCell ref="H1:I1"/>
  </mergeCells>
  <hyperlinks>
    <hyperlink ref="H1:I1" location="Index!A1" display="Regresar al Índice" xr:uid="{7BFAA5CA-586F-48B6-8E86-B0186916D9D4}"/>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1E98D-4149-4D69-A618-423CE7AD6022}">
  <sheetPr codeName="Hoja58"/>
  <dimension ref="A1:I69"/>
  <sheetViews>
    <sheetView workbookViewId="0"/>
  </sheetViews>
  <sheetFormatPr baseColWidth="10" defaultRowHeight="12.75"/>
  <cols>
    <col min="1" max="16384" width="11.42578125" style="295"/>
  </cols>
  <sheetData>
    <row r="1" spans="1:9">
      <c r="A1" s="262" t="s">
        <v>2916</v>
      </c>
      <c r="H1" s="263" t="s">
        <v>1445</v>
      </c>
      <c r="I1" s="263"/>
    </row>
    <row r="2" spans="1:9">
      <c r="A2" s="264" t="s">
        <v>1364</v>
      </c>
    </row>
    <row r="3" spans="1:9">
      <c r="A3" s="295" t="s">
        <v>1458</v>
      </c>
    </row>
    <row r="5" spans="1:9">
      <c r="A5" s="264" t="s">
        <v>297</v>
      </c>
      <c r="B5" s="264" t="s">
        <v>341</v>
      </c>
      <c r="C5" s="264" t="s">
        <v>1459</v>
      </c>
      <c r="D5" s="264" t="s">
        <v>1460</v>
      </c>
      <c r="E5" s="264" t="s">
        <v>1461</v>
      </c>
      <c r="F5" s="264"/>
    </row>
    <row r="6" spans="1:9">
      <c r="A6" s="295">
        <v>2018</v>
      </c>
      <c r="B6" s="295" t="s">
        <v>138</v>
      </c>
      <c r="C6" s="296">
        <v>437.20100000000002</v>
      </c>
      <c r="D6" s="296">
        <v>1654.039</v>
      </c>
      <c r="E6" s="297">
        <f>C6/SUM(C6:D6)</f>
        <v>0.20906304393565545</v>
      </c>
    </row>
    <row r="7" spans="1:9">
      <c r="A7" s="295" t="s">
        <v>53</v>
      </c>
      <c r="B7" s="295" t="s">
        <v>139</v>
      </c>
      <c r="C7" s="296">
        <v>538.96600000000001</v>
      </c>
      <c r="D7" s="296">
        <v>1565.9449999999999</v>
      </c>
      <c r="E7" s="297">
        <f t="shared" ref="E7:E69" si="0">C7/SUM(C7:D7)</f>
        <v>0.2560516810449468</v>
      </c>
    </row>
    <row r="8" spans="1:9">
      <c r="A8" s="295" t="s">
        <v>53</v>
      </c>
      <c r="B8" s="295" t="s">
        <v>140</v>
      </c>
      <c r="C8" s="296">
        <v>630.79200000000003</v>
      </c>
      <c r="D8" s="296">
        <v>1899.902</v>
      </c>
      <c r="E8" s="297">
        <f t="shared" si="0"/>
        <v>0.24925652805119863</v>
      </c>
    </row>
    <row r="9" spans="1:9">
      <c r="A9" s="295" t="s">
        <v>53</v>
      </c>
      <c r="B9" s="295" t="s">
        <v>141</v>
      </c>
      <c r="C9" s="296">
        <v>511.55900000000003</v>
      </c>
      <c r="D9" s="296">
        <v>1745.66</v>
      </c>
      <c r="E9" s="297">
        <f t="shared" si="0"/>
        <v>0.22663241803298662</v>
      </c>
    </row>
    <row r="10" spans="1:9">
      <c r="A10" s="295" t="s">
        <v>53</v>
      </c>
      <c r="B10" s="295" t="s">
        <v>142</v>
      </c>
      <c r="C10" s="296">
        <v>508.899</v>
      </c>
      <c r="D10" s="296">
        <v>2124.19</v>
      </c>
      <c r="E10" s="297">
        <f t="shared" si="0"/>
        <v>0.19327071739694329</v>
      </c>
    </row>
    <row r="11" spans="1:9">
      <c r="A11" s="295" t="s">
        <v>53</v>
      </c>
      <c r="B11" s="295" t="s">
        <v>143</v>
      </c>
      <c r="C11" s="296">
        <v>613.32799999999997</v>
      </c>
      <c r="D11" s="296">
        <v>1779.039</v>
      </c>
      <c r="E11" s="297">
        <f t="shared" si="0"/>
        <v>0.25636869259607742</v>
      </c>
    </row>
    <row r="12" spans="1:9">
      <c r="A12" s="295" t="s">
        <v>53</v>
      </c>
      <c r="B12" s="295" t="s">
        <v>144</v>
      </c>
      <c r="C12" s="296">
        <v>582.65200000000004</v>
      </c>
      <c r="D12" s="296">
        <v>2113.8649999999998</v>
      </c>
      <c r="E12" s="297">
        <f t="shared" si="0"/>
        <v>0.21607577478651166</v>
      </c>
    </row>
    <row r="13" spans="1:9">
      <c r="A13" s="295" t="s">
        <v>53</v>
      </c>
      <c r="B13" s="295" t="s">
        <v>145</v>
      </c>
      <c r="C13" s="296">
        <v>573.18700000000001</v>
      </c>
      <c r="D13" s="296">
        <v>2499.2910000000002</v>
      </c>
      <c r="E13" s="297">
        <f t="shared" si="0"/>
        <v>0.18655528208826883</v>
      </c>
    </row>
    <row r="14" spans="1:9">
      <c r="A14" s="295" t="s">
        <v>53</v>
      </c>
      <c r="B14" s="295" t="s">
        <v>146</v>
      </c>
      <c r="C14" s="296">
        <v>424.74900000000002</v>
      </c>
      <c r="D14" s="296">
        <v>1992.4059999999999</v>
      </c>
      <c r="E14" s="297">
        <f t="shared" si="0"/>
        <v>0.17572269879258884</v>
      </c>
    </row>
    <row r="15" spans="1:9">
      <c r="A15" s="295" t="s">
        <v>53</v>
      </c>
      <c r="B15" s="295" t="s">
        <v>147</v>
      </c>
      <c r="C15" s="296">
        <v>624.36199999999997</v>
      </c>
      <c r="D15" s="296">
        <v>2652.4459999999999</v>
      </c>
      <c r="E15" s="297">
        <f t="shared" si="0"/>
        <v>0.19053969594800793</v>
      </c>
    </row>
    <row r="16" spans="1:9">
      <c r="A16" s="295" t="s">
        <v>53</v>
      </c>
      <c r="B16" s="295" t="s">
        <v>148</v>
      </c>
      <c r="C16" s="296">
        <v>466.30700000000002</v>
      </c>
      <c r="D16" s="296">
        <v>1935.7940000000001</v>
      </c>
      <c r="E16" s="297">
        <f t="shared" si="0"/>
        <v>0.1941246433851033</v>
      </c>
    </row>
    <row r="17" spans="1:5">
      <c r="A17" s="295" t="s">
        <v>53</v>
      </c>
      <c r="B17" s="295" t="s">
        <v>149</v>
      </c>
      <c r="C17" s="296">
        <v>457.38499999999999</v>
      </c>
      <c r="D17" s="296">
        <v>3108.6709999999998</v>
      </c>
      <c r="E17" s="297">
        <f t="shared" si="0"/>
        <v>0.12826074520422565</v>
      </c>
    </row>
    <row r="18" spans="1:5">
      <c r="A18" s="298">
        <v>2019</v>
      </c>
      <c r="B18" s="295" t="s">
        <v>138</v>
      </c>
      <c r="C18" s="296">
        <v>461.01</v>
      </c>
      <c r="D18" s="296">
        <v>2212.6419999999998</v>
      </c>
      <c r="E18" s="297">
        <f t="shared" si="0"/>
        <v>0.17242707727108839</v>
      </c>
    </row>
    <row r="19" spans="1:5">
      <c r="A19" s="295" t="s">
        <v>53</v>
      </c>
      <c r="B19" s="295" t="s">
        <v>139</v>
      </c>
      <c r="C19" s="296">
        <v>268.88900000000001</v>
      </c>
      <c r="D19" s="296">
        <v>2259.13</v>
      </c>
      <c r="E19" s="297">
        <f t="shared" si="0"/>
        <v>0.10636352021088448</v>
      </c>
    </row>
    <row r="20" spans="1:5">
      <c r="A20" s="295" t="s">
        <v>53</v>
      </c>
      <c r="B20" s="295" t="s">
        <v>140</v>
      </c>
      <c r="C20" s="296">
        <v>418.36200000000002</v>
      </c>
      <c r="D20" s="296">
        <v>2567.1410000000001</v>
      </c>
      <c r="E20" s="297">
        <f t="shared" si="0"/>
        <v>0.14013116047781563</v>
      </c>
    </row>
    <row r="21" spans="1:5">
      <c r="A21" s="295" t="s">
        <v>53</v>
      </c>
      <c r="B21" s="295" t="s">
        <v>141</v>
      </c>
      <c r="C21" s="296">
        <v>302.39800000000002</v>
      </c>
      <c r="D21" s="296">
        <v>1866.412</v>
      </c>
      <c r="E21" s="297">
        <f t="shared" si="0"/>
        <v>0.13943037887136264</v>
      </c>
    </row>
    <row r="22" spans="1:5">
      <c r="A22" s="295" t="s">
        <v>53</v>
      </c>
      <c r="B22" s="295" t="s">
        <v>142</v>
      </c>
      <c r="C22" s="296">
        <v>315.56299999999999</v>
      </c>
      <c r="D22" s="296">
        <v>2116.6120000000001</v>
      </c>
      <c r="E22" s="297">
        <f t="shared" si="0"/>
        <v>0.12974518692117137</v>
      </c>
    </row>
    <row r="23" spans="1:5">
      <c r="A23" s="295" t="s">
        <v>53</v>
      </c>
      <c r="B23" s="295" t="s">
        <v>143</v>
      </c>
      <c r="C23" s="296">
        <v>324.51799999999997</v>
      </c>
      <c r="D23" s="296">
        <v>2030.8320000000001</v>
      </c>
      <c r="E23" s="297">
        <f t="shared" si="0"/>
        <v>0.13777909864775936</v>
      </c>
    </row>
    <row r="24" spans="1:5">
      <c r="A24" s="295" t="s">
        <v>53</v>
      </c>
      <c r="B24" s="295" t="s">
        <v>144</v>
      </c>
      <c r="C24" s="296">
        <v>367.23099999999999</v>
      </c>
      <c r="D24" s="296">
        <v>1803.39</v>
      </c>
      <c r="E24" s="297">
        <f t="shared" si="0"/>
        <v>0.16918245976612223</v>
      </c>
    </row>
    <row r="25" spans="1:5">
      <c r="A25" s="295" t="s">
        <v>53</v>
      </c>
      <c r="B25" s="295" t="s">
        <v>145</v>
      </c>
      <c r="C25" s="296">
        <v>304.47199999999998</v>
      </c>
      <c r="D25" s="296">
        <v>1823.491</v>
      </c>
      <c r="E25" s="297">
        <f t="shared" si="0"/>
        <v>0.14308143515653232</v>
      </c>
    </row>
    <row r="26" spans="1:5">
      <c r="A26" s="295" t="s">
        <v>53</v>
      </c>
      <c r="B26" s="295" t="s">
        <v>146</v>
      </c>
      <c r="C26" s="296">
        <v>321.471</v>
      </c>
      <c r="D26" s="296">
        <v>1650.962</v>
      </c>
      <c r="E26" s="297">
        <f t="shared" si="0"/>
        <v>0.16298196187145519</v>
      </c>
    </row>
    <row r="27" spans="1:5">
      <c r="A27" s="295" t="s">
        <v>53</v>
      </c>
      <c r="B27" s="295" t="s">
        <v>147</v>
      </c>
      <c r="C27" s="296">
        <v>413.70600000000002</v>
      </c>
      <c r="D27" s="296">
        <v>1740.1320000000001</v>
      </c>
      <c r="E27" s="297">
        <f t="shared" si="0"/>
        <v>0.19207851286865585</v>
      </c>
    </row>
    <row r="28" spans="1:5">
      <c r="A28" s="295" t="s">
        <v>53</v>
      </c>
      <c r="B28" s="295" t="s">
        <v>148</v>
      </c>
      <c r="C28" s="296">
        <v>449.17700000000002</v>
      </c>
      <c r="D28" s="296">
        <v>1854.296</v>
      </c>
      <c r="E28" s="297">
        <f t="shared" si="0"/>
        <v>0.19499989798013695</v>
      </c>
    </row>
    <row r="29" spans="1:5">
      <c r="A29" s="295" t="s">
        <v>53</v>
      </c>
      <c r="B29" s="295" t="s">
        <v>149</v>
      </c>
      <c r="C29" s="296">
        <v>476.80799999999999</v>
      </c>
      <c r="D29" s="296">
        <v>1818.8689999999999</v>
      </c>
      <c r="E29" s="297">
        <f t="shared" si="0"/>
        <v>0.20769820841520825</v>
      </c>
    </row>
    <row r="30" spans="1:5">
      <c r="A30" s="298">
        <v>2020</v>
      </c>
      <c r="B30" s="295" t="s">
        <v>138</v>
      </c>
      <c r="C30" s="296">
        <v>375.78699999999998</v>
      </c>
      <c r="D30" s="296">
        <v>1628.3679999999999</v>
      </c>
      <c r="E30" s="297">
        <f t="shared" si="0"/>
        <v>0.18750396052201551</v>
      </c>
    </row>
    <row r="31" spans="1:5">
      <c r="A31" s="295" t="s">
        <v>53</v>
      </c>
      <c r="B31" s="295" t="s">
        <v>139</v>
      </c>
      <c r="C31" s="296">
        <v>370.09</v>
      </c>
      <c r="D31" s="296">
        <v>1874.1849999999999</v>
      </c>
      <c r="E31" s="297">
        <f t="shared" si="0"/>
        <v>0.16490403359659578</v>
      </c>
    </row>
    <row r="32" spans="1:5">
      <c r="A32" s="295" t="s">
        <v>53</v>
      </c>
      <c r="B32" s="295" t="s">
        <v>140</v>
      </c>
      <c r="C32" s="296">
        <v>363.01900000000001</v>
      </c>
      <c r="D32" s="296">
        <v>1830.835</v>
      </c>
      <c r="E32" s="297">
        <f t="shared" si="0"/>
        <v>0.16547090189228633</v>
      </c>
    </row>
    <row r="33" spans="1:5">
      <c r="A33" s="295" t="s">
        <v>53</v>
      </c>
      <c r="B33" s="295" t="s">
        <v>141</v>
      </c>
      <c r="C33" s="296">
        <v>271.738</v>
      </c>
      <c r="D33" s="296">
        <v>1441.6949999999999</v>
      </c>
      <c r="E33" s="297">
        <f t="shared" si="0"/>
        <v>0.15859271999547109</v>
      </c>
    </row>
    <row r="34" spans="1:5">
      <c r="A34" s="295" t="s">
        <v>53</v>
      </c>
      <c r="B34" s="295" t="s">
        <v>142</v>
      </c>
      <c r="C34" s="296">
        <v>241.327</v>
      </c>
      <c r="D34" s="296">
        <v>1397.857</v>
      </c>
      <c r="E34" s="297">
        <f t="shared" si="0"/>
        <v>0.14722386260480824</v>
      </c>
    </row>
    <row r="35" spans="1:5">
      <c r="A35" s="295" t="s">
        <v>53</v>
      </c>
      <c r="B35" s="295" t="s">
        <v>143</v>
      </c>
      <c r="C35" s="296">
        <v>251.381</v>
      </c>
      <c r="D35" s="296">
        <v>1552.2660000000001</v>
      </c>
      <c r="E35" s="297">
        <f t="shared" si="0"/>
        <v>0.13937372445938701</v>
      </c>
    </row>
    <row r="36" spans="1:5">
      <c r="A36" s="295" t="s">
        <v>53</v>
      </c>
      <c r="B36" s="295" t="s">
        <v>144</v>
      </c>
      <c r="C36" s="296">
        <v>263.404</v>
      </c>
      <c r="D36" s="296">
        <v>1668.8109999999999</v>
      </c>
      <c r="E36" s="297">
        <f t="shared" si="0"/>
        <v>0.13632230367738579</v>
      </c>
    </row>
    <row r="37" spans="1:5">
      <c r="A37" s="295" t="s">
        <v>53</v>
      </c>
      <c r="B37" s="295" t="s">
        <v>145</v>
      </c>
      <c r="C37" s="296">
        <v>279.39800000000002</v>
      </c>
      <c r="D37" s="296">
        <v>1641.085</v>
      </c>
      <c r="E37" s="297">
        <f t="shared" si="0"/>
        <v>0.14548319355078904</v>
      </c>
    </row>
    <row r="38" spans="1:5">
      <c r="A38" s="295" t="s">
        <v>53</v>
      </c>
      <c r="B38" s="295" t="s">
        <v>146</v>
      </c>
      <c r="C38" s="296">
        <v>320.00799999999998</v>
      </c>
      <c r="D38" s="296">
        <v>1672.7650000000001</v>
      </c>
      <c r="E38" s="297">
        <f t="shared" si="0"/>
        <v>0.16058427126421321</v>
      </c>
    </row>
    <row r="39" spans="1:5">
      <c r="A39" s="295" t="s">
        <v>53</v>
      </c>
      <c r="B39" s="295" t="s">
        <v>147</v>
      </c>
      <c r="C39" s="296">
        <v>362.07900000000001</v>
      </c>
      <c r="D39" s="296">
        <v>1733.3109999999999</v>
      </c>
      <c r="E39" s="297">
        <f t="shared" si="0"/>
        <v>0.172797903970144</v>
      </c>
    </row>
    <row r="40" spans="1:5">
      <c r="A40" s="295" t="s">
        <v>53</v>
      </c>
      <c r="B40" s="295" t="s">
        <v>148</v>
      </c>
      <c r="C40" s="296">
        <v>336.29199999999997</v>
      </c>
      <c r="D40" s="296">
        <v>1817.8230000000001</v>
      </c>
      <c r="E40" s="297">
        <f t="shared" si="0"/>
        <v>0.15611608479584421</v>
      </c>
    </row>
    <row r="41" spans="1:5">
      <c r="A41" s="295" t="s">
        <v>53</v>
      </c>
      <c r="B41" s="295" t="s">
        <v>149</v>
      </c>
      <c r="C41" s="296">
        <v>317.63499999999999</v>
      </c>
      <c r="D41" s="296">
        <v>1715.5060000000001</v>
      </c>
      <c r="E41" s="297">
        <f t="shared" si="0"/>
        <v>0.15622871212572073</v>
      </c>
    </row>
    <row r="42" spans="1:5">
      <c r="A42" s="298">
        <v>2021</v>
      </c>
      <c r="B42" s="295" t="s">
        <v>138</v>
      </c>
      <c r="C42" s="296">
        <v>323.762</v>
      </c>
      <c r="D42" s="296">
        <v>1763.136</v>
      </c>
      <c r="E42" s="297">
        <f t="shared" si="0"/>
        <v>0.15514030872615719</v>
      </c>
    </row>
    <row r="43" spans="1:5">
      <c r="A43" s="295" t="s">
        <v>53</v>
      </c>
      <c r="B43" s="295" t="s">
        <v>139</v>
      </c>
      <c r="C43" s="296">
        <v>297.05399999999997</v>
      </c>
      <c r="D43" s="296">
        <v>1733.25</v>
      </c>
      <c r="E43" s="297">
        <f t="shared" si="0"/>
        <v>0.14631010922502244</v>
      </c>
    </row>
    <row r="44" spans="1:5">
      <c r="A44" s="295" t="s">
        <v>53</v>
      </c>
      <c r="B44" s="295" t="s">
        <v>140</v>
      </c>
      <c r="C44" s="296">
        <v>342.83</v>
      </c>
      <c r="D44" s="296">
        <v>1780.5809999999999</v>
      </c>
      <c r="E44" s="297">
        <f t="shared" si="0"/>
        <v>0.16145249318196053</v>
      </c>
    </row>
    <row r="45" spans="1:5">
      <c r="A45" s="295" t="s">
        <v>53</v>
      </c>
      <c r="B45" s="295" t="s">
        <v>141</v>
      </c>
      <c r="C45" s="296">
        <v>290.50099999999998</v>
      </c>
      <c r="D45" s="296">
        <v>1703.653</v>
      </c>
      <c r="E45" s="297">
        <f t="shared" si="0"/>
        <v>0.1456763118595655</v>
      </c>
    </row>
    <row r="46" spans="1:5">
      <c r="A46" s="295" t="s">
        <v>53</v>
      </c>
      <c r="B46" s="295" t="s">
        <v>142</v>
      </c>
      <c r="C46" s="296">
        <v>298.351</v>
      </c>
      <c r="D46" s="296">
        <v>1757.02</v>
      </c>
      <c r="E46" s="297">
        <f t="shared" si="0"/>
        <v>0.14515676245310458</v>
      </c>
    </row>
    <row r="47" spans="1:5">
      <c r="A47" s="295" t="s">
        <v>53</v>
      </c>
      <c r="B47" s="295" t="s">
        <v>143</v>
      </c>
      <c r="C47" s="296">
        <v>322.90100000000001</v>
      </c>
      <c r="D47" s="296">
        <v>1643.31</v>
      </c>
      <c r="E47" s="297">
        <f t="shared" si="0"/>
        <v>0.1642249992498262</v>
      </c>
    </row>
    <row r="48" spans="1:5">
      <c r="A48" s="295" t="s">
        <v>53</v>
      </c>
      <c r="B48" s="295" t="s">
        <v>144</v>
      </c>
      <c r="C48" s="296">
        <v>312.005</v>
      </c>
      <c r="D48" s="296">
        <v>1764.6790000000001</v>
      </c>
      <c r="E48" s="297">
        <f t="shared" si="0"/>
        <v>0.15024192414445336</v>
      </c>
    </row>
    <row r="49" spans="1:5">
      <c r="A49" s="295" t="s">
        <v>53</v>
      </c>
      <c r="B49" s="295" t="s">
        <v>145</v>
      </c>
      <c r="C49" s="296">
        <v>298.471</v>
      </c>
      <c r="D49" s="296">
        <v>1780.146</v>
      </c>
      <c r="E49" s="297">
        <f t="shared" si="0"/>
        <v>0.14359114738309173</v>
      </c>
    </row>
    <row r="50" spans="1:5">
      <c r="A50" s="295" t="s">
        <v>53</v>
      </c>
      <c r="B50" s="295" t="s">
        <v>146</v>
      </c>
      <c r="C50" s="296">
        <v>374.517</v>
      </c>
      <c r="D50" s="296">
        <v>1997.3</v>
      </c>
      <c r="E50" s="297">
        <f t="shared" si="0"/>
        <v>0.15790299167262903</v>
      </c>
    </row>
    <row r="51" spans="1:5">
      <c r="A51" s="295" t="s">
        <v>53</v>
      </c>
      <c r="B51" s="295" t="s">
        <v>147</v>
      </c>
      <c r="C51" s="296">
        <v>479.49</v>
      </c>
      <c r="D51" s="296">
        <v>2086.9279999999999</v>
      </c>
      <c r="E51" s="297">
        <f t="shared" si="0"/>
        <v>0.18683238661823603</v>
      </c>
    </row>
    <row r="52" spans="1:5">
      <c r="A52" s="295" t="s">
        <v>53</v>
      </c>
      <c r="B52" s="295" t="s">
        <v>148</v>
      </c>
      <c r="C52" s="296">
        <v>387.911</v>
      </c>
      <c r="D52" s="296">
        <v>2245.4479999999999</v>
      </c>
      <c r="E52" s="297">
        <f t="shared" si="0"/>
        <v>0.14730653891094986</v>
      </c>
    </row>
    <row r="53" spans="1:5">
      <c r="A53" s="295" t="s">
        <v>53</v>
      </c>
      <c r="B53" s="295" t="s">
        <v>149</v>
      </c>
      <c r="C53" s="296">
        <v>480.95600000000002</v>
      </c>
      <c r="D53" s="296">
        <v>2345.252</v>
      </c>
      <c r="E53" s="297">
        <f t="shared" si="0"/>
        <v>0.17017714195133551</v>
      </c>
    </row>
    <row r="54" spans="1:5">
      <c r="A54" s="298">
        <v>2022</v>
      </c>
      <c r="B54" s="295" t="s">
        <v>138</v>
      </c>
      <c r="C54" s="296">
        <v>954.87800000000004</v>
      </c>
      <c r="D54" s="296">
        <v>2931.9839999999999</v>
      </c>
      <c r="E54" s="297">
        <f t="shared" si="0"/>
        <v>0.24566809935624162</v>
      </c>
    </row>
    <row r="55" spans="1:5">
      <c r="A55" s="295" t="s">
        <v>53</v>
      </c>
      <c r="B55" s="295" t="s">
        <v>139</v>
      </c>
      <c r="C55" s="296">
        <v>806.548</v>
      </c>
      <c r="D55" s="296">
        <v>2638.819</v>
      </c>
      <c r="E55" s="297">
        <f t="shared" si="0"/>
        <v>0.23409639669736199</v>
      </c>
    </row>
    <row r="56" spans="1:5">
      <c r="A56" s="295" t="s">
        <v>53</v>
      </c>
      <c r="B56" s="295" t="s">
        <v>140</v>
      </c>
      <c r="C56" s="296">
        <v>749.87099999999998</v>
      </c>
      <c r="D56" s="296">
        <v>2949.9569999999999</v>
      </c>
      <c r="E56" s="297">
        <f t="shared" si="0"/>
        <v>0.20267725959152696</v>
      </c>
    </row>
    <row r="57" spans="1:5">
      <c r="A57" s="295" t="s">
        <v>53</v>
      </c>
      <c r="B57" s="295" t="s">
        <v>141</v>
      </c>
      <c r="C57" s="296">
        <v>790.23599999999999</v>
      </c>
      <c r="D57" s="296">
        <v>3131.5940000000001</v>
      </c>
      <c r="E57" s="297">
        <f t="shared" si="0"/>
        <v>0.20149675024159641</v>
      </c>
    </row>
    <row r="58" spans="1:5">
      <c r="A58" s="295" t="s">
        <v>53</v>
      </c>
      <c r="B58" s="295" t="s">
        <v>142</v>
      </c>
      <c r="C58" s="296">
        <v>741.77499999999998</v>
      </c>
      <c r="D58" s="296">
        <v>3523.886</v>
      </c>
      <c r="E58" s="297">
        <f t="shared" si="0"/>
        <v>0.17389450310280163</v>
      </c>
    </row>
    <row r="59" spans="1:5">
      <c r="A59" s="295" t="s">
        <v>53</v>
      </c>
      <c r="B59" s="295" t="s">
        <v>143</v>
      </c>
      <c r="C59" s="296">
        <v>855.51700000000005</v>
      </c>
      <c r="D59" s="296">
        <v>3337.192</v>
      </c>
      <c r="E59" s="297">
        <f t="shared" si="0"/>
        <v>0.20404874271026205</v>
      </c>
    </row>
    <row r="60" spans="1:5">
      <c r="A60" s="295" t="s">
        <v>53</v>
      </c>
      <c r="B60" s="295" t="s">
        <v>144</v>
      </c>
      <c r="C60" s="296">
        <v>1016.091</v>
      </c>
      <c r="D60" s="296">
        <v>2887.502</v>
      </c>
      <c r="E60" s="297">
        <f t="shared" si="0"/>
        <v>0.26029634749319408</v>
      </c>
    </row>
    <row r="61" spans="1:5">
      <c r="A61" s="295" t="s">
        <v>53</v>
      </c>
      <c r="B61" s="295" t="s">
        <v>145</v>
      </c>
      <c r="C61" s="296">
        <v>1008.294</v>
      </c>
      <c r="D61" s="296">
        <v>2612.7089999999998</v>
      </c>
      <c r="E61" s="297">
        <f t="shared" si="0"/>
        <v>0.27845710152684217</v>
      </c>
    </row>
    <row r="62" spans="1:5">
      <c r="A62" s="295" t="s">
        <v>53</v>
      </c>
      <c r="B62" s="295" t="s">
        <v>146</v>
      </c>
      <c r="C62" s="296">
        <v>999.91600000000005</v>
      </c>
      <c r="D62" s="296">
        <v>2429.415</v>
      </c>
      <c r="E62" s="297">
        <f t="shared" si="0"/>
        <v>0.29157757008582724</v>
      </c>
    </row>
    <row r="63" spans="1:5">
      <c r="A63" s="295" t="s">
        <v>53</v>
      </c>
      <c r="B63" s="295" t="s">
        <v>147</v>
      </c>
      <c r="C63" s="296">
        <v>853.30600000000004</v>
      </c>
      <c r="D63" s="296">
        <v>2618.7049999999999</v>
      </c>
      <c r="E63" s="297">
        <f t="shared" si="0"/>
        <v>0.24576707850291951</v>
      </c>
    </row>
    <row r="64" spans="1:5">
      <c r="A64" s="295" t="s">
        <v>53</v>
      </c>
      <c r="B64" s="295" t="s">
        <v>148</v>
      </c>
      <c r="C64" s="296">
        <v>1380.11</v>
      </c>
      <c r="D64" s="296">
        <v>2497.192</v>
      </c>
      <c r="E64" s="297">
        <f t="shared" si="0"/>
        <v>0.35594596448767724</v>
      </c>
    </row>
    <row r="65" spans="1:8">
      <c r="A65" s="295" t="s">
        <v>53</v>
      </c>
      <c r="B65" s="295" t="s">
        <v>149</v>
      </c>
      <c r="C65" s="296">
        <v>1813.6890000000001</v>
      </c>
      <c r="D65" s="296">
        <v>2784.835</v>
      </c>
      <c r="E65" s="297">
        <f t="shared" si="0"/>
        <v>0.39440677052027995</v>
      </c>
    </row>
    <row r="66" spans="1:8">
      <c r="A66" s="298">
        <v>2023</v>
      </c>
      <c r="B66" s="295" t="s">
        <v>138</v>
      </c>
      <c r="C66" s="296">
        <v>944.57799999999997</v>
      </c>
      <c r="D66" s="296">
        <v>2964.8319999999999</v>
      </c>
      <c r="E66" s="297">
        <f t="shared" si="0"/>
        <v>0.24161650990814471</v>
      </c>
    </row>
    <row r="67" spans="1:8">
      <c r="B67" s="295" t="s">
        <v>139</v>
      </c>
      <c r="C67" s="296">
        <v>1269.5730000000001</v>
      </c>
      <c r="D67" s="296">
        <v>2551.7139999999999</v>
      </c>
      <c r="E67" s="297">
        <f t="shared" si="0"/>
        <v>0.33223701857515542</v>
      </c>
    </row>
    <row r="68" spans="1:8">
      <c r="B68" s="295" t="s">
        <v>140</v>
      </c>
      <c r="C68" s="296">
        <v>1524.001</v>
      </c>
      <c r="D68" s="296">
        <v>2410.6860000000001</v>
      </c>
      <c r="E68" s="297">
        <f t="shared" si="0"/>
        <v>0.38732458261610136</v>
      </c>
    </row>
    <row r="69" spans="1:8">
      <c r="B69" s="295" t="s">
        <v>141</v>
      </c>
      <c r="C69" s="296">
        <v>1640.6859999999999</v>
      </c>
      <c r="D69" s="296">
        <v>2219.7759999999998</v>
      </c>
      <c r="E69" s="297">
        <f t="shared" si="0"/>
        <v>0.42499731897373944</v>
      </c>
      <c r="G69" s="297"/>
      <c r="H69" s="297"/>
    </row>
  </sheetData>
  <mergeCells count="1">
    <mergeCell ref="H1:I1"/>
  </mergeCells>
  <hyperlinks>
    <hyperlink ref="H1:I1" location="Index!A1" display="Regresar al Índice" xr:uid="{E2CC9E10-7C5E-48B2-AB7B-6E8BE2E1CED3}"/>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F92C-E77C-4C0D-B0D5-F61628C0325E}">
  <sheetPr codeName="Hoja59"/>
  <dimension ref="A1:I14"/>
  <sheetViews>
    <sheetView workbookViewId="0"/>
  </sheetViews>
  <sheetFormatPr baseColWidth="10" defaultRowHeight="12.75"/>
  <cols>
    <col min="1" max="16384" width="11.42578125" style="295"/>
  </cols>
  <sheetData>
    <row r="1" spans="1:9">
      <c r="A1" s="262" t="s">
        <v>2917</v>
      </c>
      <c r="H1" s="263" t="s">
        <v>1445</v>
      </c>
      <c r="I1" s="263"/>
    </row>
    <row r="2" spans="1:9">
      <c r="A2" s="264" t="s">
        <v>1364</v>
      </c>
      <c r="F2" s="264"/>
    </row>
    <row r="3" spans="1:9">
      <c r="A3" s="295" t="s">
        <v>1462</v>
      </c>
      <c r="F3" s="264"/>
    </row>
    <row r="4" spans="1:9">
      <c r="F4" s="264"/>
    </row>
    <row r="5" spans="1:9">
      <c r="A5" s="264" t="s">
        <v>341</v>
      </c>
      <c r="B5" s="264" t="s">
        <v>1463</v>
      </c>
      <c r="C5" s="264" t="s">
        <v>1464</v>
      </c>
      <c r="D5" s="264" t="s">
        <v>1465</v>
      </c>
      <c r="E5" s="264" t="s">
        <v>1466</v>
      </c>
      <c r="F5" s="264"/>
    </row>
    <row r="6" spans="1:9">
      <c r="A6" s="295" t="s">
        <v>1467</v>
      </c>
      <c r="B6" s="296">
        <v>1418.009</v>
      </c>
      <c r="C6" s="296">
        <v>300.67200000000003</v>
      </c>
      <c r="D6" s="296">
        <v>41.375</v>
      </c>
      <c r="E6" s="296">
        <v>497.16300000000001</v>
      </c>
      <c r="F6" s="264"/>
    </row>
    <row r="7" spans="1:9">
      <c r="A7" s="295" t="s">
        <v>1468</v>
      </c>
      <c r="B7" s="296">
        <v>1499.7619999999999</v>
      </c>
      <c r="C7" s="296">
        <v>246.04900000000001</v>
      </c>
      <c r="D7" s="296">
        <v>99.353999999999999</v>
      </c>
      <c r="E7" s="296">
        <v>323.64499999999998</v>
      </c>
      <c r="F7" s="264"/>
    </row>
    <row r="8" spans="1:9">
      <c r="A8" s="295" t="s">
        <v>1469</v>
      </c>
      <c r="B8" s="296">
        <v>1334.0940000000001</v>
      </c>
      <c r="C8" s="296">
        <v>167.333</v>
      </c>
      <c r="D8" s="296">
        <v>30.251999999999999</v>
      </c>
      <c r="E8" s="296">
        <v>181.75399999999999</v>
      </c>
      <c r="F8" s="264"/>
    </row>
    <row r="9" spans="1:9">
      <c r="A9" s="295" t="s">
        <v>1470</v>
      </c>
      <c r="B9" s="296">
        <v>1472.357</v>
      </c>
      <c r="C9" s="296">
        <v>192.22499999999999</v>
      </c>
      <c r="D9" s="296">
        <v>67.12</v>
      </c>
      <c r="E9" s="296">
        <v>262.452</v>
      </c>
      <c r="F9" s="264"/>
    </row>
    <row r="10" spans="1:9">
      <c r="A10" s="295" t="s">
        <v>1471</v>
      </c>
      <c r="B10" s="296">
        <v>2396.7089999999998</v>
      </c>
      <c r="C10" s="296">
        <v>836.81299999999999</v>
      </c>
      <c r="D10" s="296">
        <v>87.233999999999995</v>
      </c>
      <c r="E10" s="296">
        <v>601.07399999999996</v>
      </c>
      <c r="F10" s="264"/>
    </row>
    <row r="11" spans="1:9">
      <c r="A11" s="295" t="s">
        <v>1472</v>
      </c>
      <c r="B11" s="296">
        <v>1522.4059999999999</v>
      </c>
      <c r="C11" s="296">
        <v>825.06200000000001</v>
      </c>
      <c r="D11" s="296">
        <v>932.87699999999995</v>
      </c>
      <c r="E11" s="296">
        <v>580.11699999999996</v>
      </c>
      <c r="F11" s="264"/>
    </row>
    <row r="12" spans="1:9">
      <c r="A12" s="264"/>
      <c r="B12" s="264"/>
      <c r="C12" s="264"/>
      <c r="D12" s="264"/>
      <c r="E12" s="264"/>
      <c r="F12" s="264"/>
    </row>
    <row r="13" spans="1:9">
      <c r="A13" s="264"/>
      <c r="B13" s="264"/>
      <c r="C13" s="264"/>
      <c r="D13" s="264"/>
      <c r="E13" s="264"/>
      <c r="F13" s="264"/>
    </row>
    <row r="14" spans="1:9">
      <c r="F14" s="264"/>
    </row>
  </sheetData>
  <mergeCells count="1">
    <mergeCell ref="H1:I1"/>
  </mergeCells>
  <hyperlinks>
    <hyperlink ref="H1:I1" location="Index!A1" display="Regresar al Índice" xr:uid="{C4736B40-57F0-4DFC-902C-7BFD1C2E1EB9}"/>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8BB1-53A4-484D-8082-CD1A948D67EC}">
  <sheetPr codeName="Hoja5"/>
  <dimension ref="A1:I206"/>
  <sheetViews>
    <sheetView zoomScaleNormal="100" workbookViewId="0"/>
  </sheetViews>
  <sheetFormatPr baseColWidth="10" defaultColWidth="10.85546875" defaultRowHeight="12.75"/>
  <cols>
    <col min="1" max="1" width="42" style="313" customWidth="1"/>
    <col min="2" max="2" width="13" style="152" bestFit="1" customWidth="1"/>
    <col min="3" max="3" width="14.5703125" style="313" customWidth="1"/>
    <col min="4" max="5" width="11" style="313" bestFit="1" customWidth="1"/>
    <col min="6" max="7" width="10.85546875" style="313"/>
    <col min="8" max="8" width="10.85546875" style="313" customWidth="1"/>
    <col min="9" max="9" width="23" style="313" customWidth="1"/>
    <col min="10" max="13" width="10.85546875" style="313" customWidth="1"/>
    <col min="14" max="16384" width="10.85546875" style="313"/>
  </cols>
  <sheetData>
    <row r="1" spans="1:9" s="313" customFormat="1">
      <c r="A1" s="262" t="s">
        <v>2821</v>
      </c>
      <c r="B1" s="152"/>
      <c r="H1" s="263" t="s">
        <v>1445</v>
      </c>
      <c r="I1" s="263"/>
    </row>
    <row r="2" spans="1:9" s="313" customFormat="1">
      <c r="A2" s="302" t="s">
        <v>1336</v>
      </c>
      <c r="B2" s="152"/>
    </row>
    <row r="5" spans="1:9" s="313" customFormat="1" ht="18" customHeight="1" thickBot="1">
      <c r="A5" s="433"/>
      <c r="B5" s="177"/>
      <c r="C5" s="433"/>
      <c r="D5" s="433"/>
      <c r="E5" s="433"/>
      <c r="H5" s="5"/>
    </row>
    <row r="6" spans="1:9" s="313" customFormat="1" ht="26.45" customHeight="1" thickBot="1">
      <c r="A6" s="63" t="s">
        <v>289</v>
      </c>
      <c r="B6" s="81" t="s">
        <v>1340</v>
      </c>
      <c r="C6" s="81" t="s">
        <v>1452</v>
      </c>
      <c r="D6" s="63" t="s">
        <v>34</v>
      </c>
      <c r="E6" s="63" t="s">
        <v>277</v>
      </c>
      <c r="H6" s="5"/>
    </row>
    <row r="7" spans="1:9" s="313" customFormat="1" ht="18" customHeight="1" thickBot="1">
      <c r="A7" s="314" t="s">
        <v>1138</v>
      </c>
      <c r="B7" s="315">
        <v>32</v>
      </c>
      <c r="C7" s="315">
        <v>30</v>
      </c>
      <c r="D7" s="315">
        <f t="shared" ref="D7:D14" si="0">C7-B7</f>
        <v>-2</v>
      </c>
      <c r="E7" s="316">
        <f t="shared" ref="E7:E14" si="1">C7/B7-1</f>
        <v>-6.25E-2</v>
      </c>
      <c r="H7" s="5"/>
    </row>
    <row r="8" spans="1:9" s="313" customFormat="1" ht="18" customHeight="1" thickBot="1">
      <c r="A8" s="314" t="s">
        <v>1139</v>
      </c>
      <c r="B8" s="315">
        <v>48554</v>
      </c>
      <c r="C8" s="315">
        <v>48244</v>
      </c>
      <c r="D8" s="315">
        <f t="shared" si="0"/>
        <v>-310</v>
      </c>
      <c r="E8" s="316">
        <f t="shared" si="1"/>
        <v>-6.3846439016352896E-3</v>
      </c>
      <c r="H8" s="5"/>
    </row>
    <row r="9" spans="1:9" s="313" customFormat="1" ht="18" customHeight="1" thickBot="1">
      <c r="A9" s="314" t="s">
        <v>1140</v>
      </c>
      <c r="B9" s="315">
        <v>240141</v>
      </c>
      <c r="C9" s="315">
        <v>239952</v>
      </c>
      <c r="D9" s="315">
        <f t="shared" si="0"/>
        <v>-189</v>
      </c>
      <c r="E9" s="316">
        <f t="shared" si="1"/>
        <v>-7.8703761540099837E-4</v>
      </c>
      <c r="H9" s="5"/>
    </row>
    <row r="10" spans="1:9" s="313" customFormat="1" ht="18" customHeight="1" thickBot="1">
      <c r="A10" s="314" t="s">
        <v>1141</v>
      </c>
      <c r="B10" s="315">
        <v>310748</v>
      </c>
      <c r="C10" s="315">
        <v>310800</v>
      </c>
      <c r="D10" s="315">
        <f t="shared" si="0"/>
        <v>52</v>
      </c>
      <c r="E10" s="316">
        <f t="shared" si="1"/>
        <v>1.6733816468650353E-4</v>
      </c>
      <c r="H10" s="5"/>
    </row>
    <row r="11" spans="1:9" s="313" customFormat="1" ht="18" customHeight="1" thickBot="1">
      <c r="A11" s="314" t="s">
        <v>1142</v>
      </c>
      <c r="B11" s="315">
        <v>299640</v>
      </c>
      <c r="C11" s="315">
        <v>299544</v>
      </c>
      <c r="D11" s="315">
        <f t="shared" si="0"/>
        <v>-96</v>
      </c>
      <c r="E11" s="316">
        <f t="shared" si="1"/>
        <v>-3.2038446135362886E-4</v>
      </c>
      <c r="H11" s="5"/>
    </row>
    <row r="12" spans="1:9" s="313" customFormat="1" ht="18" customHeight="1" thickBot="1">
      <c r="A12" s="314" t="s">
        <v>1143</v>
      </c>
      <c r="B12" s="315">
        <v>267255</v>
      </c>
      <c r="C12" s="315">
        <v>266911</v>
      </c>
      <c r="D12" s="315">
        <f t="shared" si="0"/>
        <v>-344</v>
      </c>
      <c r="E12" s="316">
        <f t="shared" si="1"/>
        <v>-1.2871602028026174E-3</v>
      </c>
      <c r="H12" s="5"/>
    </row>
    <row r="13" spans="1:9" s="313" customFormat="1" ht="18" customHeight="1" thickBot="1">
      <c r="A13" s="314" t="s">
        <v>1144</v>
      </c>
      <c r="B13" s="315">
        <v>237586</v>
      </c>
      <c r="C13" s="315">
        <v>238022</v>
      </c>
      <c r="D13" s="315">
        <f t="shared" si="0"/>
        <v>436</v>
      </c>
      <c r="E13" s="316">
        <f t="shared" si="1"/>
        <v>1.835124965275714E-3</v>
      </c>
      <c r="H13" s="5"/>
    </row>
    <row r="14" spans="1:9" s="313" customFormat="1" ht="18" customHeight="1" thickBot="1">
      <c r="A14" s="314" t="s">
        <v>1145</v>
      </c>
      <c r="B14" s="315">
        <v>207647</v>
      </c>
      <c r="C14" s="315">
        <v>207808</v>
      </c>
      <c r="D14" s="315">
        <f t="shared" si="0"/>
        <v>161</v>
      </c>
      <c r="E14" s="316">
        <f t="shared" si="1"/>
        <v>7.7535432729591847E-4</v>
      </c>
      <c r="H14" s="5"/>
    </row>
    <row r="15" spans="1:9" s="313" customFormat="1" ht="13.5" thickBot="1">
      <c r="A15" s="314" t="s">
        <v>741</v>
      </c>
      <c r="B15" s="315">
        <v>361599</v>
      </c>
      <c r="C15" s="315">
        <v>363254</v>
      </c>
      <c r="D15" s="315">
        <f>C15-B15</f>
        <v>1655</v>
      </c>
      <c r="E15" s="316">
        <f>C15/B15-1</f>
        <v>4.5768931883107822E-3</v>
      </c>
      <c r="H15" s="5"/>
    </row>
    <row r="16" spans="1:9" s="313" customFormat="1" ht="13.5" thickBot="1">
      <c r="A16" s="64" t="s">
        <v>52</v>
      </c>
      <c r="B16" s="65">
        <f>SUM(B7:B15)</f>
        <v>1973202</v>
      </c>
      <c r="C16" s="65">
        <f>SUM(C7:C15)</f>
        <v>1974565</v>
      </c>
      <c r="D16" s="66">
        <f>C16-B16</f>
        <v>1363</v>
      </c>
      <c r="E16" s="154">
        <f>C16/B16-1</f>
        <v>6.90755432033896E-4</v>
      </c>
      <c r="H16" s="5"/>
    </row>
    <row r="17" spans="1:8" s="313" customFormat="1">
      <c r="B17" s="152"/>
      <c r="H17" s="5"/>
    </row>
    <row r="20" spans="1:8" s="313" customFormat="1">
      <c r="A20" s="289"/>
      <c r="B20" s="289"/>
      <c r="C20" s="289"/>
      <c r="D20" s="289"/>
    </row>
    <row r="21" spans="1:8" s="313" customFormat="1">
      <c r="A21" s="289"/>
      <c r="B21" s="289"/>
      <c r="C21" s="289"/>
      <c r="D21" s="289"/>
    </row>
    <row r="22" spans="1:8" s="313" customFormat="1">
      <c r="A22" s="289"/>
      <c r="B22" s="289"/>
      <c r="C22" s="289"/>
      <c r="D22" s="289"/>
    </row>
    <row r="23" spans="1:8" s="313" customFormat="1">
      <c r="A23" s="289"/>
      <c r="B23" s="289"/>
      <c r="C23" s="289"/>
      <c r="D23" s="289"/>
    </row>
    <row r="24" spans="1:8" s="313" customFormat="1">
      <c r="A24" s="289"/>
      <c r="B24" s="289"/>
      <c r="C24" s="289"/>
      <c r="D24" s="289"/>
    </row>
    <row r="25" spans="1:8" s="313" customFormat="1">
      <c r="A25" s="289"/>
      <c r="B25" s="289"/>
      <c r="C25" s="289"/>
      <c r="D25" s="289"/>
    </row>
    <row r="26" spans="1:8" s="313" customFormat="1">
      <c r="A26" s="289"/>
      <c r="B26" s="289"/>
      <c r="C26" s="289"/>
      <c r="D26" s="289"/>
    </row>
    <row r="27" spans="1:8" s="313" customFormat="1">
      <c r="A27" s="289"/>
      <c r="B27" s="289"/>
      <c r="C27" s="289"/>
      <c r="D27" s="289"/>
    </row>
    <row r="28" spans="1:8" s="313" customFormat="1">
      <c r="A28" s="289"/>
      <c r="B28" s="289"/>
      <c r="C28" s="289"/>
      <c r="D28" s="289"/>
    </row>
    <row r="29" spans="1:8" s="313" customFormat="1">
      <c r="A29" s="289"/>
      <c r="B29" s="289"/>
      <c r="C29" s="289"/>
      <c r="D29" s="289"/>
    </row>
    <row r="30" spans="1:8" s="313" customFormat="1">
      <c r="A30" s="289"/>
      <c r="B30" s="289"/>
      <c r="C30" s="289"/>
      <c r="D30" s="289"/>
    </row>
    <row r="31" spans="1:8" s="313" customFormat="1">
      <c r="A31" s="289"/>
      <c r="B31" s="289"/>
      <c r="C31" s="289"/>
      <c r="D31" s="289"/>
    </row>
    <row r="32" spans="1:8" s="313" customFormat="1">
      <c r="A32" s="289"/>
      <c r="B32" s="289"/>
      <c r="C32" s="289"/>
      <c r="D32" s="289"/>
    </row>
    <row r="33" spans="1:4" s="313" customFormat="1">
      <c r="A33" s="289"/>
      <c r="B33" s="289"/>
      <c r="C33" s="289"/>
      <c r="D33" s="289"/>
    </row>
    <row r="34" spans="1:4" s="313" customFormat="1">
      <c r="A34" s="289"/>
      <c r="B34" s="289"/>
      <c r="C34" s="289"/>
      <c r="D34" s="289"/>
    </row>
    <row r="35" spans="1:4" s="313" customFormat="1">
      <c r="A35" s="289"/>
      <c r="B35" s="289"/>
      <c r="C35" s="289"/>
      <c r="D35" s="289"/>
    </row>
    <row r="36" spans="1:4" s="313" customFormat="1">
      <c r="A36" s="289"/>
      <c r="B36" s="289"/>
      <c r="C36" s="289"/>
      <c r="D36" s="289"/>
    </row>
    <row r="37" spans="1:4" s="313" customFormat="1">
      <c r="A37" s="289"/>
      <c r="B37" s="289"/>
      <c r="C37" s="289"/>
      <c r="D37" s="289"/>
    </row>
    <row r="38" spans="1:4" s="313" customFormat="1">
      <c r="A38" s="289"/>
      <c r="B38" s="289"/>
      <c r="C38" s="289"/>
      <c r="D38" s="289"/>
    </row>
    <row r="39" spans="1:4" s="313" customFormat="1">
      <c r="A39" s="289"/>
      <c r="B39" s="289"/>
      <c r="C39" s="289"/>
      <c r="D39" s="289"/>
    </row>
    <row r="40" spans="1:4" s="313" customFormat="1">
      <c r="A40" s="289"/>
      <c r="B40" s="289"/>
      <c r="C40" s="289"/>
      <c r="D40" s="289"/>
    </row>
    <row r="41" spans="1:4" s="313" customFormat="1">
      <c r="A41" s="289"/>
      <c r="B41" s="289"/>
      <c r="C41" s="289"/>
      <c r="D41" s="289"/>
    </row>
    <row r="42" spans="1:4" s="313" customFormat="1">
      <c r="A42" s="289"/>
      <c r="B42" s="289"/>
      <c r="C42" s="289"/>
      <c r="D42" s="289"/>
    </row>
    <row r="43" spans="1:4" s="313" customFormat="1">
      <c r="A43" s="289"/>
      <c r="B43" s="289"/>
      <c r="C43" s="289"/>
      <c r="D43" s="289"/>
    </row>
    <row r="44" spans="1:4" s="313" customFormat="1">
      <c r="A44" s="289"/>
      <c r="B44" s="289"/>
      <c r="C44" s="289"/>
      <c r="D44" s="289"/>
    </row>
    <row r="45" spans="1:4" s="313" customFormat="1">
      <c r="A45" s="289"/>
      <c r="B45" s="289"/>
      <c r="C45" s="289"/>
      <c r="D45" s="289"/>
    </row>
    <row r="46" spans="1:4" s="313" customFormat="1">
      <c r="A46" s="289"/>
      <c r="B46" s="289"/>
      <c r="C46" s="289"/>
      <c r="D46" s="289"/>
    </row>
    <row r="47" spans="1:4" s="313" customFormat="1">
      <c r="A47" s="289"/>
      <c r="B47" s="289"/>
      <c r="C47" s="289"/>
      <c r="D47" s="289"/>
    </row>
    <row r="48" spans="1:4" s="313" customFormat="1">
      <c r="A48" s="289"/>
      <c r="B48" s="289"/>
      <c r="C48" s="289"/>
      <c r="D48" s="289"/>
    </row>
    <row r="49" spans="1:4" s="313" customFormat="1">
      <c r="A49" s="289"/>
      <c r="B49" s="289"/>
      <c r="C49" s="289"/>
      <c r="D49" s="289"/>
    </row>
    <row r="50" spans="1:4" s="313" customFormat="1">
      <c r="A50" s="289"/>
      <c r="B50" s="289"/>
      <c r="C50" s="289"/>
      <c r="D50" s="289"/>
    </row>
    <row r="51" spans="1:4" s="313" customFormat="1">
      <c r="A51" s="289"/>
      <c r="B51" s="289"/>
      <c r="C51" s="289"/>
      <c r="D51" s="289"/>
    </row>
    <row r="52" spans="1:4" s="313" customFormat="1">
      <c r="A52" s="289"/>
      <c r="B52" s="289"/>
      <c r="C52" s="289"/>
      <c r="D52" s="289"/>
    </row>
    <row r="53" spans="1:4" s="313" customFormat="1">
      <c r="A53" s="289"/>
      <c r="B53" s="289"/>
      <c r="C53" s="289"/>
      <c r="D53" s="289"/>
    </row>
    <row r="54" spans="1:4" s="313" customFormat="1">
      <c r="A54" s="289"/>
      <c r="B54" s="289"/>
      <c r="C54" s="289"/>
      <c r="D54" s="289"/>
    </row>
    <row r="55" spans="1:4" s="313" customFormat="1">
      <c r="A55" s="289"/>
      <c r="B55" s="289"/>
      <c r="C55" s="289"/>
      <c r="D55" s="289"/>
    </row>
    <row r="56" spans="1:4" s="313" customFormat="1">
      <c r="A56" s="289"/>
      <c r="B56" s="289"/>
      <c r="C56" s="289"/>
      <c r="D56" s="289"/>
    </row>
    <row r="57" spans="1:4" s="313" customFormat="1">
      <c r="A57" s="289"/>
      <c r="B57" s="289"/>
      <c r="C57" s="289"/>
      <c r="D57" s="289"/>
    </row>
    <row r="58" spans="1:4" s="313" customFormat="1">
      <c r="A58" s="289"/>
      <c r="B58" s="289"/>
      <c r="C58" s="289"/>
      <c r="D58" s="289"/>
    </row>
    <row r="59" spans="1:4" s="313" customFormat="1">
      <c r="A59" s="289"/>
      <c r="B59" s="289"/>
      <c r="C59" s="289"/>
      <c r="D59" s="289"/>
    </row>
    <row r="60" spans="1:4" s="313" customFormat="1">
      <c r="A60" s="289"/>
      <c r="B60" s="289"/>
      <c r="C60" s="289"/>
      <c r="D60" s="289"/>
    </row>
    <row r="61" spans="1:4" s="313" customFormat="1">
      <c r="A61" s="289"/>
      <c r="B61" s="289"/>
      <c r="C61" s="289"/>
      <c r="D61" s="289"/>
    </row>
    <row r="62" spans="1:4" s="313" customFormat="1">
      <c r="A62" s="289"/>
      <c r="B62" s="289"/>
      <c r="C62" s="289"/>
      <c r="D62" s="289"/>
    </row>
    <row r="63" spans="1:4" s="313" customFormat="1">
      <c r="A63" s="289"/>
      <c r="B63" s="289"/>
      <c r="C63" s="289"/>
      <c r="D63" s="289"/>
    </row>
    <row r="64" spans="1:4" s="313" customFormat="1">
      <c r="A64" s="289"/>
      <c r="B64" s="289"/>
      <c r="C64" s="289"/>
      <c r="D64" s="289"/>
    </row>
    <row r="65" spans="1:4" s="313" customFormat="1">
      <c r="A65" s="289"/>
      <c r="B65" s="289"/>
      <c r="C65" s="289"/>
      <c r="D65" s="289"/>
    </row>
    <row r="66" spans="1:4" s="313" customFormat="1">
      <c r="A66" s="289"/>
      <c r="B66" s="289"/>
      <c r="C66" s="289"/>
      <c r="D66" s="289"/>
    </row>
    <row r="67" spans="1:4" s="313" customFormat="1">
      <c r="A67" s="289"/>
      <c r="B67" s="289"/>
      <c r="C67" s="289"/>
      <c r="D67" s="289"/>
    </row>
    <row r="68" spans="1:4" s="313" customFormat="1">
      <c r="A68" s="289"/>
      <c r="B68" s="289"/>
      <c r="C68" s="289"/>
      <c r="D68" s="289"/>
    </row>
    <row r="69" spans="1:4" s="313" customFormat="1">
      <c r="A69" s="289"/>
      <c r="B69" s="289"/>
      <c r="C69" s="289"/>
      <c r="D69" s="289"/>
    </row>
    <row r="70" spans="1:4" s="313" customFormat="1">
      <c r="A70" s="289"/>
      <c r="B70" s="289"/>
      <c r="C70" s="289"/>
      <c r="D70" s="289"/>
    </row>
    <row r="71" spans="1:4" s="313" customFormat="1">
      <c r="A71" s="289"/>
      <c r="B71" s="289"/>
      <c r="C71" s="289"/>
      <c r="D71" s="289"/>
    </row>
    <row r="72" spans="1:4" s="313" customFormat="1">
      <c r="A72" s="289"/>
      <c r="B72" s="289"/>
      <c r="C72" s="289"/>
      <c r="D72" s="289"/>
    </row>
    <row r="73" spans="1:4" s="313" customFormat="1">
      <c r="A73" s="289"/>
      <c r="B73" s="289"/>
      <c r="C73" s="289"/>
      <c r="D73" s="289"/>
    </row>
    <row r="74" spans="1:4" s="313" customFormat="1">
      <c r="A74" s="289"/>
      <c r="B74" s="289"/>
      <c r="C74" s="289"/>
      <c r="D74" s="289"/>
    </row>
    <row r="75" spans="1:4" s="313" customFormat="1">
      <c r="A75" s="289"/>
      <c r="B75" s="289"/>
      <c r="C75" s="289"/>
      <c r="D75" s="289"/>
    </row>
    <row r="76" spans="1:4" s="313" customFormat="1">
      <c r="A76" s="289"/>
      <c r="B76" s="289"/>
      <c r="C76" s="289"/>
      <c r="D76" s="289"/>
    </row>
    <row r="77" spans="1:4" s="313" customFormat="1">
      <c r="A77" s="289"/>
      <c r="B77" s="289"/>
      <c r="C77" s="289"/>
      <c r="D77" s="289"/>
    </row>
    <row r="78" spans="1:4" s="313" customFormat="1">
      <c r="A78" s="289"/>
      <c r="B78" s="289"/>
      <c r="C78" s="289"/>
      <c r="D78" s="289"/>
    </row>
    <row r="79" spans="1:4" s="313" customFormat="1">
      <c r="A79" s="289"/>
      <c r="B79" s="289"/>
      <c r="C79" s="289"/>
      <c r="D79" s="289"/>
    </row>
    <row r="80" spans="1:4" s="313" customFormat="1">
      <c r="A80" s="289"/>
      <c r="B80" s="289"/>
      <c r="C80" s="289"/>
      <c r="D80" s="289"/>
    </row>
    <row r="81" spans="1:4" s="313" customFormat="1">
      <c r="A81" s="289"/>
      <c r="B81" s="289"/>
      <c r="C81" s="289"/>
      <c r="D81" s="289"/>
    </row>
    <row r="82" spans="1:4" s="313" customFormat="1">
      <c r="A82" s="289"/>
      <c r="B82" s="289"/>
      <c r="C82" s="289"/>
      <c r="D82" s="289"/>
    </row>
    <row r="83" spans="1:4" s="313" customFormat="1">
      <c r="A83" s="289"/>
      <c r="B83" s="289"/>
      <c r="C83" s="289"/>
      <c r="D83" s="289"/>
    </row>
    <row r="84" spans="1:4" s="313" customFormat="1">
      <c r="A84" s="289"/>
      <c r="B84" s="289"/>
      <c r="C84" s="289"/>
      <c r="D84" s="289"/>
    </row>
    <row r="85" spans="1:4" s="313" customFormat="1">
      <c r="A85" s="289"/>
      <c r="B85" s="289"/>
      <c r="C85" s="289"/>
      <c r="D85" s="289"/>
    </row>
    <row r="86" spans="1:4" s="313" customFormat="1">
      <c r="A86" s="289"/>
      <c r="B86" s="289"/>
      <c r="C86" s="289"/>
      <c r="D86" s="289"/>
    </row>
    <row r="87" spans="1:4" s="313" customFormat="1">
      <c r="A87" s="289"/>
      <c r="B87" s="289"/>
      <c r="C87" s="289"/>
      <c r="D87" s="289"/>
    </row>
    <row r="88" spans="1:4" s="313" customFormat="1">
      <c r="A88" s="289"/>
      <c r="B88" s="289"/>
      <c r="C88" s="289"/>
      <c r="D88" s="289"/>
    </row>
    <row r="89" spans="1:4" s="313" customFormat="1">
      <c r="A89" s="289"/>
      <c r="B89" s="289"/>
      <c r="C89" s="289"/>
      <c r="D89" s="289"/>
    </row>
    <row r="90" spans="1:4" s="313" customFormat="1">
      <c r="A90" s="289"/>
      <c r="B90" s="289"/>
      <c r="C90" s="289"/>
      <c r="D90" s="289"/>
    </row>
    <row r="91" spans="1:4" s="313" customFormat="1">
      <c r="A91" s="289"/>
      <c r="B91" s="289"/>
      <c r="C91" s="289"/>
      <c r="D91" s="289"/>
    </row>
    <row r="92" spans="1:4" s="313" customFormat="1">
      <c r="A92" s="289"/>
      <c r="B92" s="289"/>
      <c r="C92" s="289"/>
      <c r="D92" s="289"/>
    </row>
    <row r="93" spans="1:4" s="313" customFormat="1">
      <c r="A93" s="289"/>
      <c r="B93" s="289"/>
      <c r="C93" s="289"/>
      <c r="D93" s="289"/>
    </row>
    <row r="94" spans="1:4" s="313" customFormat="1">
      <c r="A94" s="289"/>
      <c r="B94" s="289"/>
      <c r="C94" s="289"/>
      <c r="D94" s="289"/>
    </row>
    <row r="95" spans="1:4" s="313" customFormat="1">
      <c r="A95" s="289"/>
      <c r="B95" s="289"/>
      <c r="C95" s="289"/>
      <c r="D95" s="289"/>
    </row>
    <row r="96" spans="1:4" s="313" customFormat="1">
      <c r="A96" s="289"/>
      <c r="B96" s="289"/>
      <c r="C96" s="289"/>
      <c r="D96" s="289"/>
    </row>
    <row r="97" spans="1:4" s="313" customFormat="1">
      <c r="A97" s="289"/>
      <c r="B97" s="289"/>
      <c r="C97" s="289"/>
      <c r="D97" s="289"/>
    </row>
    <row r="98" spans="1:4" s="313" customFormat="1">
      <c r="A98" s="289"/>
      <c r="B98" s="289"/>
      <c r="C98" s="289"/>
      <c r="D98" s="289"/>
    </row>
    <row r="99" spans="1:4" s="313" customFormat="1">
      <c r="A99" s="289"/>
      <c r="B99" s="289"/>
      <c r="C99" s="289"/>
      <c r="D99" s="289"/>
    </row>
    <row r="100" spans="1:4" s="313" customFormat="1">
      <c r="A100" s="289"/>
      <c r="B100" s="289"/>
      <c r="C100" s="289"/>
      <c r="D100" s="289"/>
    </row>
    <row r="101" spans="1:4" s="313" customFormat="1">
      <c r="A101" s="289"/>
      <c r="B101" s="289"/>
      <c r="C101" s="289"/>
      <c r="D101" s="289"/>
    </row>
    <row r="102" spans="1:4" s="313" customFormat="1">
      <c r="A102" s="289"/>
      <c r="B102" s="289"/>
      <c r="C102" s="289"/>
      <c r="D102" s="289"/>
    </row>
    <row r="103" spans="1:4" s="313" customFormat="1">
      <c r="A103" s="289"/>
      <c r="B103" s="289"/>
      <c r="C103" s="289"/>
      <c r="D103" s="289"/>
    </row>
    <row r="104" spans="1:4" s="313" customFormat="1">
      <c r="A104" s="289"/>
      <c r="B104" s="289"/>
      <c r="C104" s="289"/>
      <c r="D104" s="289"/>
    </row>
    <row r="105" spans="1:4" s="313" customFormat="1">
      <c r="A105" s="289"/>
      <c r="B105" s="289"/>
      <c r="C105" s="289"/>
      <c r="D105" s="289"/>
    </row>
    <row r="106" spans="1:4" s="313" customFormat="1">
      <c r="A106" s="289"/>
      <c r="B106" s="289"/>
      <c r="C106" s="289"/>
      <c r="D106" s="289"/>
    </row>
    <row r="107" spans="1:4" s="313" customFormat="1">
      <c r="A107" s="289"/>
      <c r="B107" s="289"/>
      <c r="C107" s="289"/>
      <c r="D107" s="289"/>
    </row>
    <row r="108" spans="1:4" s="313" customFormat="1">
      <c r="A108" s="289"/>
      <c r="B108" s="289"/>
      <c r="C108" s="289"/>
      <c r="D108" s="289"/>
    </row>
    <row r="109" spans="1:4" s="313" customFormat="1">
      <c r="A109" s="289"/>
      <c r="B109" s="289"/>
      <c r="C109" s="289"/>
      <c r="D109" s="289"/>
    </row>
    <row r="110" spans="1:4" s="313" customFormat="1">
      <c r="A110" s="289"/>
      <c r="B110" s="289"/>
      <c r="C110" s="289"/>
      <c r="D110" s="289"/>
    </row>
    <row r="111" spans="1:4" s="313" customFormat="1">
      <c r="A111" s="289"/>
      <c r="B111" s="289"/>
      <c r="C111" s="289"/>
      <c r="D111" s="289"/>
    </row>
    <row r="112" spans="1:4" s="313" customFormat="1">
      <c r="A112" s="289"/>
      <c r="B112" s="289"/>
      <c r="C112" s="289"/>
      <c r="D112" s="289"/>
    </row>
    <row r="113" spans="1:4" s="313" customFormat="1">
      <c r="A113" s="289"/>
      <c r="B113" s="289"/>
      <c r="C113" s="289"/>
      <c r="D113" s="289"/>
    </row>
    <row r="114" spans="1:4" s="313" customFormat="1">
      <c r="A114" s="289"/>
      <c r="B114" s="289"/>
      <c r="C114" s="289"/>
      <c r="D114" s="289"/>
    </row>
    <row r="115" spans="1:4" s="313" customFormat="1">
      <c r="A115" s="289"/>
      <c r="B115" s="289"/>
      <c r="C115" s="289"/>
      <c r="D115" s="289"/>
    </row>
    <row r="116" spans="1:4" s="313" customFormat="1">
      <c r="A116" s="289"/>
      <c r="B116" s="289"/>
      <c r="C116" s="289"/>
      <c r="D116" s="289"/>
    </row>
    <row r="117" spans="1:4" s="313" customFormat="1">
      <c r="B117" s="5"/>
    </row>
    <row r="118" spans="1:4" s="313" customFormat="1">
      <c r="B118" s="5"/>
    </row>
    <row r="119" spans="1:4" s="313" customFormat="1">
      <c r="B119" s="5"/>
    </row>
    <row r="120" spans="1:4" s="313" customFormat="1">
      <c r="B120" s="5"/>
    </row>
    <row r="121" spans="1:4" s="313" customFormat="1">
      <c r="B121" s="5"/>
    </row>
    <row r="122" spans="1:4" s="313" customFormat="1">
      <c r="B122" s="5"/>
    </row>
    <row r="123" spans="1:4" s="313" customFormat="1">
      <c r="B123" s="5"/>
    </row>
    <row r="124" spans="1:4" s="313" customFormat="1">
      <c r="B124" s="5"/>
    </row>
    <row r="125" spans="1:4" s="313" customFormat="1">
      <c r="B125" s="5"/>
    </row>
    <row r="126" spans="1:4" s="313" customFormat="1">
      <c r="B126" s="5"/>
    </row>
    <row r="127" spans="1:4" s="313" customFormat="1">
      <c r="B127" s="5"/>
    </row>
    <row r="128" spans="1:4" s="313" customFormat="1">
      <c r="B128" s="5"/>
    </row>
    <row r="129" spans="2:2" s="313" customFormat="1">
      <c r="B129" s="5"/>
    </row>
    <row r="130" spans="2:2" s="313" customFormat="1">
      <c r="B130" s="5"/>
    </row>
    <row r="131" spans="2:2" s="313" customFormat="1">
      <c r="B131" s="5"/>
    </row>
    <row r="132" spans="2:2" s="313" customFormat="1">
      <c r="B132" s="5"/>
    </row>
    <row r="133" spans="2:2" s="313" customFormat="1">
      <c r="B133" s="5"/>
    </row>
    <row r="134" spans="2:2" s="313" customFormat="1">
      <c r="B134" s="5"/>
    </row>
    <row r="135" spans="2:2" s="313" customFormat="1">
      <c r="B135" s="5"/>
    </row>
    <row r="136" spans="2:2" s="313" customFormat="1">
      <c r="B136" s="5"/>
    </row>
    <row r="137" spans="2:2" s="313" customFormat="1">
      <c r="B137" s="5"/>
    </row>
    <row r="138" spans="2:2" s="313" customFormat="1">
      <c r="B138" s="5"/>
    </row>
    <row r="139" spans="2:2" s="313" customFormat="1">
      <c r="B139" s="5"/>
    </row>
    <row r="140" spans="2:2" s="313" customFormat="1">
      <c r="B140" s="5"/>
    </row>
    <row r="141" spans="2:2" s="313" customFormat="1">
      <c r="B141" s="5"/>
    </row>
    <row r="142" spans="2:2" s="313" customFormat="1">
      <c r="B142" s="5"/>
    </row>
    <row r="143" spans="2:2" s="313" customFormat="1">
      <c r="B143" s="5"/>
    </row>
    <row r="144" spans="2:2" s="313" customFormat="1">
      <c r="B144" s="5"/>
    </row>
    <row r="145" spans="2:2" s="313" customFormat="1">
      <c r="B145" s="5"/>
    </row>
    <row r="146" spans="2:2" s="313" customFormat="1">
      <c r="B146" s="5"/>
    </row>
    <row r="147" spans="2:2" s="313" customFormat="1">
      <c r="B147" s="5"/>
    </row>
    <row r="148" spans="2:2" s="313" customFormat="1">
      <c r="B148" s="5"/>
    </row>
    <row r="149" spans="2:2" s="313" customFormat="1">
      <c r="B149" s="5"/>
    </row>
    <row r="150" spans="2:2" s="313" customFormat="1">
      <c r="B150" s="5"/>
    </row>
    <row r="151" spans="2:2" s="313" customFormat="1">
      <c r="B151" s="5"/>
    </row>
    <row r="152" spans="2:2" s="313" customFormat="1">
      <c r="B152" s="5"/>
    </row>
    <row r="153" spans="2:2" s="313" customFormat="1">
      <c r="B153" s="5"/>
    </row>
    <row r="154" spans="2:2" s="313" customFormat="1">
      <c r="B154" s="5"/>
    </row>
    <row r="155" spans="2:2" s="313" customFormat="1">
      <c r="B155" s="5"/>
    </row>
    <row r="156" spans="2:2" s="313" customFormat="1">
      <c r="B156" s="5"/>
    </row>
    <row r="157" spans="2:2" s="313" customFormat="1">
      <c r="B157" s="5"/>
    </row>
    <row r="158" spans="2:2" s="313" customFormat="1">
      <c r="B158" s="5"/>
    </row>
    <row r="159" spans="2:2" s="313" customFormat="1">
      <c r="B159" s="5"/>
    </row>
    <row r="160" spans="2:2" s="313" customFormat="1">
      <c r="B160" s="5"/>
    </row>
    <row r="161" spans="2:2" s="313" customFormat="1">
      <c r="B161" s="5"/>
    </row>
    <row r="162" spans="2:2" s="313" customFormat="1">
      <c r="B162" s="5"/>
    </row>
    <row r="163" spans="2:2" s="313" customFormat="1">
      <c r="B163" s="5"/>
    </row>
    <row r="164" spans="2:2" s="313" customFormat="1">
      <c r="B164" s="5"/>
    </row>
    <row r="165" spans="2:2" s="313" customFormat="1">
      <c r="B165" s="5"/>
    </row>
    <row r="166" spans="2:2" s="313" customFormat="1">
      <c r="B166" s="5"/>
    </row>
    <row r="167" spans="2:2" s="313" customFormat="1">
      <c r="B167" s="5"/>
    </row>
    <row r="168" spans="2:2" s="313" customFormat="1">
      <c r="B168" s="5"/>
    </row>
    <row r="169" spans="2:2" s="313" customFormat="1">
      <c r="B169" s="5"/>
    </row>
    <row r="170" spans="2:2" s="313" customFormat="1">
      <c r="B170" s="5"/>
    </row>
    <row r="171" spans="2:2" s="313" customFormat="1">
      <c r="B171" s="5"/>
    </row>
    <row r="172" spans="2:2" s="313" customFormat="1">
      <c r="B172" s="5"/>
    </row>
    <row r="173" spans="2:2" s="313" customFormat="1">
      <c r="B173" s="5"/>
    </row>
    <row r="174" spans="2:2" s="313" customFormat="1">
      <c r="B174" s="5"/>
    </row>
    <row r="175" spans="2:2" s="313" customFormat="1">
      <c r="B175" s="5"/>
    </row>
    <row r="176" spans="2:2" s="313" customFormat="1">
      <c r="B176" s="5"/>
    </row>
    <row r="177" spans="2:2" s="313" customFormat="1">
      <c r="B177" s="5"/>
    </row>
    <row r="178" spans="2:2" s="313" customFormat="1">
      <c r="B178" s="5"/>
    </row>
    <row r="179" spans="2:2" s="313" customFormat="1">
      <c r="B179" s="5"/>
    </row>
    <row r="180" spans="2:2" s="313" customFormat="1">
      <c r="B180" s="5"/>
    </row>
    <row r="181" spans="2:2" s="313" customFormat="1">
      <c r="B181" s="5"/>
    </row>
    <row r="182" spans="2:2" s="313" customFormat="1">
      <c r="B182" s="5"/>
    </row>
    <row r="183" spans="2:2" s="313" customFormat="1">
      <c r="B183" s="5"/>
    </row>
    <row r="184" spans="2:2" s="313" customFormat="1">
      <c r="B184" s="5"/>
    </row>
    <row r="185" spans="2:2" s="313" customFormat="1">
      <c r="B185" s="5"/>
    </row>
    <row r="186" spans="2:2" s="313" customFormat="1">
      <c r="B186" s="5"/>
    </row>
    <row r="187" spans="2:2" s="313" customFormat="1">
      <c r="B187" s="5"/>
    </row>
    <row r="188" spans="2:2" s="313" customFormat="1">
      <c r="B188" s="5"/>
    </row>
    <row r="189" spans="2:2" s="313" customFormat="1">
      <c r="B189" s="5"/>
    </row>
    <row r="190" spans="2:2" s="313" customFormat="1">
      <c r="B190" s="5"/>
    </row>
    <row r="191" spans="2:2" s="313" customFormat="1">
      <c r="B191" s="5"/>
    </row>
    <row r="192" spans="2:2" s="313" customFormat="1">
      <c r="B192" s="5"/>
    </row>
    <row r="193" spans="2:2" s="313" customFormat="1">
      <c r="B193" s="5"/>
    </row>
    <row r="194" spans="2:2" s="313" customFormat="1">
      <c r="B194" s="5"/>
    </row>
    <row r="195" spans="2:2" s="313" customFormat="1">
      <c r="B195" s="5"/>
    </row>
    <row r="196" spans="2:2" s="313" customFormat="1">
      <c r="B196" s="5"/>
    </row>
    <row r="197" spans="2:2" s="313" customFormat="1">
      <c r="B197" s="5"/>
    </row>
    <row r="198" spans="2:2" s="313" customFormat="1">
      <c r="B198" s="5"/>
    </row>
    <row r="199" spans="2:2" s="313" customFormat="1">
      <c r="B199" s="5"/>
    </row>
    <row r="200" spans="2:2" s="313" customFormat="1">
      <c r="B200" s="5"/>
    </row>
    <row r="201" spans="2:2" s="313" customFormat="1">
      <c r="B201" s="5"/>
    </row>
    <row r="202" spans="2:2" s="313" customFormat="1">
      <c r="B202" s="5"/>
    </row>
    <row r="203" spans="2:2" s="313" customFormat="1">
      <c r="B203" s="5"/>
    </row>
    <row r="204" spans="2:2" s="313" customFormat="1">
      <c r="B204" s="5"/>
    </row>
    <row r="205" spans="2:2" s="313" customFormat="1">
      <c r="B205" s="5"/>
    </row>
    <row r="206" spans="2:2" s="313" customFormat="1">
      <c r="B206" s="5"/>
    </row>
  </sheetData>
  <mergeCells count="1">
    <mergeCell ref="H1:I1"/>
  </mergeCells>
  <hyperlinks>
    <hyperlink ref="H1:I1" location="Index!A1" display="Regresar al Índice" xr:uid="{6C9D8FD8-2255-4E7D-A767-09CB3FA73E46}"/>
  </hyperlinks>
  <pageMargins left="0.7" right="0.7" top="0.75" bottom="0.75" header="0.3" footer="0.3"/>
  <pageSetup orientation="portrait"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94AD4-0364-4682-8C17-E05725A78836}">
  <sheetPr codeName="Hoja60"/>
  <dimension ref="A1:I38"/>
  <sheetViews>
    <sheetView workbookViewId="0"/>
  </sheetViews>
  <sheetFormatPr baseColWidth="10" defaultRowHeight="12.75"/>
  <cols>
    <col min="1" max="16384" width="11.42578125" style="264"/>
  </cols>
  <sheetData>
    <row r="1" spans="1:9">
      <c r="A1" s="262" t="s">
        <v>2918</v>
      </c>
      <c r="H1" s="263" t="s">
        <v>1445</v>
      </c>
      <c r="I1" s="263"/>
    </row>
    <row r="2" spans="1:9">
      <c r="A2" s="264" t="s">
        <v>1364</v>
      </c>
    </row>
    <row r="3" spans="1:9">
      <c r="A3" s="264" t="s">
        <v>633</v>
      </c>
    </row>
    <row r="5" spans="1:9">
      <c r="A5" s="264" t="s">
        <v>2</v>
      </c>
      <c r="B5" s="264" t="s">
        <v>51</v>
      </c>
    </row>
    <row r="6" spans="1:9">
      <c r="A6" s="264" t="s">
        <v>6</v>
      </c>
      <c r="B6" s="293">
        <v>-5.3484809803421003</v>
      </c>
    </row>
    <row r="7" spans="1:9">
      <c r="A7" s="264" t="s">
        <v>33</v>
      </c>
      <c r="B7" s="293">
        <v>-4.3901829763317402</v>
      </c>
    </row>
    <row r="8" spans="1:9">
      <c r="A8" s="264" t="s">
        <v>18</v>
      </c>
      <c r="B8" s="293">
        <v>-3.4528600172463402</v>
      </c>
    </row>
    <row r="9" spans="1:9">
      <c r="A9" s="264" t="s">
        <v>29</v>
      </c>
      <c r="B9" s="293">
        <v>-3.1763323415852001</v>
      </c>
    </row>
    <row r="10" spans="1:9">
      <c r="A10" s="264" t="s">
        <v>12</v>
      </c>
      <c r="B10" s="293">
        <v>-2.3147755600400202</v>
      </c>
    </row>
    <row r="11" spans="1:9">
      <c r="A11" s="264" t="s">
        <v>22</v>
      </c>
      <c r="B11" s="293">
        <v>-1.33875044208093</v>
      </c>
    </row>
    <row r="12" spans="1:9">
      <c r="A12" s="264" t="s">
        <v>7</v>
      </c>
      <c r="B12" s="293">
        <v>-1.1632270168855501</v>
      </c>
    </row>
    <row r="13" spans="1:9">
      <c r="A13" s="264" t="s">
        <v>27</v>
      </c>
      <c r="B13" s="293">
        <v>-1.0687312972023</v>
      </c>
    </row>
    <row r="14" spans="1:9">
      <c r="A14" s="264" t="s">
        <v>4</v>
      </c>
      <c r="B14" s="293">
        <v>-0.77382805884699302</v>
      </c>
    </row>
    <row r="15" spans="1:9">
      <c r="A15" s="264" t="s">
        <v>19</v>
      </c>
      <c r="B15" s="293">
        <v>-0.60287825748736001</v>
      </c>
    </row>
    <row r="16" spans="1:9">
      <c r="A16" s="264" t="s">
        <v>32</v>
      </c>
      <c r="B16" s="293">
        <v>-0.48937065880867398</v>
      </c>
    </row>
    <row r="17" spans="1:2">
      <c r="A17" s="264" t="s">
        <v>13</v>
      </c>
      <c r="B17" s="293">
        <v>-0.211979768744053</v>
      </c>
    </row>
    <row r="18" spans="1:2">
      <c r="A18" s="264" t="s">
        <v>21</v>
      </c>
      <c r="B18" s="293">
        <v>-4.5871559633026103E-2</v>
      </c>
    </row>
    <row r="19" spans="1:2">
      <c r="A19" s="264" t="s">
        <v>15</v>
      </c>
      <c r="B19" s="293">
        <v>0.36463081130355701</v>
      </c>
    </row>
    <row r="20" spans="1:2">
      <c r="A20" s="264" t="s">
        <v>16</v>
      </c>
      <c r="B20" s="293">
        <v>0.46840646209731501</v>
      </c>
    </row>
    <row r="21" spans="1:2">
      <c r="A21" s="264" t="s">
        <v>24</v>
      </c>
      <c r="B21" s="293">
        <v>0.49710024855012003</v>
      </c>
    </row>
    <row r="22" spans="1:2">
      <c r="A22" s="264" t="s">
        <v>9</v>
      </c>
      <c r="B22" s="293">
        <v>0.677004058853381</v>
      </c>
    </row>
    <row r="23" spans="1:2">
      <c r="A23" s="264" t="s">
        <v>31</v>
      </c>
      <c r="B23" s="293">
        <v>0.71677217513916902</v>
      </c>
    </row>
    <row r="24" spans="1:2">
      <c r="A24" s="264" t="s">
        <v>1</v>
      </c>
      <c r="B24" s="293">
        <v>0.89619821198945204</v>
      </c>
    </row>
    <row r="25" spans="1:2">
      <c r="A25" s="264" t="s">
        <v>14</v>
      </c>
      <c r="B25" s="293">
        <v>0.949034559809947</v>
      </c>
    </row>
    <row r="26" spans="1:2">
      <c r="A26" s="264" t="s">
        <v>26</v>
      </c>
      <c r="B26" s="293">
        <v>1.1131103046567701</v>
      </c>
    </row>
    <row r="27" spans="1:2">
      <c r="A27" s="264" t="s">
        <v>20</v>
      </c>
      <c r="B27" s="293">
        <v>1.1574222425023899</v>
      </c>
    </row>
    <row r="28" spans="1:2">
      <c r="A28" s="264" t="s">
        <v>17</v>
      </c>
      <c r="B28" s="293">
        <v>1.30587799456656</v>
      </c>
    </row>
    <row r="29" spans="1:2">
      <c r="A29" s="264" t="s">
        <v>3</v>
      </c>
      <c r="B29" s="293">
        <v>1.4590465544144</v>
      </c>
    </row>
    <row r="30" spans="1:2">
      <c r="A30" s="264" t="s">
        <v>23</v>
      </c>
      <c r="B30" s="293">
        <v>1.52174695110983</v>
      </c>
    </row>
    <row r="31" spans="1:2">
      <c r="A31" s="264" t="s">
        <v>28</v>
      </c>
      <c r="B31" s="293">
        <v>1.60935350756535</v>
      </c>
    </row>
    <row r="32" spans="1:2">
      <c r="A32" s="264" t="s">
        <v>8</v>
      </c>
      <c r="B32" s="293">
        <v>2.4319794996386701</v>
      </c>
    </row>
    <row r="33" spans="1:2">
      <c r="A33" s="264" t="s">
        <v>25</v>
      </c>
      <c r="B33" s="293">
        <v>2.8162270764758599</v>
      </c>
    </row>
    <row r="34" spans="1:2">
      <c r="A34" s="264" t="s">
        <v>5</v>
      </c>
      <c r="B34" s="293">
        <v>3.4346846846846901</v>
      </c>
    </row>
    <row r="35" spans="1:2">
      <c r="A35" s="264" t="s">
        <v>30</v>
      </c>
      <c r="B35" s="293">
        <v>3.8739796336236401</v>
      </c>
    </row>
    <row r="36" spans="1:2">
      <c r="A36" s="264" t="s">
        <v>10</v>
      </c>
      <c r="B36" s="293">
        <v>4.0771075169004698</v>
      </c>
    </row>
    <row r="37" spans="1:2">
      <c r="A37" s="264" t="s">
        <v>11</v>
      </c>
      <c r="B37" s="293">
        <v>4.6080760095011897</v>
      </c>
    </row>
    <row r="38" spans="1:2">
      <c r="A38" s="264" t="s">
        <v>0</v>
      </c>
      <c r="B38" s="293">
        <v>4.7710204127774798</v>
      </c>
    </row>
  </sheetData>
  <mergeCells count="1">
    <mergeCell ref="H1:I1"/>
  </mergeCells>
  <hyperlinks>
    <hyperlink ref="H1:I1" location="Index!A1" display="Regresar al Índice" xr:uid="{3CC85C0E-896F-4503-B3D3-C33313448127}"/>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960D-C1E8-4F04-A73F-FBF46738C16B}">
  <sheetPr codeName="Hoja62"/>
  <dimension ref="A1:I38"/>
  <sheetViews>
    <sheetView workbookViewId="0"/>
  </sheetViews>
  <sheetFormatPr baseColWidth="10" defaultRowHeight="12.75"/>
  <cols>
    <col min="1" max="16384" width="11.42578125" style="264"/>
  </cols>
  <sheetData>
    <row r="1" spans="1:9">
      <c r="A1" s="262" t="s">
        <v>2919</v>
      </c>
      <c r="H1" s="263" t="s">
        <v>1445</v>
      </c>
      <c r="I1" s="263"/>
    </row>
    <row r="2" spans="1:9">
      <c r="A2" s="264" t="s">
        <v>1364</v>
      </c>
    </row>
    <row r="3" spans="1:9">
      <c r="A3" s="264" t="s">
        <v>729</v>
      </c>
    </row>
    <row r="5" spans="1:9">
      <c r="A5" s="264" t="s">
        <v>2</v>
      </c>
      <c r="B5" s="264" t="s">
        <v>51</v>
      </c>
    </row>
    <row r="6" spans="1:9">
      <c r="A6" s="264" t="s">
        <v>6</v>
      </c>
      <c r="B6" s="293">
        <v>-10.8708357685564</v>
      </c>
    </row>
    <row r="7" spans="1:9">
      <c r="A7" s="264" t="s">
        <v>29</v>
      </c>
      <c r="B7" s="293">
        <v>-6.2190867762292701</v>
      </c>
    </row>
    <row r="8" spans="1:9">
      <c r="A8" s="264" t="s">
        <v>33</v>
      </c>
      <c r="B8" s="293">
        <v>-4.2996428098954897</v>
      </c>
    </row>
    <row r="9" spans="1:9">
      <c r="A9" s="264" t="s">
        <v>18</v>
      </c>
      <c r="B9" s="293">
        <v>-3.7404985626381899</v>
      </c>
    </row>
    <row r="10" spans="1:9">
      <c r="A10" s="264" t="s">
        <v>22</v>
      </c>
      <c r="B10" s="293">
        <v>-2.1949510129430401</v>
      </c>
    </row>
    <row r="11" spans="1:9">
      <c r="A11" s="264" t="s">
        <v>13</v>
      </c>
      <c r="B11" s="293">
        <v>-1.4118790763600999</v>
      </c>
    </row>
    <row r="12" spans="1:9">
      <c r="A12" s="264" t="s">
        <v>4</v>
      </c>
      <c r="B12" s="293">
        <v>-0.86721104685001404</v>
      </c>
    </row>
    <row r="13" spans="1:9">
      <c r="A13" s="264" t="s">
        <v>12</v>
      </c>
      <c r="B13" s="293">
        <v>-0.82055931318455499</v>
      </c>
    </row>
    <row r="14" spans="1:9">
      <c r="A14" s="264" t="s">
        <v>26</v>
      </c>
      <c r="B14" s="293">
        <v>-9.5918782205339795E-2</v>
      </c>
    </row>
    <row r="15" spans="1:9">
      <c r="A15" s="264" t="s">
        <v>27</v>
      </c>
      <c r="B15" s="293">
        <v>8.0688688407448694E-2</v>
      </c>
    </row>
    <row r="16" spans="1:9">
      <c r="A16" s="264" t="s">
        <v>17</v>
      </c>
      <c r="B16" s="293">
        <v>0.16830185396199401</v>
      </c>
    </row>
    <row r="17" spans="1:2">
      <c r="A17" s="264" t="s">
        <v>7</v>
      </c>
      <c r="B17" s="293">
        <v>0.63586630062235605</v>
      </c>
    </row>
    <row r="18" spans="1:2">
      <c r="A18" s="264" t="s">
        <v>16</v>
      </c>
      <c r="B18" s="293">
        <v>0.75296006030034501</v>
      </c>
    </row>
    <row r="19" spans="1:2">
      <c r="A19" s="264" t="s">
        <v>24</v>
      </c>
      <c r="B19" s="293">
        <v>0.85114854410637297</v>
      </c>
    </row>
    <row r="20" spans="1:2">
      <c r="A20" s="264" t="s">
        <v>21</v>
      </c>
      <c r="B20" s="293">
        <v>0.96635331006553704</v>
      </c>
    </row>
    <row r="21" spans="1:2">
      <c r="A21" s="264" t="s">
        <v>1</v>
      </c>
      <c r="B21" s="293">
        <v>1.0508239219025399</v>
      </c>
    </row>
    <row r="22" spans="1:2">
      <c r="A22" s="264" t="s">
        <v>20</v>
      </c>
      <c r="B22" s="293">
        <v>1.12191873257546</v>
      </c>
    </row>
    <row r="23" spans="1:2">
      <c r="A23" s="264" t="s">
        <v>23</v>
      </c>
      <c r="B23" s="293">
        <v>1.2135317824212499</v>
      </c>
    </row>
    <row r="24" spans="1:2">
      <c r="A24" s="264" t="s">
        <v>9</v>
      </c>
      <c r="B24" s="293">
        <v>1.4129887915853301</v>
      </c>
    </row>
    <row r="25" spans="1:2">
      <c r="A25" s="264" t="s">
        <v>14</v>
      </c>
      <c r="B25" s="293">
        <v>2.0027849744718398</v>
      </c>
    </row>
    <row r="26" spans="1:2">
      <c r="A26" s="264" t="s">
        <v>32</v>
      </c>
      <c r="B26" s="293">
        <v>2.2725534314174798</v>
      </c>
    </row>
    <row r="27" spans="1:2">
      <c r="A27" s="264" t="s">
        <v>10</v>
      </c>
      <c r="B27" s="293">
        <v>2.41536503616349</v>
      </c>
    </row>
    <row r="28" spans="1:2">
      <c r="A28" s="264" t="s">
        <v>28</v>
      </c>
      <c r="B28" s="293">
        <v>2.4653027359929198</v>
      </c>
    </row>
    <row r="29" spans="1:2">
      <c r="A29" s="264" t="s">
        <v>31</v>
      </c>
      <c r="B29" s="293">
        <v>3.2489250827240501</v>
      </c>
    </row>
    <row r="30" spans="1:2">
      <c r="A30" s="264" t="s">
        <v>25</v>
      </c>
      <c r="B30" s="293">
        <v>3.7654996987859199</v>
      </c>
    </row>
    <row r="31" spans="1:2">
      <c r="A31" s="264" t="s">
        <v>8</v>
      </c>
      <c r="B31" s="293">
        <v>4.3811920906935402</v>
      </c>
    </row>
    <row r="32" spans="1:2">
      <c r="A32" s="264" t="s">
        <v>30</v>
      </c>
      <c r="B32" s="293">
        <v>5.1402181585419804</v>
      </c>
    </row>
    <row r="33" spans="1:2">
      <c r="A33" s="264" t="s">
        <v>0</v>
      </c>
      <c r="B33" s="293">
        <v>6.1817115924445796</v>
      </c>
    </row>
    <row r="34" spans="1:2">
      <c r="A34" s="264" t="s">
        <v>3</v>
      </c>
      <c r="B34" s="293">
        <v>6.2283148758855997</v>
      </c>
    </row>
    <row r="35" spans="1:2">
      <c r="A35" s="264" t="s">
        <v>15</v>
      </c>
      <c r="B35" s="293">
        <v>6.2284102330216804</v>
      </c>
    </row>
    <row r="36" spans="1:2">
      <c r="A36" s="264" t="s">
        <v>5</v>
      </c>
      <c r="B36" s="293">
        <v>6.2369889877809603</v>
      </c>
    </row>
    <row r="37" spans="1:2">
      <c r="A37" s="264" t="s">
        <v>19</v>
      </c>
      <c r="B37" s="293">
        <v>7.0911268355893702</v>
      </c>
    </row>
    <row r="38" spans="1:2">
      <c r="A38" s="264" t="s">
        <v>11</v>
      </c>
      <c r="B38" s="293">
        <v>7.2254220519881098</v>
      </c>
    </row>
  </sheetData>
  <mergeCells count="1">
    <mergeCell ref="H1:I1"/>
  </mergeCells>
  <hyperlinks>
    <hyperlink ref="H1:I1" location="Index!A1" display="Regresar al Índice" xr:uid="{5E69C8D6-7AD1-41FE-B237-8C225EE70889}"/>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FE43-B4CD-49E2-B455-193A9120B02F}">
  <sheetPr codeName="Hoja63"/>
  <dimension ref="A1:L129"/>
  <sheetViews>
    <sheetView workbookViewId="0"/>
  </sheetViews>
  <sheetFormatPr baseColWidth="10" defaultRowHeight="12.75"/>
  <cols>
    <col min="1" max="16384" width="11.42578125" style="264"/>
  </cols>
  <sheetData>
    <row r="1" spans="1:12">
      <c r="A1" s="262" t="s">
        <v>2920</v>
      </c>
      <c r="H1" s="263" t="s">
        <v>1445</v>
      </c>
      <c r="I1" s="263"/>
    </row>
    <row r="2" spans="1:12">
      <c r="A2" s="264" t="s">
        <v>1364</v>
      </c>
    </row>
    <row r="5" spans="1:12">
      <c r="A5" s="264" t="s">
        <v>297</v>
      </c>
      <c r="B5" s="264" t="s">
        <v>341</v>
      </c>
      <c r="C5" s="264" t="s">
        <v>635</v>
      </c>
      <c r="D5" s="264" t="s">
        <v>631</v>
      </c>
      <c r="G5" s="264" t="s">
        <v>1342</v>
      </c>
      <c r="H5" s="264" t="s">
        <v>1248</v>
      </c>
      <c r="I5" s="264" t="s">
        <v>1473</v>
      </c>
      <c r="J5" s="264" t="s">
        <v>1382</v>
      </c>
      <c r="K5" s="264" t="s">
        <v>1474</v>
      </c>
      <c r="L5" s="264" t="s">
        <v>1383</v>
      </c>
    </row>
    <row r="6" spans="1:12">
      <c r="A6" s="264" t="s">
        <v>59</v>
      </c>
      <c r="B6" s="264" t="s">
        <v>138</v>
      </c>
      <c r="C6" s="294">
        <v>6343</v>
      </c>
      <c r="D6" s="294">
        <v>6644</v>
      </c>
      <c r="G6" s="294">
        <v>17642</v>
      </c>
      <c r="H6" s="294">
        <v>15224</v>
      </c>
      <c r="I6" s="293">
        <v>15.9</v>
      </c>
      <c r="J6" s="293">
        <v>14.8</v>
      </c>
      <c r="K6" s="294">
        <v>16964</v>
      </c>
      <c r="L6" s="294">
        <v>16762</v>
      </c>
    </row>
    <row r="7" spans="1:12">
      <c r="A7" s="264" t="s">
        <v>53</v>
      </c>
      <c r="B7" s="264" t="s">
        <v>139</v>
      </c>
      <c r="C7" s="294">
        <v>6318</v>
      </c>
      <c r="D7" s="294">
        <v>6655</v>
      </c>
    </row>
    <row r="8" spans="1:12">
      <c r="A8" s="264" t="s">
        <v>53</v>
      </c>
      <c r="B8" s="264" t="s">
        <v>140</v>
      </c>
      <c r="C8" s="294">
        <v>6647</v>
      </c>
      <c r="D8" s="294">
        <v>6608</v>
      </c>
    </row>
    <row r="9" spans="1:12">
      <c r="A9" s="264" t="s">
        <v>53</v>
      </c>
      <c r="B9" s="264" t="s">
        <v>141</v>
      </c>
      <c r="C9" s="294">
        <v>6479</v>
      </c>
      <c r="D9" s="294">
        <v>6598</v>
      </c>
    </row>
    <row r="10" spans="1:12">
      <c r="A10" s="264" t="s">
        <v>53</v>
      </c>
      <c r="B10" s="264" t="s">
        <v>142</v>
      </c>
      <c r="C10" s="294">
        <v>6949</v>
      </c>
      <c r="D10" s="294">
        <v>6624</v>
      </c>
    </row>
    <row r="11" spans="1:12">
      <c r="A11" s="264" t="s">
        <v>53</v>
      </c>
      <c r="B11" s="264" t="s">
        <v>143</v>
      </c>
      <c r="C11" s="294">
        <v>6766</v>
      </c>
      <c r="D11" s="294">
        <v>6629</v>
      </c>
    </row>
    <row r="12" spans="1:12">
      <c r="A12" s="264" t="s">
        <v>53</v>
      </c>
      <c r="B12" s="264" t="s">
        <v>144</v>
      </c>
      <c r="C12" s="294">
        <v>6997</v>
      </c>
      <c r="D12" s="294">
        <v>6655</v>
      </c>
    </row>
    <row r="13" spans="1:12">
      <c r="A13" s="264" t="s">
        <v>53</v>
      </c>
      <c r="B13" s="264" t="s">
        <v>145</v>
      </c>
      <c r="C13" s="294">
        <v>7960</v>
      </c>
      <c r="D13" s="294">
        <v>6751</v>
      </c>
    </row>
    <row r="14" spans="1:12">
      <c r="A14" s="264" t="s">
        <v>53</v>
      </c>
      <c r="B14" s="264" t="s">
        <v>146</v>
      </c>
      <c r="C14" s="294">
        <v>7340</v>
      </c>
      <c r="D14" s="294">
        <v>6821</v>
      </c>
    </row>
    <row r="15" spans="1:12">
      <c r="A15" s="264" t="s">
        <v>53</v>
      </c>
      <c r="B15" s="264" t="s">
        <v>147</v>
      </c>
      <c r="C15" s="294">
        <v>7398</v>
      </c>
      <c r="D15" s="294">
        <v>6820</v>
      </c>
    </row>
    <row r="16" spans="1:12">
      <c r="A16" s="264" t="s">
        <v>53</v>
      </c>
      <c r="B16" s="264" t="s">
        <v>148</v>
      </c>
      <c r="C16" s="294">
        <v>7281</v>
      </c>
      <c r="D16" s="294">
        <v>6820</v>
      </c>
    </row>
    <row r="17" spans="1:4">
      <c r="A17" s="264" t="s">
        <v>53</v>
      </c>
      <c r="B17" s="264" t="s">
        <v>149</v>
      </c>
      <c r="C17" s="294">
        <v>5672</v>
      </c>
      <c r="D17" s="294">
        <v>6846</v>
      </c>
    </row>
    <row r="18" spans="1:4">
      <c r="A18" s="264" t="s">
        <v>72</v>
      </c>
      <c r="B18" s="264" t="s">
        <v>138</v>
      </c>
      <c r="C18" s="294">
        <v>6130</v>
      </c>
      <c r="D18" s="294">
        <v>6828</v>
      </c>
    </row>
    <row r="19" spans="1:4">
      <c r="A19" s="264" t="s">
        <v>53</v>
      </c>
      <c r="B19" s="264" t="s">
        <v>139</v>
      </c>
      <c r="C19" s="294">
        <v>6660</v>
      </c>
      <c r="D19" s="294">
        <v>6857</v>
      </c>
    </row>
    <row r="20" spans="1:4">
      <c r="A20" s="264" t="s">
        <v>53</v>
      </c>
      <c r="B20" s="264" t="s">
        <v>140</v>
      </c>
      <c r="C20" s="294">
        <v>7617</v>
      </c>
      <c r="D20" s="294">
        <v>6938</v>
      </c>
    </row>
    <row r="21" spans="1:4">
      <c r="A21" s="264" t="s">
        <v>53</v>
      </c>
      <c r="B21" s="264" t="s">
        <v>141</v>
      </c>
      <c r="C21" s="294">
        <v>8011</v>
      </c>
      <c r="D21" s="294">
        <v>7065</v>
      </c>
    </row>
    <row r="22" spans="1:4">
      <c r="A22" s="264" t="s">
        <v>53</v>
      </c>
      <c r="B22" s="264" t="s">
        <v>142</v>
      </c>
      <c r="C22" s="294">
        <v>7966</v>
      </c>
      <c r="D22" s="294">
        <v>7150</v>
      </c>
    </row>
    <row r="23" spans="1:4">
      <c r="A23" s="264" t="s">
        <v>53</v>
      </c>
      <c r="B23" s="264" t="s">
        <v>143</v>
      </c>
      <c r="C23" s="294">
        <v>7292</v>
      </c>
      <c r="D23" s="294">
        <v>7194</v>
      </c>
    </row>
    <row r="24" spans="1:4">
      <c r="A24" s="264" t="s">
        <v>53</v>
      </c>
      <c r="B24" s="264" t="s">
        <v>144</v>
      </c>
      <c r="C24" s="294">
        <v>7404</v>
      </c>
      <c r="D24" s="294">
        <v>7228</v>
      </c>
    </row>
    <row r="25" spans="1:4">
      <c r="A25" s="264" t="s">
        <v>53</v>
      </c>
      <c r="B25" s="264" t="s">
        <v>145</v>
      </c>
      <c r="C25" s="294">
        <v>7866</v>
      </c>
      <c r="D25" s="294">
        <v>7220</v>
      </c>
    </row>
    <row r="26" spans="1:4">
      <c r="A26" s="264" t="s">
        <v>53</v>
      </c>
      <c r="B26" s="264" t="s">
        <v>146</v>
      </c>
      <c r="C26" s="294">
        <v>7767</v>
      </c>
      <c r="D26" s="294">
        <v>7255</v>
      </c>
    </row>
    <row r="27" spans="1:4">
      <c r="A27" s="264" t="s">
        <v>53</v>
      </c>
      <c r="B27" s="264" t="s">
        <v>147</v>
      </c>
      <c r="C27" s="294">
        <v>8436</v>
      </c>
      <c r="D27" s="294">
        <v>7342</v>
      </c>
    </row>
    <row r="28" spans="1:4">
      <c r="A28" s="264" t="s">
        <v>53</v>
      </c>
      <c r="B28" s="264" t="s">
        <v>148</v>
      </c>
      <c r="C28" s="294">
        <v>7381</v>
      </c>
      <c r="D28" s="294">
        <v>7350</v>
      </c>
    </row>
    <row r="29" spans="1:4">
      <c r="A29" s="264" t="s">
        <v>53</v>
      </c>
      <c r="B29" s="264" t="s">
        <v>149</v>
      </c>
      <c r="C29" s="294">
        <v>7176</v>
      </c>
      <c r="D29" s="294">
        <v>7476</v>
      </c>
    </row>
    <row r="30" spans="1:4">
      <c r="A30" s="264" t="s">
        <v>73</v>
      </c>
      <c r="B30" s="264" t="s">
        <v>138</v>
      </c>
      <c r="C30" s="294">
        <v>7170</v>
      </c>
      <c r="D30" s="294">
        <v>7562</v>
      </c>
    </row>
    <row r="31" spans="1:4">
      <c r="A31" s="264" t="s">
        <v>53</v>
      </c>
      <c r="B31" s="264" t="s">
        <v>139</v>
      </c>
      <c r="C31" s="294">
        <v>7843</v>
      </c>
      <c r="D31" s="294">
        <v>7661</v>
      </c>
    </row>
    <row r="32" spans="1:4">
      <c r="A32" s="264" t="s">
        <v>53</v>
      </c>
      <c r="B32" s="264" t="s">
        <v>140</v>
      </c>
      <c r="C32" s="294">
        <v>8899</v>
      </c>
      <c r="D32" s="294">
        <v>7767</v>
      </c>
    </row>
    <row r="33" spans="1:4">
      <c r="A33" s="264" t="s">
        <v>53</v>
      </c>
      <c r="B33" s="264" t="s">
        <v>141</v>
      </c>
      <c r="C33" s="294">
        <v>8889</v>
      </c>
      <c r="D33" s="294">
        <v>7841</v>
      </c>
    </row>
    <row r="34" spans="1:4">
      <c r="A34" s="264" t="s">
        <v>53</v>
      </c>
      <c r="B34" s="264" t="s">
        <v>142</v>
      </c>
      <c r="C34" s="294">
        <v>8822</v>
      </c>
      <c r="D34" s="294">
        <v>7912</v>
      </c>
    </row>
    <row r="35" spans="1:4">
      <c r="A35" s="264" t="s">
        <v>53</v>
      </c>
      <c r="B35" s="264" t="s">
        <v>143</v>
      </c>
      <c r="C35" s="294">
        <v>8691</v>
      </c>
      <c r="D35" s="294">
        <v>8029</v>
      </c>
    </row>
    <row r="36" spans="1:4">
      <c r="A36" s="264" t="s">
        <v>53</v>
      </c>
      <c r="B36" s="264" t="s">
        <v>144</v>
      </c>
      <c r="C36" s="294">
        <v>9526</v>
      </c>
      <c r="D36" s="294">
        <v>8205</v>
      </c>
    </row>
    <row r="37" spans="1:4">
      <c r="A37" s="264" t="s">
        <v>53</v>
      </c>
      <c r="B37" s="264" t="s">
        <v>145</v>
      </c>
      <c r="C37" s="294">
        <v>9440</v>
      </c>
      <c r="D37" s="294">
        <v>8337</v>
      </c>
    </row>
    <row r="38" spans="1:4">
      <c r="A38" s="264" t="s">
        <v>53</v>
      </c>
      <c r="B38" s="264" t="s">
        <v>146</v>
      </c>
      <c r="C38" s="294">
        <v>9790</v>
      </c>
      <c r="D38" s="294">
        <v>8505</v>
      </c>
    </row>
    <row r="39" spans="1:4">
      <c r="A39" s="264" t="s">
        <v>53</v>
      </c>
      <c r="B39" s="264" t="s">
        <v>147</v>
      </c>
      <c r="C39" s="294">
        <v>9425</v>
      </c>
      <c r="D39" s="294">
        <v>8588</v>
      </c>
    </row>
    <row r="40" spans="1:4">
      <c r="A40" s="264" t="s">
        <v>53</v>
      </c>
      <c r="B40" s="264" t="s">
        <v>148</v>
      </c>
      <c r="C40" s="294">
        <v>9000</v>
      </c>
      <c r="D40" s="294">
        <v>8723</v>
      </c>
    </row>
    <row r="41" spans="1:4">
      <c r="A41" s="264" t="s">
        <v>53</v>
      </c>
      <c r="B41" s="264" t="s">
        <v>149</v>
      </c>
      <c r="C41" s="294">
        <v>8816</v>
      </c>
      <c r="D41" s="294">
        <v>8859</v>
      </c>
    </row>
    <row r="42" spans="1:4">
      <c r="A42" s="264" t="s">
        <v>74</v>
      </c>
      <c r="B42" s="264" t="s">
        <v>138</v>
      </c>
      <c r="C42" s="294">
        <v>8680</v>
      </c>
      <c r="D42" s="294">
        <v>8985</v>
      </c>
    </row>
    <row r="43" spans="1:4">
      <c r="A43" s="264" t="s">
        <v>53</v>
      </c>
      <c r="B43" s="264" t="s">
        <v>139</v>
      </c>
      <c r="C43" s="294">
        <v>9921</v>
      </c>
      <c r="D43" s="294">
        <v>9158</v>
      </c>
    </row>
    <row r="44" spans="1:4">
      <c r="A44" s="264" t="s">
        <v>53</v>
      </c>
      <c r="B44" s="264" t="s">
        <v>140</v>
      </c>
      <c r="C44" s="294">
        <v>9962</v>
      </c>
      <c r="D44" s="294">
        <v>9247</v>
      </c>
    </row>
    <row r="45" spans="1:4">
      <c r="A45" s="264" t="s">
        <v>53</v>
      </c>
      <c r="B45" s="264" t="s">
        <v>141</v>
      </c>
      <c r="C45" s="294">
        <v>10438</v>
      </c>
      <c r="D45" s="294">
        <v>9376</v>
      </c>
    </row>
    <row r="46" spans="1:4">
      <c r="A46" s="264" t="s">
        <v>53</v>
      </c>
      <c r="B46" s="264" t="s">
        <v>142</v>
      </c>
      <c r="C46" s="294">
        <v>10693</v>
      </c>
      <c r="D46" s="294">
        <v>9532</v>
      </c>
    </row>
    <row r="47" spans="1:4">
      <c r="A47" s="264" t="s">
        <v>53</v>
      </c>
      <c r="B47" s="264" t="s">
        <v>143</v>
      </c>
      <c r="C47" s="294">
        <v>10732</v>
      </c>
      <c r="D47" s="294">
        <v>9702</v>
      </c>
    </row>
    <row r="48" spans="1:4">
      <c r="A48" s="264" t="s">
        <v>53</v>
      </c>
      <c r="B48" s="264" t="s">
        <v>144</v>
      </c>
      <c r="C48" s="294">
        <v>10104</v>
      </c>
      <c r="D48" s="294">
        <v>9750</v>
      </c>
    </row>
    <row r="49" spans="1:4">
      <c r="A49" s="264" t="s">
        <v>53</v>
      </c>
      <c r="B49" s="264" t="s">
        <v>145</v>
      </c>
      <c r="C49" s="294">
        <v>10575</v>
      </c>
      <c r="D49" s="294">
        <v>9845</v>
      </c>
    </row>
    <row r="50" spans="1:4">
      <c r="A50" s="264" t="s">
        <v>53</v>
      </c>
      <c r="B50" s="264" t="s">
        <v>146</v>
      </c>
      <c r="C50" s="294">
        <v>10702</v>
      </c>
      <c r="D50" s="294">
        <v>9921</v>
      </c>
    </row>
    <row r="51" spans="1:4">
      <c r="A51" s="264" t="s">
        <v>53</v>
      </c>
      <c r="B51" s="264" t="s">
        <v>147</v>
      </c>
      <c r="C51" s="294">
        <v>11189</v>
      </c>
      <c r="D51" s="294">
        <v>10068</v>
      </c>
    </row>
    <row r="52" spans="1:4">
      <c r="A52" s="264" t="s">
        <v>53</v>
      </c>
      <c r="B52" s="264" t="s">
        <v>148</v>
      </c>
      <c r="C52" s="294">
        <v>10990</v>
      </c>
      <c r="D52" s="294">
        <v>10234</v>
      </c>
    </row>
    <row r="53" spans="1:4">
      <c r="A53" s="264" t="s">
        <v>53</v>
      </c>
      <c r="B53" s="264" t="s">
        <v>149</v>
      </c>
      <c r="C53" s="294">
        <v>9641</v>
      </c>
      <c r="D53" s="294">
        <v>10302</v>
      </c>
    </row>
    <row r="54" spans="1:4">
      <c r="A54" s="264" t="s">
        <v>75</v>
      </c>
      <c r="B54" s="264" t="s">
        <v>138</v>
      </c>
      <c r="C54" s="294">
        <v>9282</v>
      </c>
      <c r="D54" s="294">
        <v>10353</v>
      </c>
    </row>
    <row r="55" spans="1:4">
      <c r="A55" s="264" t="s">
        <v>53</v>
      </c>
      <c r="B55" s="264" t="s">
        <v>139</v>
      </c>
      <c r="C55" s="294">
        <v>10916</v>
      </c>
      <c r="D55" s="294">
        <v>10435</v>
      </c>
    </row>
    <row r="56" spans="1:4">
      <c r="A56" s="264" t="s">
        <v>53</v>
      </c>
      <c r="B56" s="264" t="s">
        <v>140</v>
      </c>
      <c r="C56" s="294">
        <v>12170</v>
      </c>
      <c r="D56" s="294">
        <v>10619</v>
      </c>
    </row>
    <row r="57" spans="1:4">
      <c r="A57" s="264" t="s">
        <v>53</v>
      </c>
      <c r="B57" s="264" t="s">
        <v>141</v>
      </c>
      <c r="C57" s="294">
        <v>9958</v>
      </c>
      <c r="D57" s="294">
        <v>10579</v>
      </c>
    </row>
    <row r="58" spans="1:4">
      <c r="A58" s="264" t="s">
        <v>53</v>
      </c>
      <c r="B58" s="264" t="s">
        <v>142</v>
      </c>
      <c r="C58" s="294">
        <v>11443</v>
      </c>
      <c r="D58" s="294">
        <v>10642</v>
      </c>
    </row>
    <row r="59" spans="1:4">
      <c r="A59" s="264" t="s">
        <v>53</v>
      </c>
      <c r="B59" s="264" t="s">
        <v>143</v>
      </c>
      <c r="C59" s="294">
        <v>11190</v>
      </c>
      <c r="D59" s="294">
        <v>10680</v>
      </c>
    </row>
    <row r="60" spans="1:4">
      <c r="A60" s="264" t="s">
        <v>53</v>
      </c>
      <c r="B60" s="264" t="s">
        <v>144</v>
      </c>
      <c r="C60" s="294">
        <v>10250</v>
      </c>
      <c r="D60" s="294">
        <v>10692</v>
      </c>
    </row>
    <row r="61" spans="1:4">
      <c r="A61" s="264" t="s">
        <v>53</v>
      </c>
      <c r="B61" s="264" t="s">
        <v>145</v>
      </c>
      <c r="C61" s="294">
        <v>10998</v>
      </c>
      <c r="D61" s="294">
        <v>10727</v>
      </c>
    </row>
    <row r="62" spans="1:4">
      <c r="A62" s="264" t="s">
        <v>53</v>
      </c>
      <c r="B62" s="264" t="s">
        <v>146</v>
      </c>
      <c r="C62" s="294">
        <v>10862</v>
      </c>
      <c r="D62" s="294">
        <v>10741</v>
      </c>
    </row>
    <row r="63" spans="1:4">
      <c r="A63" s="264" t="s">
        <v>53</v>
      </c>
      <c r="B63" s="264" t="s">
        <v>147</v>
      </c>
      <c r="C63" s="294">
        <v>11198</v>
      </c>
      <c r="D63" s="294">
        <v>10741</v>
      </c>
    </row>
    <row r="64" spans="1:4">
      <c r="A64" s="264" t="s">
        <v>53</v>
      </c>
      <c r="B64" s="264" t="s">
        <v>148</v>
      </c>
      <c r="C64" s="294">
        <v>11291</v>
      </c>
      <c r="D64" s="294">
        <v>10767</v>
      </c>
    </row>
    <row r="65" spans="1:4">
      <c r="A65" s="264" t="s">
        <v>53</v>
      </c>
      <c r="B65" s="264" t="s">
        <v>149</v>
      </c>
      <c r="C65" s="294">
        <v>10062</v>
      </c>
      <c r="D65" s="294">
        <v>10802</v>
      </c>
    </row>
    <row r="66" spans="1:4">
      <c r="A66" s="264" t="s">
        <v>76</v>
      </c>
      <c r="B66" s="264" t="s">
        <v>138</v>
      </c>
      <c r="C66" s="294">
        <v>11384</v>
      </c>
      <c r="D66" s="294">
        <v>10977</v>
      </c>
    </row>
    <row r="67" spans="1:4">
      <c r="A67" s="264" t="s">
        <v>53</v>
      </c>
      <c r="B67" s="264" t="s">
        <v>139</v>
      </c>
      <c r="C67" s="294">
        <v>10934</v>
      </c>
      <c r="D67" s="294">
        <v>10978</v>
      </c>
    </row>
    <row r="68" spans="1:4">
      <c r="A68" s="264" t="s">
        <v>53</v>
      </c>
      <c r="B68" s="264" t="s">
        <v>140</v>
      </c>
      <c r="C68" s="294">
        <v>12720</v>
      </c>
      <c r="D68" s="294">
        <v>11024</v>
      </c>
    </row>
    <row r="69" spans="1:4">
      <c r="A69" s="264" t="s">
        <v>53</v>
      </c>
      <c r="B69" s="264" t="s">
        <v>141</v>
      </c>
      <c r="C69" s="294">
        <v>12177</v>
      </c>
      <c r="D69" s="294">
        <v>11209</v>
      </c>
    </row>
    <row r="70" spans="1:4">
      <c r="A70" s="264" t="s">
        <v>53</v>
      </c>
      <c r="B70" s="264" t="s">
        <v>142</v>
      </c>
      <c r="C70" s="294">
        <v>13045</v>
      </c>
      <c r="D70" s="294">
        <v>11343</v>
      </c>
    </row>
    <row r="71" spans="1:4">
      <c r="A71" s="264" t="s">
        <v>53</v>
      </c>
      <c r="B71" s="264" t="s">
        <v>143</v>
      </c>
      <c r="C71" s="294">
        <v>12731</v>
      </c>
      <c r="D71" s="294">
        <v>11471</v>
      </c>
    </row>
    <row r="72" spans="1:4">
      <c r="A72" s="264" t="s">
        <v>53</v>
      </c>
      <c r="B72" s="264" t="s">
        <v>144</v>
      </c>
      <c r="C72" s="294">
        <v>12055</v>
      </c>
      <c r="D72" s="294">
        <v>11622</v>
      </c>
    </row>
    <row r="73" spans="1:4">
      <c r="A73" s="264" t="s">
        <v>53</v>
      </c>
      <c r="B73" s="264" t="s">
        <v>145</v>
      </c>
      <c r="C73" s="294">
        <v>12738</v>
      </c>
      <c r="D73" s="294">
        <v>11767</v>
      </c>
    </row>
    <row r="74" spans="1:4">
      <c r="A74" s="264" t="s">
        <v>53</v>
      </c>
      <c r="B74" s="264" t="s">
        <v>146</v>
      </c>
      <c r="C74" s="294">
        <v>12214</v>
      </c>
      <c r="D74" s="294">
        <v>11879</v>
      </c>
    </row>
    <row r="75" spans="1:4">
      <c r="A75" s="264" t="s">
        <v>53</v>
      </c>
      <c r="B75" s="264" t="s">
        <v>147</v>
      </c>
      <c r="C75" s="294">
        <v>12324</v>
      </c>
      <c r="D75" s="294">
        <v>11973</v>
      </c>
    </row>
    <row r="76" spans="1:4">
      <c r="A76" s="264" t="s">
        <v>53</v>
      </c>
      <c r="B76" s="264" t="s">
        <v>148</v>
      </c>
      <c r="C76" s="294">
        <v>12282</v>
      </c>
      <c r="D76" s="294">
        <v>12056</v>
      </c>
    </row>
    <row r="77" spans="1:4">
      <c r="A77" s="264" t="s">
        <v>53</v>
      </c>
      <c r="B77" s="264" t="s">
        <v>149</v>
      </c>
      <c r="C77" s="294">
        <v>11489</v>
      </c>
      <c r="D77" s="294">
        <v>12174</v>
      </c>
    </row>
    <row r="78" spans="1:4">
      <c r="A78" s="264" t="s">
        <v>77</v>
      </c>
      <c r="B78" s="264" t="s">
        <v>138</v>
      </c>
      <c r="C78" s="294">
        <v>12328</v>
      </c>
      <c r="D78" s="294">
        <v>12253</v>
      </c>
    </row>
    <row r="79" spans="1:4">
      <c r="A79" s="264" t="s">
        <v>53</v>
      </c>
      <c r="B79" s="264" t="s">
        <v>139</v>
      </c>
      <c r="C79" s="294">
        <v>12668</v>
      </c>
      <c r="D79" s="294">
        <v>12398</v>
      </c>
    </row>
    <row r="80" spans="1:4">
      <c r="A80" s="264" t="s">
        <v>53</v>
      </c>
      <c r="B80" s="264" t="s">
        <v>140</v>
      </c>
      <c r="C80" s="294">
        <v>14391</v>
      </c>
      <c r="D80" s="294">
        <v>12537</v>
      </c>
    </row>
    <row r="81" spans="1:4">
      <c r="A81" s="264" t="s">
        <v>53</v>
      </c>
      <c r="B81" s="264" t="s">
        <v>141</v>
      </c>
      <c r="C81" s="294">
        <v>13205</v>
      </c>
      <c r="D81" s="294">
        <v>12623</v>
      </c>
    </row>
    <row r="82" spans="1:4">
      <c r="A82" s="264" t="s">
        <v>53</v>
      </c>
      <c r="B82" s="264" t="s">
        <v>142</v>
      </c>
      <c r="C82" s="294">
        <v>14267</v>
      </c>
      <c r="D82" s="294">
        <v>12724</v>
      </c>
    </row>
    <row r="83" spans="1:4">
      <c r="A83" s="264" t="s">
        <v>53</v>
      </c>
      <c r="B83" s="264" t="s">
        <v>143</v>
      </c>
      <c r="C83" s="294">
        <v>13745</v>
      </c>
      <c r="D83" s="294">
        <v>12809</v>
      </c>
    </row>
    <row r="84" spans="1:4">
      <c r="A84" s="264" t="s">
        <v>53</v>
      </c>
      <c r="B84" s="264" t="s">
        <v>144</v>
      </c>
      <c r="C84" s="294">
        <v>13646</v>
      </c>
      <c r="D84" s="294">
        <v>12941</v>
      </c>
    </row>
    <row r="85" spans="1:4">
      <c r="A85" s="264" t="s">
        <v>53</v>
      </c>
      <c r="B85" s="264" t="s">
        <v>145</v>
      </c>
      <c r="C85" s="294">
        <v>13964</v>
      </c>
      <c r="D85" s="294">
        <v>13044</v>
      </c>
    </row>
    <row r="86" spans="1:4">
      <c r="A86" s="264" t="s">
        <v>53</v>
      </c>
      <c r="B86" s="264" t="s">
        <v>146</v>
      </c>
      <c r="C86" s="294">
        <v>13752</v>
      </c>
      <c r="D86" s="294">
        <v>13172</v>
      </c>
    </row>
    <row r="87" spans="1:4">
      <c r="A87" s="264" t="s">
        <v>53</v>
      </c>
      <c r="B87" s="264" t="s">
        <v>147</v>
      </c>
      <c r="C87" s="294">
        <v>13847</v>
      </c>
      <c r="D87" s="294">
        <v>13299</v>
      </c>
    </row>
    <row r="88" spans="1:4">
      <c r="A88" s="264" t="s">
        <v>53</v>
      </c>
      <c r="B88" s="264" t="s">
        <v>148</v>
      </c>
      <c r="C88" s="294">
        <v>13327</v>
      </c>
      <c r="D88" s="294">
        <v>13386</v>
      </c>
    </row>
    <row r="89" spans="1:4">
      <c r="A89" s="264" t="s">
        <v>53</v>
      </c>
      <c r="B89" s="264" t="s">
        <v>149</v>
      </c>
      <c r="C89" s="294">
        <v>11471</v>
      </c>
      <c r="D89" s="294">
        <v>13384</v>
      </c>
    </row>
    <row r="90" spans="1:4">
      <c r="A90" s="264" t="s">
        <v>78</v>
      </c>
      <c r="B90" s="264" t="s">
        <v>138</v>
      </c>
      <c r="C90" s="294">
        <v>11126</v>
      </c>
      <c r="D90" s="294">
        <v>13284</v>
      </c>
    </row>
    <row r="91" spans="1:4">
      <c r="A91" s="264" t="s">
        <v>53</v>
      </c>
      <c r="B91" s="264" t="s">
        <v>139</v>
      </c>
      <c r="C91" s="294">
        <v>11308</v>
      </c>
      <c r="D91" s="294">
        <v>13171</v>
      </c>
    </row>
    <row r="92" spans="1:4">
      <c r="A92" s="264" t="s">
        <v>53</v>
      </c>
      <c r="B92" s="264" t="s">
        <v>140</v>
      </c>
      <c r="C92" s="294">
        <v>13109</v>
      </c>
      <c r="D92" s="294">
        <v>13064</v>
      </c>
    </row>
    <row r="93" spans="1:4">
      <c r="A93" s="264" t="s">
        <v>53</v>
      </c>
      <c r="B93" s="264" t="s">
        <v>141</v>
      </c>
      <c r="C93" s="294">
        <v>9902</v>
      </c>
      <c r="D93" s="294">
        <v>12789</v>
      </c>
    </row>
    <row r="94" spans="1:4">
      <c r="A94" s="264" t="s">
        <v>53</v>
      </c>
      <c r="B94" s="264" t="s">
        <v>142</v>
      </c>
      <c r="C94" s="294">
        <v>8924</v>
      </c>
      <c r="D94" s="294">
        <v>12344</v>
      </c>
    </row>
    <row r="95" spans="1:4">
      <c r="A95" s="264" t="s">
        <v>53</v>
      </c>
      <c r="B95" s="264" t="s">
        <v>143</v>
      </c>
      <c r="C95" s="294">
        <v>11498</v>
      </c>
      <c r="D95" s="294">
        <v>12156</v>
      </c>
    </row>
    <row r="96" spans="1:4">
      <c r="A96" s="264" t="s">
        <v>53</v>
      </c>
      <c r="B96" s="264" t="s">
        <v>144</v>
      </c>
      <c r="C96" s="294">
        <v>13446</v>
      </c>
      <c r="D96" s="294">
        <v>12140</v>
      </c>
    </row>
    <row r="97" spans="1:4">
      <c r="A97" s="264" t="s">
        <v>53</v>
      </c>
      <c r="B97" s="264" t="s">
        <v>145</v>
      </c>
      <c r="C97" s="294">
        <v>12841</v>
      </c>
      <c r="D97" s="294">
        <v>12046</v>
      </c>
    </row>
    <row r="98" spans="1:4">
      <c r="A98" s="264" t="s">
        <v>53</v>
      </c>
      <c r="B98" s="264" t="s">
        <v>146</v>
      </c>
      <c r="C98" s="294">
        <v>13362</v>
      </c>
      <c r="D98" s="294">
        <v>12014</v>
      </c>
    </row>
    <row r="99" spans="1:4">
      <c r="A99" s="264" t="s">
        <v>53</v>
      </c>
      <c r="B99" s="264" t="s">
        <v>147</v>
      </c>
      <c r="C99" s="294">
        <v>13386</v>
      </c>
      <c r="D99" s="294">
        <v>11975</v>
      </c>
    </row>
    <row r="100" spans="1:4">
      <c r="A100" s="264" t="s">
        <v>53</v>
      </c>
      <c r="B100" s="264" t="s">
        <v>148</v>
      </c>
      <c r="C100" s="294">
        <v>12857</v>
      </c>
      <c r="D100" s="294">
        <v>11936</v>
      </c>
    </row>
    <row r="101" spans="1:4">
      <c r="A101" s="264" t="s">
        <v>53</v>
      </c>
      <c r="B101" s="264" t="s">
        <v>149</v>
      </c>
      <c r="C101" s="294">
        <v>12287</v>
      </c>
      <c r="D101" s="294">
        <v>12004</v>
      </c>
    </row>
    <row r="102" spans="1:4">
      <c r="A102" s="264" t="s">
        <v>450</v>
      </c>
      <c r="B102" s="264" t="s">
        <v>138</v>
      </c>
      <c r="C102" s="294">
        <v>11979</v>
      </c>
      <c r="D102" s="294">
        <v>12075</v>
      </c>
    </row>
    <row r="103" spans="1:4">
      <c r="A103" s="264" t="s">
        <v>53</v>
      </c>
      <c r="B103" s="264" t="s">
        <v>139</v>
      </c>
      <c r="C103" s="294">
        <v>12826</v>
      </c>
      <c r="D103" s="294">
        <v>12202</v>
      </c>
    </row>
    <row r="104" spans="1:4">
      <c r="A104" s="264" t="s">
        <v>53</v>
      </c>
      <c r="B104" s="264" t="s">
        <v>140</v>
      </c>
      <c r="C104" s="294">
        <v>14660</v>
      </c>
      <c r="D104" s="294">
        <v>12331</v>
      </c>
    </row>
    <row r="105" spans="1:4">
      <c r="A105" s="264" t="s">
        <v>53</v>
      </c>
      <c r="B105" s="264" t="s">
        <v>141</v>
      </c>
      <c r="C105" s="294">
        <v>13895</v>
      </c>
      <c r="D105" s="294">
        <v>12663</v>
      </c>
    </row>
    <row r="106" spans="1:4">
      <c r="A106" s="264" t="s">
        <v>53</v>
      </c>
      <c r="B106" s="264" t="s">
        <v>142</v>
      </c>
      <c r="C106" s="294">
        <v>13135</v>
      </c>
      <c r="D106" s="294">
        <v>13014</v>
      </c>
    </row>
    <row r="107" spans="1:4">
      <c r="A107" s="264" t="s">
        <v>53</v>
      </c>
      <c r="B107" s="264" t="s">
        <v>143</v>
      </c>
      <c r="C107" s="294">
        <v>13886</v>
      </c>
      <c r="D107" s="294">
        <v>13213</v>
      </c>
    </row>
    <row r="108" spans="1:4">
      <c r="A108" s="264" t="s">
        <v>53</v>
      </c>
      <c r="B108" s="264" t="s">
        <v>144</v>
      </c>
      <c r="C108" s="294">
        <v>14796</v>
      </c>
      <c r="D108" s="294">
        <v>13326</v>
      </c>
    </row>
    <row r="109" spans="1:4">
      <c r="A109" s="264" t="s">
        <v>53</v>
      </c>
      <c r="B109" s="264" t="s">
        <v>145</v>
      </c>
      <c r="C109" s="294">
        <v>13870</v>
      </c>
      <c r="D109" s="294">
        <v>13411</v>
      </c>
    </row>
    <row r="110" spans="1:4">
      <c r="A110" s="264" t="s">
        <v>53</v>
      </c>
      <c r="B110" s="264" t="s">
        <v>146</v>
      </c>
      <c r="C110" s="294">
        <v>13236</v>
      </c>
      <c r="D110" s="294">
        <v>13401</v>
      </c>
    </row>
    <row r="111" spans="1:4">
      <c r="A111" s="264" t="s">
        <v>53</v>
      </c>
      <c r="B111" s="264" t="s">
        <v>147</v>
      </c>
      <c r="C111" s="294">
        <v>14610</v>
      </c>
      <c r="D111" s="294">
        <v>13503</v>
      </c>
    </row>
    <row r="112" spans="1:4">
      <c r="A112" s="264" t="s">
        <v>53</v>
      </c>
      <c r="B112" s="264" t="s">
        <v>148</v>
      </c>
      <c r="C112" s="294">
        <v>14774</v>
      </c>
      <c r="D112" s="294">
        <v>13663</v>
      </c>
    </row>
    <row r="113" spans="1:4">
      <c r="A113" s="264" t="s">
        <v>53</v>
      </c>
      <c r="B113" s="264" t="s">
        <v>149</v>
      </c>
      <c r="C113" s="294">
        <v>14421</v>
      </c>
      <c r="D113" s="294">
        <v>13841</v>
      </c>
    </row>
    <row r="114" spans="1:4">
      <c r="A114" s="264" t="s">
        <v>751</v>
      </c>
      <c r="B114" s="264" t="s">
        <v>138</v>
      </c>
      <c r="C114" s="294">
        <v>14235</v>
      </c>
      <c r="D114" s="294">
        <v>14029</v>
      </c>
    </row>
    <row r="115" spans="1:4">
      <c r="A115" s="264" t="s">
        <v>53</v>
      </c>
      <c r="B115" s="264" t="s">
        <v>139</v>
      </c>
      <c r="C115" s="294">
        <v>15137</v>
      </c>
      <c r="D115" s="294">
        <v>14221</v>
      </c>
    </row>
    <row r="116" spans="1:4">
      <c r="A116" s="264" t="s">
        <v>53</v>
      </c>
      <c r="B116" s="264" t="s">
        <v>140</v>
      </c>
      <c r="C116" s="294">
        <v>15947</v>
      </c>
      <c r="D116" s="294">
        <v>14328</v>
      </c>
    </row>
    <row r="117" spans="1:4">
      <c r="A117" s="264" t="s">
        <v>53</v>
      </c>
      <c r="B117" s="264" t="s">
        <v>141</v>
      </c>
      <c r="C117" s="294">
        <v>15224</v>
      </c>
      <c r="D117" s="294">
        <v>14439</v>
      </c>
    </row>
    <row r="118" spans="1:4">
      <c r="A118" s="264" t="s">
        <v>53</v>
      </c>
      <c r="B118" s="264" t="s">
        <v>142</v>
      </c>
      <c r="C118" s="294">
        <v>16284</v>
      </c>
      <c r="D118" s="294">
        <v>14702</v>
      </c>
    </row>
    <row r="119" spans="1:4">
      <c r="A119" s="264" t="s">
        <v>53</v>
      </c>
      <c r="B119" s="264" t="s">
        <v>143</v>
      </c>
      <c r="C119" s="294">
        <v>16104</v>
      </c>
      <c r="D119" s="294">
        <v>14886</v>
      </c>
    </row>
    <row r="120" spans="1:4">
      <c r="A120" s="264" t="s">
        <v>53</v>
      </c>
      <c r="B120" s="264" t="s">
        <v>144</v>
      </c>
      <c r="C120" s="294">
        <v>16716</v>
      </c>
      <c r="D120" s="294">
        <v>15047</v>
      </c>
    </row>
    <row r="121" spans="1:4">
      <c r="A121" s="264" t="s">
        <v>53</v>
      </c>
      <c r="B121" s="264" t="s">
        <v>145</v>
      </c>
      <c r="C121" s="294">
        <v>17383</v>
      </c>
      <c r="D121" s="294">
        <v>15339</v>
      </c>
    </row>
    <row r="122" spans="1:4">
      <c r="A122" s="264" t="s">
        <v>53</v>
      </c>
      <c r="B122" s="264" t="s">
        <v>146</v>
      </c>
      <c r="C122" s="294">
        <v>17426</v>
      </c>
      <c r="D122" s="294">
        <v>15688</v>
      </c>
    </row>
    <row r="123" spans="1:4">
      <c r="A123" s="264" t="s">
        <v>53</v>
      </c>
      <c r="B123" s="264" t="s">
        <v>147</v>
      </c>
      <c r="C123" s="294">
        <v>16773</v>
      </c>
      <c r="D123" s="294">
        <v>15869</v>
      </c>
    </row>
    <row r="124" spans="1:4">
      <c r="A124" s="264" t="s">
        <v>53</v>
      </c>
      <c r="B124" s="264" t="s">
        <v>148</v>
      </c>
      <c r="C124" s="294">
        <v>16641</v>
      </c>
      <c r="D124" s="294">
        <v>16024</v>
      </c>
    </row>
    <row r="125" spans="1:4">
      <c r="A125" s="264" t="s">
        <v>53</v>
      </c>
      <c r="B125" s="264" t="s">
        <v>149</v>
      </c>
      <c r="C125" s="294">
        <v>17420</v>
      </c>
      <c r="D125" s="294">
        <v>16274</v>
      </c>
    </row>
    <row r="126" spans="1:4">
      <c r="A126" s="264" t="s">
        <v>1183</v>
      </c>
      <c r="B126" s="264" t="s">
        <v>138</v>
      </c>
      <c r="C126" s="294">
        <v>16528</v>
      </c>
      <c r="D126" s="294">
        <v>16465</v>
      </c>
    </row>
    <row r="127" spans="1:4">
      <c r="A127" s="264" t="s">
        <v>53</v>
      </c>
      <c r="B127" s="264" t="s">
        <v>139</v>
      </c>
      <c r="C127" s="294">
        <v>16345</v>
      </c>
      <c r="D127" s="294">
        <v>16566</v>
      </c>
    </row>
    <row r="128" spans="1:4">
      <c r="A128" s="264" t="s">
        <v>53</v>
      </c>
      <c r="B128" s="264" t="s">
        <v>140</v>
      </c>
      <c r="C128" s="294">
        <v>18302</v>
      </c>
      <c r="D128" s="294">
        <v>16762</v>
      </c>
    </row>
    <row r="129" spans="1:4">
      <c r="A129" s="264" t="s">
        <v>53</v>
      </c>
      <c r="B129" s="264" t="s">
        <v>141</v>
      </c>
      <c r="C129" s="294">
        <v>17642</v>
      </c>
      <c r="D129" s="294">
        <v>16964</v>
      </c>
    </row>
  </sheetData>
  <mergeCells count="1">
    <mergeCell ref="H1:I1"/>
  </mergeCells>
  <hyperlinks>
    <hyperlink ref="H1:I1" location="Index!A1" display="Regresar al Índice" xr:uid="{04A57B17-05FA-4767-AB27-B7EF39FFF3EE}"/>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ACC43-1C7C-41CD-BD7C-33609844DD43}">
  <sheetPr codeName="Hoja64"/>
  <dimension ref="A1:L129"/>
  <sheetViews>
    <sheetView workbookViewId="0"/>
  </sheetViews>
  <sheetFormatPr baseColWidth="10" defaultRowHeight="12.75"/>
  <cols>
    <col min="1" max="16384" width="11.42578125" style="264"/>
  </cols>
  <sheetData>
    <row r="1" spans="1:12">
      <c r="A1" s="262" t="s">
        <v>2921</v>
      </c>
      <c r="H1" s="263" t="s">
        <v>1445</v>
      </c>
      <c r="I1" s="263"/>
    </row>
    <row r="2" spans="1:12">
      <c r="A2" s="264" t="s">
        <v>1364</v>
      </c>
    </row>
    <row r="5" spans="1:12">
      <c r="A5" s="264" t="s">
        <v>297</v>
      </c>
      <c r="B5" s="264" t="s">
        <v>341</v>
      </c>
      <c r="C5" s="264" t="s">
        <v>635</v>
      </c>
      <c r="D5" s="264" t="s">
        <v>631</v>
      </c>
      <c r="G5" s="264" t="s">
        <v>1342</v>
      </c>
      <c r="H5" s="264" t="s">
        <v>1248</v>
      </c>
      <c r="I5" s="264" t="s">
        <v>1473</v>
      </c>
      <c r="J5" s="264" t="s">
        <v>1382</v>
      </c>
      <c r="K5" s="264" t="s">
        <v>1474</v>
      </c>
      <c r="L5" s="264" t="s">
        <v>1383</v>
      </c>
    </row>
    <row r="6" spans="1:12">
      <c r="A6" s="264" t="s">
        <v>59</v>
      </c>
      <c r="B6" s="264" t="s">
        <v>138</v>
      </c>
      <c r="C6" s="294">
        <v>652</v>
      </c>
      <c r="D6" s="294">
        <v>513</v>
      </c>
      <c r="G6" s="294">
        <v>1837</v>
      </c>
      <c r="H6" s="294">
        <v>1778</v>
      </c>
      <c r="I6" s="293">
        <v>3.3</v>
      </c>
      <c r="J6" s="293">
        <v>9</v>
      </c>
      <c r="K6" s="294">
        <v>1816</v>
      </c>
      <c r="L6" s="294">
        <v>1811</v>
      </c>
    </row>
    <row r="7" spans="1:12">
      <c r="A7" s="264" t="s">
        <v>53</v>
      </c>
      <c r="B7" s="264" t="s">
        <v>139</v>
      </c>
      <c r="C7" s="294">
        <v>636</v>
      </c>
      <c r="D7" s="294">
        <v>526</v>
      </c>
    </row>
    <row r="8" spans="1:12">
      <c r="A8" s="264" t="s">
        <v>53</v>
      </c>
      <c r="B8" s="264" t="s">
        <v>140</v>
      </c>
      <c r="C8" s="294">
        <v>1033</v>
      </c>
      <c r="D8" s="294">
        <v>551</v>
      </c>
    </row>
    <row r="9" spans="1:12">
      <c r="A9" s="264" t="s">
        <v>53</v>
      </c>
      <c r="B9" s="264" t="s">
        <v>141</v>
      </c>
      <c r="C9" s="294">
        <v>753</v>
      </c>
      <c r="D9" s="294">
        <v>556</v>
      </c>
    </row>
    <row r="10" spans="1:12">
      <c r="A10" s="264" t="s">
        <v>53</v>
      </c>
      <c r="B10" s="264" t="s">
        <v>142</v>
      </c>
      <c r="C10" s="294">
        <v>809</v>
      </c>
      <c r="D10" s="294">
        <v>569</v>
      </c>
    </row>
    <row r="11" spans="1:12">
      <c r="A11" s="264" t="s">
        <v>53</v>
      </c>
      <c r="B11" s="264" t="s">
        <v>143</v>
      </c>
      <c r="C11" s="294">
        <v>548</v>
      </c>
      <c r="D11" s="294">
        <v>579</v>
      </c>
    </row>
    <row r="12" spans="1:12">
      <c r="A12" s="264" t="s">
        <v>53</v>
      </c>
      <c r="B12" s="264" t="s">
        <v>144</v>
      </c>
      <c r="C12" s="294">
        <v>358</v>
      </c>
      <c r="D12" s="294">
        <v>586</v>
      </c>
    </row>
    <row r="13" spans="1:12">
      <c r="A13" s="264" t="s">
        <v>53</v>
      </c>
      <c r="B13" s="264" t="s">
        <v>145</v>
      </c>
      <c r="C13" s="294">
        <v>393</v>
      </c>
      <c r="D13" s="294">
        <v>601</v>
      </c>
    </row>
    <row r="14" spans="1:12">
      <c r="A14" s="264" t="s">
        <v>53</v>
      </c>
      <c r="B14" s="264" t="s">
        <v>146</v>
      </c>
      <c r="C14" s="294">
        <v>438</v>
      </c>
      <c r="D14" s="294">
        <v>613</v>
      </c>
    </row>
    <row r="15" spans="1:12">
      <c r="A15" s="264" t="s">
        <v>53</v>
      </c>
      <c r="B15" s="264" t="s">
        <v>147</v>
      </c>
      <c r="C15" s="294">
        <v>484</v>
      </c>
      <c r="D15" s="294">
        <v>620</v>
      </c>
    </row>
    <row r="16" spans="1:12">
      <c r="A16" s="264" t="s">
        <v>53</v>
      </c>
      <c r="B16" s="264" t="s">
        <v>148</v>
      </c>
      <c r="C16" s="294">
        <v>474</v>
      </c>
      <c r="D16" s="294">
        <v>608</v>
      </c>
    </row>
    <row r="17" spans="1:4">
      <c r="A17" s="264" t="s">
        <v>53</v>
      </c>
      <c r="B17" s="264" t="s">
        <v>149</v>
      </c>
      <c r="C17" s="294">
        <v>624</v>
      </c>
      <c r="D17" s="294">
        <v>600</v>
      </c>
    </row>
    <row r="18" spans="1:4">
      <c r="A18" s="264" t="s">
        <v>72</v>
      </c>
      <c r="B18" s="264" t="s">
        <v>138</v>
      </c>
      <c r="C18" s="294">
        <v>699</v>
      </c>
      <c r="D18" s="294">
        <v>604</v>
      </c>
    </row>
    <row r="19" spans="1:4">
      <c r="A19" s="264" t="s">
        <v>53</v>
      </c>
      <c r="B19" s="264" t="s">
        <v>139</v>
      </c>
      <c r="C19" s="294">
        <v>840</v>
      </c>
      <c r="D19" s="294">
        <v>621</v>
      </c>
    </row>
    <row r="20" spans="1:4">
      <c r="A20" s="264" t="s">
        <v>53</v>
      </c>
      <c r="B20" s="264" t="s">
        <v>140</v>
      </c>
      <c r="C20" s="294">
        <v>939</v>
      </c>
      <c r="D20" s="294">
        <v>613</v>
      </c>
    </row>
    <row r="21" spans="1:4">
      <c r="A21" s="264" t="s">
        <v>53</v>
      </c>
      <c r="B21" s="264" t="s">
        <v>141</v>
      </c>
      <c r="C21" s="294">
        <v>1027</v>
      </c>
      <c r="D21" s="294">
        <v>636</v>
      </c>
    </row>
    <row r="22" spans="1:4">
      <c r="A22" s="264" t="s">
        <v>53</v>
      </c>
      <c r="B22" s="264" t="s">
        <v>142</v>
      </c>
      <c r="C22" s="294">
        <v>828</v>
      </c>
      <c r="D22" s="294">
        <v>638</v>
      </c>
    </row>
    <row r="23" spans="1:4">
      <c r="A23" s="264" t="s">
        <v>53</v>
      </c>
      <c r="B23" s="264" t="s">
        <v>143</v>
      </c>
      <c r="C23" s="294">
        <v>736</v>
      </c>
      <c r="D23" s="294">
        <v>653</v>
      </c>
    </row>
    <row r="24" spans="1:4">
      <c r="A24" s="264" t="s">
        <v>53</v>
      </c>
      <c r="B24" s="264" t="s">
        <v>144</v>
      </c>
      <c r="C24" s="294">
        <v>595</v>
      </c>
      <c r="D24" s="294">
        <v>673</v>
      </c>
    </row>
    <row r="25" spans="1:4">
      <c r="A25" s="264" t="s">
        <v>53</v>
      </c>
      <c r="B25" s="264" t="s">
        <v>145</v>
      </c>
      <c r="C25" s="294">
        <v>559</v>
      </c>
      <c r="D25" s="294">
        <v>687</v>
      </c>
    </row>
    <row r="26" spans="1:4">
      <c r="A26" s="264" t="s">
        <v>53</v>
      </c>
      <c r="B26" s="264" t="s">
        <v>146</v>
      </c>
      <c r="C26" s="294">
        <v>520</v>
      </c>
      <c r="D26" s="294">
        <v>694</v>
      </c>
    </row>
    <row r="27" spans="1:4">
      <c r="A27" s="264" t="s">
        <v>53</v>
      </c>
      <c r="B27" s="264" t="s">
        <v>147</v>
      </c>
      <c r="C27" s="294">
        <v>611</v>
      </c>
      <c r="D27" s="294">
        <v>704</v>
      </c>
    </row>
    <row r="28" spans="1:4">
      <c r="A28" s="264" t="s">
        <v>53</v>
      </c>
      <c r="B28" s="264" t="s">
        <v>148</v>
      </c>
      <c r="C28" s="294">
        <v>644</v>
      </c>
      <c r="D28" s="294">
        <v>718</v>
      </c>
    </row>
    <row r="29" spans="1:4">
      <c r="A29" s="264" t="s">
        <v>53</v>
      </c>
      <c r="B29" s="264" t="s">
        <v>149</v>
      </c>
      <c r="C29" s="294">
        <v>783</v>
      </c>
      <c r="D29" s="294">
        <v>732</v>
      </c>
    </row>
    <row r="30" spans="1:4">
      <c r="A30" s="264" t="s">
        <v>73</v>
      </c>
      <c r="B30" s="264" t="s">
        <v>138</v>
      </c>
      <c r="C30" s="294">
        <v>691</v>
      </c>
      <c r="D30" s="294">
        <v>731</v>
      </c>
    </row>
    <row r="31" spans="1:4">
      <c r="A31" s="264" t="s">
        <v>53</v>
      </c>
      <c r="B31" s="264" t="s">
        <v>139</v>
      </c>
      <c r="C31" s="294">
        <v>721</v>
      </c>
      <c r="D31" s="294">
        <v>721</v>
      </c>
    </row>
    <row r="32" spans="1:4">
      <c r="A32" s="264" t="s">
        <v>53</v>
      </c>
      <c r="B32" s="264" t="s">
        <v>140</v>
      </c>
      <c r="C32" s="294">
        <v>755</v>
      </c>
      <c r="D32" s="294">
        <v>706</v>
      </c>
    </row>
    <row r="33" spans="1:4">
      <c r="A33" s="264" t="s">
        <v>53</v>
      </c>
      <c r="B33" s="264" t="s">
        <v>141</v>
      </c>
      <c r="C33" s="294">
        <v>828</v>
      </c>
      <c r="D33" s="294">
        <v>689</v>
      </c>
    </row>
    <row r="34" spans="1:4">
      <c r="A34" s="264" t="s">
        <v>53</v>
      </c>
      <c r="B34" s="264" t="s">
        <v>142</v>
      </c>
      <c r="C34" s="294">
        <v>882</v>
      </c>
      <c r="D34" s="294">
        <v>694</v>
      </c>
    </row>
    <row r="35" spans="1:4">
      <c r="A35" s="264" t="s">
        <v>53</v>
      </c>
      <c r="B35" s="264" t="s">
        <v>143</v>
      </c>
      <c r="C35" s="294">
        <v>824</v>
      </c>
      <c r="D35" s="294">
        <v>701</v>
      </c>
    </row>
    <row r="36" spans="1:4">
      <c r="A36" s="264" t="s">
        <v>53</v>
      </c>
      <c r="B36" s="264" t="s">
        <v>144</v>
      </c>
      <c r="C36" s="294">
        <v>649</v>
      </c>
      <c r="D36" s="294">
        <v>706</v>
      </c>
    </row>
    <row r="37" spans="1:4">
      <c r="A37" s="264" t="s">
        <v>53</v>
      </c>
      <c r="B37" s="264" t="s">
        <v>145</v>
      </c>
      <c r="C37" s="294">
        <v>594</v>
      </c>
      <c r="D37" s="294">
        <v>709</v>
      </c>
    </row>
    <row r="38" spans="1:4">
      <c r="A38" s="264" t="s">
        <v>53</v>
      </c>
      <c r="B38" s="264" t="s">
        <v>146</v>
      </c>
      <c r="C38" s="294">
        <v>663</v>
      </c>
      <c r="D38" s="294">
        <v>720</v>
      </c>
    </row>
    <row r="39" spans="1:4">
      <c r="A39" s="264" t="s">
        <v>53</v>
      </c>
      <c r="B39" s="264" t="s">
        <v>147</v>
      </c>
      <c r="C39" s="294">
        <v>617</v>
      </c>
      <c r="D39" s="294">
        <v>721</v>
      </c>
    </row>
    <row r="40" spans="1:4">
      <c r="A40" s="264" t="s">
        <v>53</v>
      </c>
      <c r="B40" s="264" t="s">
        <v>148</v>
      </c>
      <c r="C40" s="294">
        <v>715</v>
      </c>
      <c r="D40" s="294">
        <v>727</v>
      </c>
    </row>
    <row r="41" spans="1:4">
      <c r="A41" s="264" t="s">
        <v>53</v>
      </c>
      <c r="B41" s="264" t="s">
        <v>149</v>
      </c>
      <c r="C41" s="294">
        <v>744</v>
      </c>
      <c r="D41" s="294">
        <v>724</v>
      </c>
    </row>
    <row r="42" spans="1:4">
      <c r="A42" s="264" t="s">
        <v>74</v>
      </c>
      <c r="B42" s="264" t="s">
        <v>138</v>
      </c>
      <c r="C42" s="294">
        <v>711</v>
      </c>
      <c r="D42" s="294">
        <v>725</v>
      </c>
    </row>
    <row r="43" spans="1:4">
      <c r="A43" s="264" t="s">
        <v>53</v>
      </c>
      <c r="B43" s="264" t="s">
        <v>139</v>
      </c>
      <c r="C43" s="294">
        <v>745</v>
      </c>
      <c r="D43" s="294">
        <v>727</v>
      </c>
    </row>
    <row r="44" spans="1:4">
      <c r="A44" s="264" t="s">
        <v>53</v>
      </c>
      <c r="B44" s="264" t="s">
        <v>140</v>
      </c>
      <c r="C44" s="294">
        <v>843</v>
      </c>
      <c r="D44" s="294">
        <v>735</v>
      </c>
    </row>
    <row r="45" spans="1:4">
      <c r="A45" s="264" t="s">
        <v>53</v>
      </c>
      <c r="B45" s="264" t="s">
        <v>141</v>
      </c>
      <c r="C45" s="294">
        <v>874</v>
      </c>
      <c r="D45" s="294">
        <v>739</v>
      </c>
    </row>
    <row r="46" spans="1:4">
      <c r="A46" s="264" t="s">
        <v>53</v>
      </c>
      <c r="B46" s="264" t="s">
        <v>142</v>
      </c>
      <c r="C46" s="294">
        <v>894</v>
      </c>
      <c r="D46" s="294">
        <v>739</v>
      </c>
    </row>
    <row r="47" spans="1:4">
      <c r="A47" s="264" t="s">
        <v>53</v>
      </c>
      <c r="B47" s="264" t="s">
        <v>143</v>
      </c>
      <c r="C47" s="294">
        <v>802</v>
      </c>
      <c r="D47" s="294">
        <v>738</v>
      </c>
    </row>
    <row r="48" spans="1:4">
      <c r="A48" s="264" t="s">
        <v>53</v>
      </c>
      <c r="B48" s="264" t="s">
        <v>144</v>
      </c>
      <c r="C48" s="294">
        <v>570</v>
      </c>
      <c r="D48" s="294">
        <v>731</v>
      </c>
    </row>
    <row r="49" spans="1:4">
      <c r="A49" s="264" t="s">
        <v>53</v>
      </c>
      <c r="B49" s="264" t="s">
        <v>145</v>
      </c>
      <c r="C49" s="294">
        <v>561</v>
      </c>
      <c r="D49" s="294">
        <v>728</v>
      </c>
    </row>
    <row r="50" spans="1:4">
      <c r="A50" s="264" t="s">
        <v>53</v>
      </c>
      <c r="B50" s="264" t="s">
        <v>146</v>
      </c>
      <c r="C50" s="294">
        <v>623</v>
      </c>
      <c r="D50" s="294">
        <v>725</v>
      </c>
    </row>
    <row r="51" spans="1:4">
      <c r="A51" s="264" t="s">
        <v>53</v>
      </c>
      <c r="B51" s="264" t="s">
        <v>147</v>
      </c>
      <c r="C51" s="294">
        <v>635</v>
      </c>
      <c r="D51" s="294">
        <v>726</v>
      </c>
    </row>
    <row r="52" spans="1:4">
      <c r="A52" s="264" t="s">
        <v>53</v>
      </c>
      <c r="B52" s="264" t="s">
        <v>148</v>
      </c>
      <c r="C52" s="294">
        <v>590</v>
      </c>
      <c r="D52" s="294">
        <v>716</v>
      </c>
    </row>
    <row r="53" spans="1:4">
      <c r="A53" s="264" t="s">
        <v>53</v>
      </c>
      <c r="B53" s="264" t="s">
        <v>149</v>
      </c>
      <c r="C53" s="294">
        <v>675</v>
      </c>
      <c r="D53" s="294">
        <v>710</v>
      </c>
    </row>
    <row r="54" spans="1:4">
      <c r="A54" s="264" t="s">
        <v>75</v>
      </c>
      <c r="B54" s="264" t="s">
        <v>138</v>
      </c>
      <c r="C54" s="294">
        <v>645</v>
      </c>
      <c r="D54" s="294">
        <v>705</v>
      </c>
    </row>
    <row r="55" spans="1:4">
      <c r="A55" s="264" t="s">
        <v>53</v>
      </c>
      <c r="B55" s="264" t="s">
        <v>139</v>
      </c>
      <c r="C55" s="294">
        <v>871</v>
      </c>
      <c r="D55" s="294">
        <v>715</v>
      </c>
    </row>
    <row r="56" spans="1:4">
      <c r="A56" s="264" t="s">
        <v>53</v>
      </c>
      <c r="B56" s="264" t="s">
        <v>140</v>
      </c>
      <c r="C56" s="294">
        <v>1039</v>
      </c>
      <c r="D56" s="294">
        <v>732</v>
      </c>
    </row>
    <row r="57" spans="1:4">
      <c r="A57" s="264" t="s">
        <v>53</v>
      </c>
      <c r="B57" s="264" t="s">
        <v>141</v>
      </c>
      <c r="C57" s="294">
        <v>992</v>
      </c>
      <c r="D57" s="294">
        <v>741</v>
      </c>
    </row>
    <row r="58" spans="1:4">
      <c r="A58" s="264" t="s">
        <v>53</v>
      </c>
      <c r="B58" s="264" t="s">
        <v>142</v>
      </c>
      <c r="C58" s="294">
        <v>1045</v>
      </c>
      <c r="D58" s="294">
        <v>754</v>
      </c>
    </row>
    <row r="59" spans="1:4">
      <c r="A59" s="264" t="s">
        <v>53</v>
      </c>
      <c r="B59" s="264" t="s">
        <v>143</v>
      </c>
      <c r="C59" s="294">
        <v>949</v>
      </c>
      <c r="D59" s="294">
        <v>766</v>
      </c>
    </row>
    <row r="60" spans="1:4">
      <c r="A60" s="264" t="s">
        <v>53</v>
      </c>
      <c r="B60" s="264" t="s">
        <v>144</v>
      </c>
      <c r="C60" s="294">
        <v>754</v>
      </c>
      <c r="D60" s="294">
        <v>782</v>
      </c>
    </row>
    <row r="61" spans="1:4">
      <c r="A61" s="264" t="s">
        <v>53</v>
      </c>
      <c r="B61" s="264" t="s">
        <v>145</v>
      </c>
      <c r="C61" s="294">
        <v>691</v>
      </c>
      <c r="D61" s="294">
        <v>792</v>
      </c>
    </row>
    <row r="62" spans="1:4">
      <c r="A62" s="264" t="s">
        <v>53</v>
      </c>
      <c r="B62" s="264" t="s">
        <v>146</v>
      </c>
      <c r="C62" s="294">
        <v>759</v>
      </c>
      <c r="D62" s="294">
        <v>804</v>
      </c>
    </row>
    <row r="63" spans="1:4">
      <c r="A63" s="264" t="s">
        <v>53</v>
      </c>
      <c r="B63" s="264" t="s">
        <v>147</v>
      </c>
      <c r="C63" s="294">
        <v>885</v>
      </c>
      <c r="D63" s="294">
        <v>825</v>
      </c>
    </row>
    <row r="64" spans="1:4">
      <c r="A64" s="264" t="s">
        <v>53</v>
      </c>
      <c r="B64" s="264" t="s">
        <v>148</v>
      </c>
      <c r="C64" s="294">
        <v>959</v>
      </c>
      <c r="D64" s="294">
        <v>855</v>
      </c>
    </row>
    <row r="65" spans="1:4">
      <c r="A65" s="264" t="s">
        <v>53</v>
      </c>
      <c r="B65" s="264" t="s">
        <v>149</v>
      </c>
      <c r="C65" s="294">
        <v>1129</v>
      </c>
      <c r="D65" s="294">
        <v>893</v>
      </c>
    </row>
    <row r="66" spans="1:4">
      <c r="A66" s="264" t="s">
        <v>76</v>
      </c>
      <c r="B66" s="264" t="s">
        <v>138</v>
      </c>
      <c r="C66" s="294">
        <v>980</v>
      </c>
      <c r="D66" s="294">
        <v>921</v>
      </c>
    </row>
    <row r="67" spans="1:4">
      <c r="A67" s="264" t="s">
        <v>53</v>
      </c>
      <c r="B67" s="264" t="s">
        <v>139</v>
      </c>
      <c r="C67" s="294">
        <v>983</v>
      </c>
      <c r="D67" s="294">
        <v>931</v>
      </c>
    </row>
    <row r="68" spans="1:4">
      <c r="A68" s="264" t="s">
        <v>53</v>
      </c>
      <c r="B68" s="264" t="s">
        <v>140</v>
      </c>
      <c r="C68" s="294">
        <v>986</v>
      </c>
      <c r="D68" s="294">
        <v>926</v>
      </c>
    </row>
    <row r="69" spans="1:4">
      <c r="A69" s="264" t="s">
        <v>53</v>
      </c>
      <c r="B69" s="264" t="s">
        <v>141</v>
      </c>
      <c r="C69" s="294">
        <v>997</v>
      </c>
      <c r="D69" s="294">
        <v>926</v>
      </c>
    </row>
    <row r="70" spans="1:4">
      <c r="A70" s="264" t="s">
        <v>53</v>
      </c>
      <c r="B70" s="264" t="s">
        <v>142</v>
      </c>
      <c r="C70" s="294">
        <v>990</v>
      </c>
      <c r="D70" s="294">
        <v>922</v>
      </c>
    </row>
    <row r="71" spans="1:4">
      <c r="A71" s="264" t="s">
        <v>53</v>
      </c>
      <c r="B71" s="264" t="s">
        <v>143</v>
      </c>
      <c r="C71" s="294">
        <v>1008</v>
      </c>
      <c r="D71" s="294">
        <v>927</v>
      </c>
    </row>
    <row r="72" spans="1:4">
      <c r="A72" s="264" t="s">
        <v>53</v>
      </c>
      <c r="B72" s="264" t="s">
        <v>144</v>
      </c>
      <c r="C72" s="294">
        <v>759</v>
      </c>
      <c r="D72" s="294">
        <v>927</v>
      </c>
    </row>
    <row r="73" spans="1:4">
      <c r="A73" s="264" t="s">
        <v>53</v>
      </c>
      <c r="B73" s="264" t="s">
        <v>145</v>
      </c>
      <c r="C73" s="294">
        <v>718</v>
      </c>
      <c r="D73" s="294">
        <v>930</v>
      </c>
    </row>
    <row r="74" spans="1:4">
      <c r="A74" s="264" t="s">
        <v>53</v>
      </c>
      <c r="B74" s="264" t="s">
        <v>146</v>
      </c>
      <c r="C74" s="294">
        <v>753</v>
      </c>
      <c r="D74" s="294">
        <v>929</v>
      </c>
    </row>
    <row r="75" spans="1:4">
      <c r="A75" s="264" t="s">
        <v>53</v>
      </c>
      <c r="B75" s="264" t="s">
        <v>147</v>
      </c>
      <c r="C75" s="294">
        <v>777</v>
      </c>
      <c r="D75" s="294">
        <v>920</v>
      </c>
    </row>
    <row r="76" spans="1:4">
      <c r="A76" s="264" t="s">
        <v>53</v>
      </c>
      <c r="B76" s="264" t="s">
        <v>148</v>
      </c>
      <c r="C76" s="294">
        <v>817</v>
      </c>
      <c r="D76" s="294">
        <v>908</v>
      </c>
    </row>
    <row r="77" spans="1:4">
      <c r="A77" s="264" t="s">
        <v>53</v>
      </c>
      <c r="B77" s="264" t="s">
        <v>149</v>
      </c>
      <c r="C77" s="294">
        <v>797</v>
      </c>
      <c r="D77" s="294">
        <v>880</v>
      </c>
    </row>
    <row r="78" spans="1:4">
      <c r="A78" s="264" t="s">
        <v>77</v>
      </c>
      <c r="B78" s="264" t="s">
        <v>138</v>
      </c>
      <c r="C78" s="294">
        <v>859</v>
      </c>
      <c r="D78" s="294">
        <v>870</v>
      </c>
    </row>
    <row r="79" spans="1:4">
      <c r="A79" s="264" t="s">
        <v>53</v>
      </c>
      <c r="B79" s="264" t="s">
        <v>139</v>
      </c>
      <c r="C79" s="294">
        <v>1083</v>
      </c>
      <c r="D79" s="294">
        <v>879</v>
      </c>
    </row>
    <row r="80" spans="1:4">
      <c r="A80" s="264" t="s">
        <v>53</v>
      </c>
      <c r="B80" s="264" t="s">
        <v>140</v>
      </c>
      <c r="C80" s="294">
        <v>1114</v>
      </c>
      <c r="D80" s="294">
        <v>889</v>
      </c>
    </row>
    <row r="81" spans="1:4">
      <c r="A81" s="264" t="s">
        <v>53</v>
      </c>
      <c r="B81" s="264" t="s">
        <v>141</v>
      </c>
      <c r="C81" s="294">
        <v>1143</v>
      </c>
      <c r="D81" s="294">
        <v>902</v>
      </c>
    </row>
    <row r="82" spans="1:4">
      <c r="A82" s="264" t="s">
        <v>53</v>
      </c>
      <c r="B82" s="264" t="s">
        <v>142</v>
      </c>
      <c r="C82" s="294">
        <v>1164</v>
      </c>
      <c r="D82" s="294">
        <v>916</v>
      </c>
    </row>
    <row r="83" spans="1:4">
      <c r="A83" s="264" t="s">
        <v>53</v>
      </c>
      <c r="B83" s="264" t="s">
        <v>143</v>
      </c>
      <c r="C83" s="294">
        <v>1145</v>
      </c>
      <c r="D83" s="294">
        <v>927</v>
      </c>
    </row>
    <row r="84" spans="1:4">
      <c r="A84" s="264" t="s">
        <v>53</v>
      </c>
      <c r="B84" s="264" t="s">
        <v>144</v>
      </c>
      <c r="C84" s="294">
        <v>1080</v>
      </c>
      <c r="D84" s="294">
        <v>954</v>
      </c>
    </row>
    <row r="85" spans="1:4">
      <c r="A85" s="264" t="s">
        <v>53</v>
      </c>
      <c r="B85" s="264" t="s">
        <v>145</v>
      </c>
      <c r="C85" s="294">
        <v>946</v>
      </c>
      <c r="D85" s="294">
        <v>973</v>
      </c>
    </row>
    <row r="86" spans="1:4">
      <c r="A86" s="264" t="s">
        <v>53</v>
      </c>
      <c r="B86" s="264" t="s">
        <v>146</v>
      </c>
      <c r="C86" s="294">
        <v>1021</v>
      </c>
      <c r="D86" s="294">
        <v>996</v>
      </c>
    </row>
    <row r="87" spans="1:4">
      <c r="A87" s="264" t="s">
        <v>53</v>
      </c>
      <c r="B87" s="264" t="s">
        <v>147</v>
      </c>
      <c r="C87" s="294">
        <v>1080</v>
      </c>
      <c r="D87" s="294">
        <v>1021</v>
      </c>
    </row>
    <row r="88" spans="1:4">
      <c r="A88" s="264" t="s">
        <v>53</v>
      </c>
      <c r="B88" s="264" t="s">
        <v>148</v>
      </c>
      <c r="C88" s="294">
        <v>1103</v>
      </c>
      <c r="D88" s="294">
        <v>1045</v>
      </c>
    </row>
    <row r="89" spans="1:4">
      <c r="A89" s="264" t="s">
        <v>53</v>
      </c>
      <c r="B89" s="264" t="s">
        <v>149</v>
      </c>
      <c r="C89" s="294">
        <v>1157</v>
      </c>
      <c r="D89" s="294">
        <v>1075</v>
      </c>
    </row>
    <row r="90" spans="1:4">
      <c r="A90" s="264" t="s">
        <v>78</v>
      </c>
      <c r="B90" s="264" t="s">
        <v>138</v>
      </c>
      <c r="C90" s="294">
        <v>1173</v>
      </c>
      <c r="D90" s="294">
        <v>1101</v>
      </c>
    </row>
    <row r="91" spans="1:4">
      <c r="A91" s="264" t="s">
        <v>53</v>
      </c>
      <c r="B91" s="264" t="s">
        <v>139</v>
      </c>
      <c r="C91" s="294">
        <v>1171</v>
      </c>
      <c r="D91" s="294">
        <v>1108</v>
      </c>
    </row>
    <row r="92" spans="1:4">
      <c r="A92" s="264" t="s">
        <v>53</v>
      </c>
      <c r="B92" s="264" t="s">
        <v>140</v>
      </c>
      <c r="C92" s="294">
        <v>1195</v>
      </c>
      <c r="D92" s="294">
        <v>1115</v>
      </c>
    </row>
    <row r="93" spans="1:4">
      <c r="A93" s="264" t="s">
        <v>53</v>
      </c>
      <c r="B93" s="264" t="s">
        <v>141</v>
      </c>
      <c r="C93" s="294">
        <v>1129</v>
      </c>
      <c r="D93" s="294">
        <v>1114</v>
      </c>
    </row>
    <row r="94" spans="1:4">
      <c r="A94" s="264" t="s">
        <v>53</v>
      </c>
      <c r="B94" s="264" t="s">
        <v>142</v>
      </c>
      <c r="C94" s="294">
        <v>1189</v>
      </c>
      <c r="D94" s="294">
        <v>1116</v>
      </c>
    </row>
    <row r="95" spans="1:4">
      <c r="A95" s="264" t="s">
        <v>53</v>
      </c>
      <c r="B95" s="264" t="s">
        <v>143</v>
      </c>
      <c r="C95" s="294">
        <v>1204</v>
      </c>
      <c r="D95" s="294">
        <v>1121</v>
      </c>
    </row>
    <row r="96" spans="1:4">
      <c r="A96" s="264" t="s">
        <v>53</v>
      </c>
      <c r="B96" s="264" t="s">
        <v>144</v>
      </c>
      <c r="C96" s="294">
        <v>1172</v>
      </c>
      <c r="D96" s="294">
        <v>1128</v>
      </c>
    </row>
    <row r="97" spans="1:4">
      <c r="A97" s="264" t="s">
        <v>53</v>
      </c>
      <c r="B97" s="264" t="s">
        <v>145</v>
      </c>
      <c r="C97" s="294">
        <v>1145</v>
      </c>
      <c r="D97" s="294">
        <v>1145</v>
      </c>
    </row>
    <row r="98" spans="1:4">
      <c r="A98" s="264" t="s">
        <v>53</v>
      </c>
      <c r="B98" s="264" t="s">
        <v>146</v>
      </c>
      <c r="C98" s="294">
        <v>1189</v>
      </c>
      <c r="D98" s="294">
        <v>1159</v>
      </c>
    </row>
    <row r="99" spans="1:4">
      <c r="A99" s="264" t="s">
        <v>53</v>
      </c>
      <c r="B99" s="264" t="s">
        <v>147</v>
      </c>
      <c r="C99" s="294">
        <v>1267</v>
      </c>
      <c r="D99" s="294">
        <v>1175</v>
      </c>
    </row>
    <row r="100" spans="1:4">
      <c r="A100" s="264" t="s">
        <v>53</v>
      </c>
      <c r="B100" s="264" t="s">
        <v>148</v>
      </c>
      <c r="C100" s="294">
        <v>1309</v>
      </c>
      <c r="D100" s="294">
        <v>1192</v>
      </c>
    </row>
    <row r="101" spans="1:4">
      <c r="A101" s="264" t="s">
        <v>53</v>
      </c>
      <c r="B101" s="264" t="s">
        <v>149</v>
      </c>
      <c r="C101" s="294">
        <v>1370</v>
      </c>
      <c r="D101" s="294">
        <v>1209</v>
      </c>
    </row>
    <row r="102" spans="1:4">
      <c r="A102" s="264" t="s">
        <v>450</v>
      </c>
      <c r="B102" s="264" t="s">
        <v>138</v>
      </c>
      <c r="C102" s="294">
        <v>1433</v>
      </c>
      <c r="D102" s="294">
        <v>1231</v>
      </c>
    </row>
    <row r="103" spans="1:4">
      <c r="A103" s="264" t="s">
        <v>53</v>
      </c>
      <c r="B103" s="264" t="s">
        <v>139</v>
      </c>
      <c r="C103" s="294">
        <v>1483</v>
      </c>
      <c r="D103" s="294">
        <v>1257</v>
      </c>
    </row>
    <row r="104" spans="1:4">
      <c r="A104" s="264" t="s">
        <v>53</v>
      </c>
      <c r="B104" s="264" t="s">
        <v>140</v>
      </c>
      <c r="C104" s="294">
        <v>1545</v>
      </c>
      <c r="D104" s="294">
        <v>1286</v>
      </c>
    </row>
    <row r="105" spans="1:4">
      <c r="A105" s="264" t="s">
        <v>53</v>
      </c>
      <c r="B105" s="264" t="s">
        <v>141</v>
      </c>
      <c r="C105" s="294">
        <v>1535</v>
      </c>
      <c r="D105" s="294">
        <v>1320</v>
      </c>
    </row>
    <row r="106" spans="1:4">
      <c r="A106" s="264" t="s">
        <v>53</v>
      </c>
      <c r="B106" s="264" t="s">
        <v>142</v>
      </c>
      <c r="C106" s="294">
        <v>1580</v>
      </c>
      <c r="D106" s="294">
        <v>1353</v>
      </c>
    </row>
    <row r="107" spans="1:4">
      <c r="A107" s="264" t="s">
        <v>53</v>
      </c>
      <c r="B107" s="264" t="s">
        <v>143</v>
      </c>
      <c r="C107" s="294">
        <v>1553</v>
      </c>
      <c r="D107" s="294">
        <v>1382</v>
      </c>
    </row>
    <row r="108" spans="1:4">
      <c r="A108" s="264" t="s">
        <v>53</v>
      </c>
      <c r="B108" s="264" t="s">
        <v>144</v>
      </c>
      <c r="C108" s="294">
        <v>1550</v>
      </c>
      <c r="D108" s="294">
        <v>1413</v>
      </c>
    </row>
    <row r="109" spans="1:4">
      <c r="A109" s="264" t="s">
        <v>53</v>
      </c>
      <c r="B109" s="264" t="s">
        <v>145</v>
      </c>
      <c r="C109" s="294">
        <v>1534</v>
      </c>
      <c r="D109" s="294">
        <v>1446</v>
      </c>
    </row>
    <row r="110" spans="1:4">
      <c r="A110" s="264" t="s">
        <v>53</v>
      </c>
      <c r="B110" s="264" t="s">
        <v>146</v>
      </c>
      <c r="C110" s="294">
        <v>1527</v>
      </c>
      <c r="D110" s="294">
        <v>1474</v>
      </c>
    </row>
    <row r="111" spans="1:4">
      <c r="A111" s="264" t="s">
        <v>53</v>
      </c>
      <c r="B111" s="264" t="s">
        <v>147</v>
      </c>
      <c r="C111" s="294">
        <v>1569</v>
      </c>
      <c r="D111" s="294">
        <v>1499</v>
      </c>
    </row>
    <row r="112" spans="1:4">
      <c r="A112" s="264" t="s">
        <v>53</v>
      </c>
      <c r="B112" s="264" t="s">
        <v>148</v>
      </c>
      <c r="C112" s="294">
        <v>1588</v>
      </c>
      <c r="D112" s="294">
        <v>1522</v>
      </c>
    </row>
    <row r="113" spans="1:4">
      <c r="A113" s="264" t="s">
        <v>53</v>
      </c>
      <c r="B113" s="264" t="s">
        <v>149</v>
      </c>
      <c r="C113" s="294">
        <v>1637</v>
      </c>
      <c r="D113" s="294">
        <v>1545</v>
      </c>
    </row>
    <row r="114" spans="1:4">
      <c r="A114" s="264" t="s">
        <v>751</v>
      </c>
      <c r="B114" s="264" t="s">
        <v>138</v>
      </c>
      <c r="C114" s="294">
        <v>1645</v>
      </c>
      <c r="D114" s="294">
        <v>1562</v>
      </c>
    </row>
    <row r="115" spans="1:4">
      <c r="A115" s="264" t="s">
        <v>53</v>
      </c>
      <c r="B115" s="264" t="s">
        <v>139</v>
      </c>
      <c r="C115" s="294">
        <v>1682</v>
      </c>
      <c r="D115" s="294">
        <v>1579</v>
      </c>
    </row>
    <row r="116" spans="1:4">
      <c r="A116" s="264" t="s">
        <v>53</v>
      </c>
      <c r="B116" s="264" t="s">
        <v>140</v>
      </c>
      <c r="C116" s="294">
        <v>1736</v>
      </c>
      <c r="D116" s="294">
        <v>1595</v>
      </c>
    </row>
    <row r="117" spans="1:4">
      <c r="A117" s="264" t="s">
        <v>53</v>
      </c>
      <c r="B117" s="264" t="s">
        <v>141</v>
      </c>
      <c r="C117" s="294">
        <v>1778</v>
      </c>
      <c r="D117" s="294">
        <v>1615</v>
      </c>
    </row>
    <row r="118" spans="1:4">
      <c r="A118" s="264" t="s">
        <v>53</v>
      </c>
      <c r="B118" s="264" t="s">
        <v>142</v>
      </c>
      <c r="C118" s="294">
        <v>1791</v>
      </c>
      <c r="D118" s="294">
        <v>1632</v>
      </c>
    </row>
    <row r="119" spans="1:4">
      <c r="A119" s="264" t="s">
        <v>53</v>
      </c>
      <c r="B119" s="264" t="s">
        <v>143</v>
      </c>
      <c r="C119" s="294">
        <v>1784</v>
      </c>
      <c r="D119" s="294">
        <v>1652</v>
      </c>
    </row>
    <row r="120" spans="1:4">
      <c r="A120" s="264" t="s">
        <v>53</v>
      </c>
      <c r="B120" s="264" t="s">
        <v>144</v>
      </c>
      <c r="C120" s="294">
        <v>1740</v>
      </c>
      <c r="D120" s="294">
        <v>1668</v>
      </c>
    </row>
    <row r="121" spans="1:4">
      <c r="A121" s="264" t="s">
        <v>53</v>
      </c>
      <c r="B121" s="264" t="s">
        <v>145</v>
      </c>
      <c r="C121" s="294">
        <v>1781</v>
      </c>
      <c r="D121" s="294">
        <v>1688</v>
      </c>
    </row>
    <row r="122" spans="1:4">
      <c r="A122" s="264" t="s">
        <v>53</v>
      </c>
      <c r="B122" s="264" t="s">
        <v>146</v>
      </c>
      <c r="C122" s="294">
        <v>1792</v>
      </c>
      <c r="D122" s="294">
        <v>1710</v>
      </c>
    </row>
    <row r="123" spans="1:4">
      <c r="A123" s="264" t="s">
        <v>53</v>
      </c>
      <c r="B123" s="264" t="s">
        <v>147</v>
      </c>
      <c r="C123" s="294">
        <v>1769</v>
      </c>
      <c r="D123" s="294">
        <v>1727</v>
      </c>
    </row>
    <row r="124" spans="1:4">
      <c r="A124" s="264" t="s">
        <v>53</v>
      </c>
      <c r="B124" s="264" t="s">
        <v>148</v>
      </c>
      <c r="C124" s="294">
        <v>1826</v>
      </c>
      <c r="D124" s="294">
        <v>1747</v>
      </c>
    </row>
    <row r="125" spans="1:4">
      <c r="A125" s="264" t="s">
        <v>53</v>
      </c>
      <c r="B125" s="264" t="s">
        <v>149</v>
      </c>
      <c r="C125" s="294">
        <v>1849</v>
      </c>
      <c r="D125" s="294">
        <v>1764</v>
      </c>
    </row>
    <row r="126" spans="1:4">
      <c r="A126" s="264" t="s">
        <v>1183</v>
      </c>
      <c r="B126" s="264" t="s">
        <v>138</v>
      </c>
      <c r="C126" s="294">
        <v>1879</v>
      </c>
      <c r="D126" s="294">
        <v>1784</v>
      </c>
    </row>
    <row r="127" spans="1:4">
      <c r="A127" s="264" t="s">
        <v>53</v>
      </c>
      <c r="B127" s="264" t="s">
        <v>139</v>
      </c>
      <c r="C127" s="294">
        <v>1856</v>
      </c>
      <c r="D127" s="294">
        <v>1798</v>
      </c>
    </row>
    <row r="128" spans="1:4">
      <c r="A128" s="264" t="s">
        <v>53</v>
      </c>
      <c r="B128" s="264" t="s">
        <v>140</v>
      </c>
      <c r="C128" s="294">
        <v>1893</v>
      </c>
      <c r="D128" s="294">
        <v>1811</v>
      </c>
    </row>
    <row r="129" spans="1:4">
      <c r="A129" s="264" t="s">
        <v>53</v>
      </c>
      <c r="B129" s="264" t="s">
        <v>141</v>
      </c>
      <c r="C129" s="294">
        <v>1837</v>
      </c>
      <c r="D129" s="294">
        <v>1816</v>
      </c>
    </row>
  </sheetData>
  <mergeCells count="1">
    <mergeCell ref="H1:I1"/>
  </mergeCells>
  <hyperlinks>
    <hyperlink ref="H1:I1" location="Index!A1" display="Regresar al Índice" xr:uid="{935A6BFB-81EF-4D44-803A-C785CA7F8058}"/>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F604D-B1C6-4B7A-B9B2-645A9B5853C1}">
  <sheetPr codeName="Hoja65"/>
  <dimension ref="A1:L129"/>
  <sheetViews>
    <sheetView workbookViewId="0"/>
  </sheetViews>
  <sheetFormatPr baseColWidth="10" defaultRowHeight="12.75"/>
  <cols>
    <col min="1" max="16384" width="11.42578125" style="264"/>
  </cols>
  <sheetData>
    <row r="1" spans="1:12">
      <c r="A1" s="262" t="s">
        <v>2922</v>
      </c>
      <c r="H1" s="263" t="s">
        <v>1445</v>
      </c>
      <c r="I1" s="263"/>
    </row>
    <row r="2" spans="1:12">
      <c r="A2" s="264" t="s">
        <v>1364</v>
      </c>
    </row>
    <row r="3" spans="1:12">
      <c r="A3" s="264" t="s">
        <v>636</v>
      </c>
    </row>
    <row r="5" spans="1:12">
      <c r="A5" s="264" t="s">
        <v>297</v>
      </c>
      <c r="B5" s="264" t="s">
        <v>341</v>
      </c>
      <c r="C5" s="264" t="s">
        <v>635</v>
      </c>
      <c r="D5" s="264" t="s">
        <v>51</v>
      </c>
      <c r="E5" s="264" t="s">
        <v>342</v>
      </c>
      <c r="H5" s="264" t="s">
        <v>1475</v>
      </c>
      <c r="I5" s="264" t="s">
        <v>1384</v>
      </c>
      <c r="J5" s="264" t="s">
        <v>1473</v>
      </c>
      <c r="K5" s="264" t="s">
        <v>1382</v>
      </c>
      <c r="L5" s="264" t="s">
        <v>637</v>
      </c>
    </row>
    <row r="6" spans="1:12">
      <c r="A6" s="264" t="s">
        <v>59</v>
      </c>
      <c r="B6" s="264" t="s">
        <v>138</v>
      </c>
      <c r="C6" s="294">
        <v>85880</v>
      </c>
      <c r="D6" s="293">
        <v>7.1</v>
      </c>
      <c r="E6" s="293">
        <v>11.4</v>
      </c>
      <c r="H6" s="294">
        <v>225360</v>
      </c>
      <c r="I6" s="294">
        <v>222883</v>
      </c>
      <c r="J6" s="293">
        <v>17</v>
      </c>
      <c r="K6" s="293">
        <v>16.600000000000001</v>
      </c>
      <c r="L6" s="293">
        <v>15.9</v>
      </c>
    </row>
    <row r="7" spans="1:12">
      <c r="A7" s="264" t="s">
        <v>53</v>
      </c>
      <c r="B7" s="264" t="s">
        <v>139</v>
      </c>
      <c r="C7" s="294">
        <v>86176</v>
      </c>
      <c r="D7" s="293">
        <v>6.3</v>
      </c>
      <c r="E7" s="293">
        <v>11.1</v>
      </c>
    </row>
    <row r="8" spans="1:12">
      <c r="A8" s="264" t="s">
        <v>53</v>
      </c>
      <c r="B8" s="264" t="s">
        <v>140</v>
      </c>
      <c r="C8" s="294">
        <v>85911</v>
      </c>
      <c r="D8" s="293">
        <v>4.9000000000000004</v>
      </c>
      <c r="E8" s="293">
        <v>10.6</v>
      </c>
    </row>
    <row r="9" spans="1:12">
      <c r="A9" s="264" t="s">
        <v>53</v>
      </c>
      <c r="B9" s="264" t="s">
        <v>141</v>
      </c>
      <c r="C9" s="294">
        <v>85846</v>
      </c>
      <c r="D9" s="293">
        <v>3.7</v>
      </c>
      <c r="E9" s="293">
        <v>10.1</v>
      </c>
    </row>
    <row r="10" spans="1:12">
      <c r="A10" s="264" t="s">
        <v>53</v>
      </c>
      <c r="B10" s="264" t="s">
        <v>142</v>
      </c>
      <c r="C10" s="294">
        <v>86325</v>
      </c>
      <c r="D10" s="293">
        <v>2.8</v>
      </c>
      <c r="E10" s="293">
        <v>9.4</v>
      </c>
    </row>
    <row r="11" spans="1:12">
      <c r="A11" s="264" t="s">
        <v>53</v>
      </c>
      <c r="B11" s="264" t="s">
        <v>143</v>
      </c>
      <c r="C11" s="294">
        <v>86504</v>
      </c>
      <c r="D11" s="293">
        <v>1.6</v>
      </c>
      <c r="E11" s="293">
        <v>8.3000000000000007</v>
      </c>
    </row>
    <row r="12" spans="1:12">
      <c r="A12" s="264" t="s">
        <v>53</v>
      </c>
      <c r="B12" s="264" t="s">
        <v>144</v>
      </c>
      <c r="C12" s="294">
        <v>86893</v>
      </c>
      <c r="D12" s="293">
        <v>0.4</v>
      </c>
      <c r="E12" s="293">
        <v>7</v>
      </c>
    </row>
    <row r="13" spans="1:12">
      <c r="A13" s="264" t="s">
        <v>53</v>
      </c>
      <c r="B13" s="264" t="s">
        <v>145</v>
      </c>
      <c r="C13" s="294">
        <v>88222</v>
      </c>
      <c r="D13" s="293">
        <v>1.7</v>
      </c>
      <c r="E13" s="293">
        <v>5.9</v>
      </c>
    </row>
    <row r="14" spans="1:12">
      <c r="A14" s="264" t="s">
        <v>53</v>
      </c>
      <c r="B14" s="264" t="s">
        <v>146</v>
      </c>
      <c r="C14" s="294">
        <v>89213</v>
      </c>
      <c r="D14" s="293">
        <v>3.4</v>
      </c>
      <c r="E14" s="293">
        <v>5.0999999999999996</v>
      </c>
    </row>
    <row r="15" spans="1:12">
      <c r="A15" s="264" t="s">
        <v>53</v>
      </c>
      <c r="B15" s="264" t="s">
        <v>147</v>
      </c>
      <c r="C15" s="294">
        <v>89283</v>
      </c>
      <c r="D15" s="293">
        <v>3.1</v>
      </c>
      <c r="E15" s="293">
        <v>4.3</v>
      </c>
    </row>
    <row r="16" spans="1:12">
      <c r="A16" s="264" t="s">
        <v>53</v>
      </c>
      <c r="B16" s="264" t="s">
        <v>148</v>
      </c>
      <c r="C16" s="294">
        <v>89142</v>
      </c>
      <c r="D16" s="293">
        <v>3.3</v>
      </c>
      <c r="E16" s="293">
        <v>3.8</v>
      </c>
    </row>
    <row r="17" spans="1:5">
      <c r="A17" s="264" t="s">
        <v>53</v>
      </c>
      <c r="B17" s="264" t="s">
        <v>149</v>
      </c>
      <c r="C17" s="294">
        <v>89353</v>
      </c>
      <c r="D17" s="293">
        <v>4.5999999999999996</v>
      </c>
      <c r="E17" s="293">
        <v>3.6</v>
      </c>
    </row>
    <row r="18" spans="1:5">
      <c r="A18" s="264" t="s">
        <v>72</v>
      </c>
      <c r="B18" s="264" t="s">
        <v>138</v>
      </c>
      <c r="C18" s="294">
        <v>89186</v>
      </c>
      <c r="D18" s="293">
        <v>3.8</v>
      </c>
      <c r="E18" s="293">
        <v>3.3</v>
      </c>
    </row>
    <row r="19" spans="1:5">
      <c r="A19" s="264" t="s">
        <v>53</v>
      </c>
      <c r="B19" s="264" t="s">
        <v>139</v>
      </c>
      <c r="C19" s="294">
        <v>89732</v>
      </c>
      <c r="D19" s="293">
        <v>4.0999999999999996</v>
      </c>
      <c r="E19" s="293">
        <v>3.1</v>
      </c>
    </row>
    <row r="20" spans="1:5">
      <c r="A20" s="264" t="s">
        <v>53</v>
      </c>
      <c r="B20" s="264" t="s">
        <v>140</v>
      </c>
      <c r="C20" s="294">
        <v>90608</v>
      </c>
      <c r="D20" s="293">
        <v>5.5</v>
      </c>
      <c r="E20" s="293">
        <v>3.2</v>
      </c>
    </row>
    <row r="21" spans="1:5">
      <c r="A21" s="264" t="s">
        <v>53</v>
      </c>
      <c r="B21" s="264" t="s">
        <v>141</v>
      </c>
      <c r="C21" s="294">
        <v>92414</v>
      </c>
      <c r="D21" s="293">
        <v>7.7</v>
      </c>
      <c r="E21" s="293">
        <v>3.5</v>
      </c>
    </row>
    <row r="22" spans="1:5">
      <c r="A22" s="264" t="s">
        <v>53</v>
      </c>
      <c r="B22" s="264" t="s">
        <v>142</v>
      </c>
      <c r="C22" s="294">
        <v>93450</v>
      </c>
      <c r="D22" s="293">
        <v>8.3000000000000007</v>
      </c>
      <c r="E22" s="293">
        <v>3.9</v>
      </c>
    </row>
    <row r="23" spans="1:5">
      <c r="A23" s="264" t="s">
        <v>53</v>
      </c>
      <c r="B23" s="264" t="s">
        <v>143</v>
      </c>
      <c r="C23" s="294">
        <v>94163</v>
      </c>
      <c r="D23" s="293">
        <v>8.9</v>
      </c>
      <c r="E23" s="293">
        <v>4.5999999999999996</v>
      </c>
    </row>
    <row r="24" spans="1:5">
      <c r="A24" s="264" t="s">
        <v>53</v>
      </c>
      <c r="B24" s="264" t="s">
        <v>144</v>
      </c>
      <c r="C24" s="294">
        <v>94807</v>
      </c>
      <c r="D24" s="293">
        <v>9.1</v>
      </c>
      <c r="E24" s="293">
        <v>5.3</v>
      </c>
    </row>
    <row r="25" spans="1:5">
      <c r="A25" s="264" t="s">
        <v>53</v>
      </c>
      <c r="B25" s="264" t="s">
        <v>145</v>
      </c>
      <c r="C25" s="294">
        <v>94879</v>
      </c>
      <c r="D25" s="293">
        <v>7.5</v>
      </c>
      <c r="E25" s="293">
        <v>5.8</v>
      </c>
    </row>
    <row r="26" spans="1:5">
      <c r="A26" s="264" t="s">
        <v>53</v>
      </c>
      <c r="B26" s="264" t="s">
        <v>146</v>
      </c>
      <c r="C26" s="294">
        <v>95388</v>
      </c>
      <c r="D26" s="293">
        <v>6.9</v>
      </c>
      <c r="E26" s="293">
        <v>6.1</v>
      </c>
    </row>
    <row r="27" spans="1:5">
      <c r="A27" s="264" t="s">
        <v>53</v>
      </c>
      <c r="B27" s="264" t="s">
        <v>147</v>
      </c>
      <c r="C27" s="294">
        <v>96553</v>
      </c>
      <c r="D27" s="293">
        <v>8.1</v>
      </c>
      <c r="E27" s="293">
        <v>6.5</v>
      </c>
    </row>
    <row r="28" spans="1:5">
      <c r="A28" s="264" t="s">
        <v>53</v>
      </c>
      <c r="B28" s="264" t="s">
        <v>148</v>
      </c>
      <c r="C28" s="294">
        <v>96823</v>
      </c>
      <c r="D28" s="293">
        <v>8.6</v>
      </c>
      <c r="E28" s="293">
        <v>6.9</v>
      </c>
    </row>
    <row r="29" spans="1:5">
      <c r="A29" s="264" t="s">
        <v>53</v>
      </c>
      <c r="B29" s="264" t="s">
        <v>149</v>
      </c>
      <c r="C29" s="294">
        <v>98487</v>
      </c>
      <c r="D29" s="293">
        <v>10.199999999999999</v>
      </c>
      <c r="E29" s="293">
        <v>7.4</v>
      </c>
    </row>
    <row r="30" spans="1:5">
      <c r="A30" s="264" t="s">
        <v>73</v>
      </c>
      <c r="B30" s="264" t="s">
        <v>138</v>
      </c>
      <c r="C30" s="294">
        <v>99518</v>
      </c>
      <c r="D30" s="293">
        <v>11.6</v>
      </c>
      <c r="E30" s="293">
        <v>8</v>
      </c>
    </row>
    <row r="31" spans="1:5">
      <c r="A31" s="264" t="s">
        <v>53</v>
      </c>
      <c r="B31" s="264" t="s">
        <v>139</v>
      </c>
      <c r="C31" s="294">
        <v>100582</v>
      </c>
      <c r="D31" s="293">
        <v>12.1</v>
      </c>
      <c r="E31" s="293">
        <v>8.6999999999999993</v>
      </c>
    </row>
    <row r="32" spans="1:5">
      <c r="A32" s="264" t="s">
        <v>53</v>
      </c>
      <c r="B32" s="264" t="s">
        <v>140</v>
      </c>
      <c r="C32" s="294">
        <v>101680</v>
      </c>
      <c r="D32" s="293">
        <v>12.2</v>
      </c>
      <c r="E32" s="293">
        <v>9.3000000000000007</v>
      </c>
    </row>
    <row r="33" spans="1:5">
      <c r="A33" s="264" t="s">
        <v>53</v>
      </c>
      <c r="B33" s="264" t="s">
        <v>141</v>
      </c>
      <c r="C33" s="294">
        <v>102359</v>
      </c>
      <c r="D33" s="293">
        <v>10.8</v>
      </c>
      <c r="E33" s="293">
        <v>9.5</v>
      </c>
    </row>
    <row r="34" spans="1:5">
      <c r="A34" s="264" t="s">
        <v>53</v>
      </c>
      <c r="B34" s="264" t="s">
        <v>142</v>
      </c>
      <c r="C34" s="294">
        <v>103269</v>
      </c>
      <c r="D34" s="293">
        <v>10.5</v>
      </c>
      <c r="E34" s="293">
        <v>9.6999999999999993</v>
      </c>
    </row>
    <row r="35" spans="1:5">
      <c r="A35" s="264" t="s">
        <v>53</v>
      </c>
      <c r="B35" s="264" t="s">
        <v>143</v>
      </c>
      <c r="C35" s="294">
        <v>104756</v>
      </c>
      <c r="D35" s="293">
        <v>11.2</v>
      </c>
      <c r="E35" s="293">
        <v>9.9</v>
      </c>
    </row>
    <row r="36" spans="1:5">
      <c r="A36" s="264" t="s">
        <v>53</v>
      </c>
      <c r="B36" s="264" t="s">
        <v>144</v>
      </c>
      <c r="C36" s="294">
        <v>106933</v>
      </c>
      <c r="D36" s="293">
        <v>12.8</v>
      </c>
      <c r="E36" s="293">
        <v>10.199999999999999</v>
      </c>
    </row>
    <row r="37" spans="1:5">
      <c r="A37" s="264" t="s">
        <v>53</v>
      </c>
      <c r="B37" s="264" t="s">
        <v>145</v>
      </c>
      <c r="C37" s="294">
        <v>108541</v>
      </c>
      <c r="D37" s="293">
        <v>14.4</v>
      </c>
      <c r="E37" s="293">
        <v>10.8</v>
      </c>
    </row>
    <row r="38" spans="1:5">
      <c r="A38" s="264" t="s">
        <v>53</v>
      </c>
      <c r="B38" s="264" t="s">
        <v>146</v>
      </c>
      <c r="C38" s="294">
        <v>110707</v>
      </c>
      <c r="D38" s="293">
        <v>16.100000000000001</v>
      </c>
      <c r="E38" s="293">
        <v>11.6</v>
      </c>
    </row>
    <row r="39" spans="1:5">
      <c r="A39" s="264" t="s">
        <v>53</v>
      </c>
      <c r="B39" s="264" t="s">
        <v>147</v>
      </c>
      <c r="C39" s="294">
        <v>111703</v>
      </c>
      <c r="D39" s="293">
        <v>15.7</v>
      </c>
      <c r="E39" s="293">
        <v>12.2</v>
      </c>
    </row>
    <row r="40" spans="1:5">
      <c r="A40" s="264" t="s">
        <v>53</v>
      </c>
      <c r="B40" s="264" t="s">
        <v>148</v>
      </c>
      <c r="C40" s="294">
        <v>113393</v>
      </c>
      <c r="D40" s="293">
        <v>17.100000000000001</v>
      </c>
      <c r="E40" s="293">
        <v>12.9</v>
      </c>
    </row>
    <row r="41" spans="1:5">
      <c r="A41" s="264" t="s">
        <v>53</v>
      </c>
      <c r="B41" s="264" t="s">
        <v>149</v>
      </c>
      <c r="C41" s="294">
        <v>114994</v>
      </c>
      <c r="D41" s="293">
        <v>16.8</v>
      </c>
      <c r="E41" s="293">
        <v>13.4</v>
      </c>
    </row>
    <row r="42" spans="1:5">
      <c r="A42" s="264" t="s">
        <v>74</v>
      </c>
      <c r="B42" s="264" t="s">
        <v>138</v>
      </c>
      <c r="C42" s="294">
        <v>116525</v>
      </c>
      <c r="D42" s="293">
        <v>17.100000000000001</v>
      </c>
      <c r="E42" s="293">
        <v>13.9</v>
      </c>
    </row>
    <row r="43" spans="1:5">
      <c r="A43" s="264" t="s">
        <v>53</v>
      </c>
      <c r="B43" s="264" t="s">
        <v>139</v>
      </c>
      <c r="C43" s="294">
        <v>118626</v>
      </c>
      <c r="D43" s="293">
        <v>17.899999999999999</v>
      </c>
      <c r="E43" s="293">
        <v>14.4</v>
      </c>
    </row>
    <row r="44" spans="1:5">
      <c r="A44" s="264" t="s">
        <v>53</v>
      </c>
      <c r="B44" s="264" t="s">
        <v>140</v>
      </c>
      <c r="C44" s="294">
        <v>119779</v>
      </c>
      <c r="D44" s="293">
        <v>17.8</v>
      </c>
      <c r="E44" s="293">
        <v>14.8</v>
      </c>
    </row>
    <row r="45" spans="1:5">
      <c r="A45" s="264" t="s">
        <v>53</v>
      </c>
      <c r="B45" s="264" t="s">
        <v>141</v>
      </c>
      <c r="C45" s="294">
        <v>121373</v>
      </c>
      <c r="D45" s="293">
        <v>18.600000000000001</v>
      </c>
      <c r="E45" s="293">
        <v>15.5</v>
      </c>
    </row>
    <row r="46" spans="1:5">
      <c r="A46" s="264" t="s">
        <v>53</v>
      </c>
      <c r="B46" s="264" t="s">
        <v>142</v>
      </c>
      <c r="C46" s="294">
        <v>123257</v>
      </c>
      <c r="D46" s="293">
        <v>19.399999999999999</v>
      </c>
      <c r="E46" s="293">
        <v>16.2</v>
      </c>
    </row>
    <row r="47" spans="1:5">
      <c r="A47" s="264" t="s">
        <v>53</v>
      </c>
      <c r="B47" s="264" t="s">
        <v>143</v>
      </c>
      <c r="C47" s="294">
        <v>125276</v>
      </c>
      <c r="D47" s="293">
        <v>19.600000000000001</v>
      </c>
      <c r="E47" s="293">
        <v>16.899999999999999</v>
      </c>
    </row>
    <row r="48" spans="1:5">
      <c r="A48" s="264" t="s">
        <v>53</v>
      </c>
      <c r="B48" s="264" t="s">
        <v>144</v>
      </c>
      <c r="C48" s="294">
        <v>125775</v>
      </c>
      <c r="D48" s="293">
        <v>17.600000000000001</v>
      </c>
      <c r="E48" s="293">
        <v>17.3</v>
      </c>
    </row>
    <row r="49" spans="1:5">
      <c r="A49" s="264" t="s">
        <v>53</v>
      </c>
      <c r="B49" s="264" t="s">
        <v>145</v>
      </c>
      <c r="C49" s="294">
        <v>126878</v>
      </c>
      <c r="D49" s="293">
        <v>16.899999999999999</v>
      </c>
      <c r="E49" s="293">
        <v>17.5</v>
      </c>
    </row>
    <row r="50" spans="1:5">
      <c r="A50" s="264" t="s">
        <v>53</v>
      </c>
      <c r="B50" s="264" t="s">
        <v>146</v>
      </c>
      <c r="C50" s="294">
        <v>127749</v>
      </c>
      <c r="D50" s="293">
        <v>15.4</v>
      </c>
      <c r="E50" s="293">
        <v>17.5</v>
      </c>
    </row>
    <row r="51" spans="1:5">
      <c r="A51" s="264" t="s">
        <v>53</v>
      </c>
      <c r="B51" s="264" t="s">
        <v>147</v>
      </c>
      <c r="C51" s="294">
        <v>129531</v>
      </c>
      <c r="D51" s="293">
        <v>16</v>
      </c>
      <c r="E51" s="293">
        <v>17.5</v>
      </c>
    </row>
    <row r="52" spans="1:5">
      <c r="A52" s="264" t="s">
        <v>53</v>
      </c>
      <c r="B52" s="264" t="s">
        <v>148</v>
      </c>
      <c r="C52" s="294">
        <v>131396</v>
      </c>
      <c r="D52" s="293">
        <v>15.9</v>
      </c>
      <c r="E52" s="293">
        <v>17.399999999999999</v>
      </c>
    </row>
    <row r="53" spans="1:5">
      <c r="A53" s="264" t="s">
        <v>53</v>
      </c>
      <c r="B53" s="264" t="s">
        <v>149</v>
      </c>
      <c r="C53" s="294">
        <v>132152</v>
      </c>
      <c r="D53" s="293">
        <v>14.9</v>
      </c>
      <c r="E53" s="293">
        <v>17.3</v>
      </c>
    </row>
    <row r="54" spans="1:5">
      <c r="A54" s="264" t="s">
        <v>75</v>
      </c>
      <c r="B54" s="264" t="s">
        <v>138</v>
      </c>
      <c r="C54" s="294">
        <v>132687</v>
      </c>
      <c r="D54" s="293">
        <v>13.9</v>
      </c>
      <c r="E54" s="293">
        <v>17</v>
      </c>
    </row>
    <row r="55" spans="1:5">
      <c r="A55" s="264" t="s">
        <v>53</v>
      </c>
      <c r="B55" s="264" t="s">
        <v>139</v>
      </c>
      <c r="C55" s="294">
        <v>133808</v>
      </c>
      <c r="D55" s="293">
        <v>12.8</v>
      </c>
      <c r="E55" s="293">
        <v>16.600000000000001</v>
      </c>
    </row>
    <row r="56" spans="1:5">
      <c r="A56" s="264" t="s">
        <v>53</v>
      </c>
      <c r="B56" s="264" t="s">
        <v>140</v>
      </c>
      <c r="C56" s="294">
        <v>136212</v>
      </c>
      <c r="D56" s="293">
        <v>13.7</v>
      </c>
      <c r="E56" s="293">
        <v>16.2</v>
      </c>
    </row>
    <row r="57" spans="1:5">
      <c r="A57" s="264" t="s">
        <v>53</v>
      </c>
      <c r="B57" s="264" t="s">
        <v>141</v>
      </c>
      <c r="C57" s="294">
        <v>135850</v>
      </c>
      <c r="D57" s="293">
        <v>11.9</v>
      </c>
      <c r="E57" s="293">
        <v>15.7</v>
      </c>
    </row>
    <row r="58" spans="1:5">
      <c r="A58" s="264" t="s">
        <v>53</v>
      </c>
      <c r="B58" s="264" t="s">
        <v>142</v>
      </c>
      <c r="C58" s="294">
        <v>136751</v>
      </c>
      <c r="D58" s="293">
        <v>10.9</v>
      </c>
      <c r="E58" s="293">
        <v>15</v>
      </c>
    </row>
    <row r="59" spans="1:5">
      <c r="A59" s="264" t="s">
        <v>53</v>
      </c>
      <c r="B59" s="264" t="s">
        <v>143</v>
      </c>
      <c r="C59" s="294">
        <v>137356</v>
      </c>
      <c r="D59" s="293">
        <v>9.6</v>
      </c>
      <c r="E59" s="293">
        <v>14.1</v>
      </c>
    </row>
    <row r="60" spans="1:5">
      <c r="A60" s="264" t="s">
        <v>53</v>
      </c>
      <c r="B60" s="264" t="s">
        <v>144</v>
      </c>
      <c r="C60" s="294">
        <v>137685</v>
      </c>
      <c r="D60" s="293">
        <v>9.5</v>
      </c>
      <c r="E60" s="293">
        <v>13.5</v>
      </c>
    </row>
    <row r="61" spans="1:5">
      <c r="A61" s="264" t="s">
        <v>53</v>
      </c>
      <c r="B61" s="264" t="s">
        <v>145</v>
      </c>
      <c r="C61" s="294">
        <v>138238</v>
      </c>
      <c r="D61" s="293">
        <v>9</v>
      </c>
      <c r="E61" s="293">
        <v>12.8</v>
      </c>
    </row>
    <row r="62" spans="1:5">
      <c r="A62" s="264" t="s">
        <v>53</v>
      </c>
      <c r="B62" s="264" t="s">
        <v>146</v>
      </c>
      <c r="C62" s="294">
        <v>138534</v>
      </c>
      <c r="D62" s="293">
        <v>8.4</v>
      </c>
      <c r="E62" s="293">
        <v>12.2</v>
      </c>
    </row>
    <row r="63" spans="1:5">
      <c r="A63" s="264" t="s">
        <v>53</v>
      </c>
      <c r="B63" s="264" t="s">
        <v>147</v>
      </c>
      <c r="C63" s="294">
        <v>138793</v>
      </c>
      <c r="D63" s="293">
        <v>7.2</v>
      </c>
      <c r="E63" s="293">
        <v>11.5</v>
      </c>
    </row>
    <row r="64" spans="1:5">
      <c r="A64" s="264" t="s">
        <v>53</v>
      </c>
      <c r="B64" s="264" t="s">
        <v>148</v>
      </c>
      <c r="C64" s="294">
        <v>139464</v>
      </c>
      <c r="D64" s="293">
        <v>6.1</v>
      </c>
      <c r="E64" s="293">
        <v>10.7</v>
      </c>
    </row>
    <row r="65" spans="1:5">
      <c r="A65" s="264" t="s">
        <v>53</v>
      </c>
      <c r="B65" s="264" t="s">
        <v>149</v>
      </c>
      <c r="C65" s="294">
        <v>140339</v>
      </c>
      <c r="D65" s="293">
        <v>6.2</v>
      </c>
      <c r="E65" s="293">
        <v>9.9</v>
      </c>
    </row>
    <row r="66" spans="1:5">
      <c r="A66" s="264" t="s">
        <v>76</v>
      </c>
      <c r="B66" s="264" t="s">
        <v>138</v>
      </c>
      <c r="C66" s="294">
        <v>142777</v>
      </c>
      <c r="D66" s="293">
        <v>7.6</v>
      </c>
      <c r="E66" s="293">
        <v>9.4</v>
      </c>
    </row>
    <row r="67" spans="1:5">
      <c r="A67" s="264" t="s">
        <v>53</v>
      </c>
      <c r="B67" s="264" t="s">
        <v>139</v>
      </c>
      <c r="C67" s="294">
        <v>142907</v>
      </c>
      <c r="D67" s="293">
        <v>6.8</v>
      </c>
      <c r="E67" s="293">
        <v>8.9</v>
      </c>
    </row>
    <row r="68" spans="1:5">
      <c r="A68" s="264" t="s">
        <v>53</v>
      </c>
      <c r="B68" s="264" t="s">
        <v>140</v>
      </c>
      <c r="C68" s="294">
        <v>143404</v>
      </c>
      <c r="D68" s="293">
        <v>5.3</v>
      </c>
      <c r="E68" s="293">
        <v>8.1999999999999993</v>
      </c>
    </row>
    <row r="69" spans="1:5">
      <c r="A69" s="264" t="s">
        <v>53</v>
      </c>
      <c r="B69" s="264" t="s">
        <v>141</v>
      </c>
      <c r="C69" s="294">
        <v>145628</v>
      </c>
      <c r="D69" s="293">
        <v>7.2</v>
      </c>
      <c r="E69" s="293">
        <v>7.8</v>
      </c>
    </row>
    <row r="70" spans="1:5">
      <c r="A70" s="264" t="s">
        <v>53</v>
      </c>
      <c r="B70" s="264" t="s">
        <v>142</v>
      </c>
      <c r="C70" s="294">
        <v>147175</v>
      </c>
      <c r="D70" s="293">
        <v>7.6</v>
      </c>
      <c r="E70" s="293">
        <v>7.5</v>
      </c>
    </row>
    <row r="71" spans="1:5">
      <c r="A71" s="264" t="s">
        <v>53</v>
      </c>
      <c r="B71" s="264" t="s">
        <v>143</v>
      </c>
      <c r="C71" s="294">
        <v>148775</v>
      </c>
      <c r="D71" s="293">
        <v>8.3000000000000007</v>
      </c>
      <c r="E71" s="293">
        <v>7.4</v>
      </c>
    </row>
    <row r="72" spans="1:5">
      <c r="A72" s="264" t="s">
        <v>53</v>
      </c>
      <c r="B72" s="264" t="s">
        <v>144</v>
      </c>
      <c r="C72" s="294">
        <v>150585</v>
      </c>
      <c r="D72" s="293">
        <v>9.4</v>
      </c>
      <c r="E72" s="293">
        <v>7.4</v>
      </c>
    </row>
    <row r="73" spans="1:5">
      <c r="A73" s="264" t="s">
        <v>53</v>
      </c>
      <c r="B73" s="264" t="s">
        <v>145</v>
      </c>
      <c r="C73" s="294">
        <v>152352</v>
      </c>
      <c r="D73" s="293">
        <v>10.199999999999999</v>
      </c>
      <c r="E73" s="293">
        <v>7.5</v>
      </c>
    </row>
    <row r="74" spans="1:5">
      <c r="A74" s="264" t="s">
        <v>53</v>
      </c>
      <c r="B74" s="264" t="s">
        <v>146</v>
      </c>
      <c r="C74" s="294">
        <v>153698</v>
      </c>
      <c r="D74" s="293">
        <v>10.9</v>
      </c>
      <c r="E74" s="293">
        <v>7.7</v>
      </c>
    </row>
    <row r="75" spans="1:5">
      <c r="A75" s="264" t="s">
        <v>53</v>
      </c>
      <c r="B75" s="264" t="s">
        <v>147</v>
      </c>
      <c r="C75" s="294">
        <v>154716</v>
      </c>
      <c r="D75" s="293">
        <v>11.5</v>
      </c>
      <c r="E75" s="293">
        <v>8.1</v>
      </c>
    </row>
    <row r="76" spans="1:5">
      <c r="A76" s="264" t="s">
        <v>53</v>
      </c>
      <c r="B76" s="264" t="s">
        <v>148</v>
      </c>
      <c r="C76" s="294">
        <v>155564</v>
      </c>
      <c r="D76" s="293">
        <v>11.5</v>
      </c>
      <c r="E76" s="293">
        <v>8.5</v>
      </c>
    </row>
    <row r="77" spans="1:5">
      <c r="A77" s="264" t="s">
        <v>53</v>
      </c>
      <c r="B77" s="264" t="s">
        <v>149</v>
      </c>
      <c r="C77" s="294">
        <v>156659</v>
      </c>
      <c r="D77" s="293">
        <v>11.6</v>
      </c>
      <c r="E77" s="293">
        <v>9</v>
      </c>
    </row>
    <row r="78" spans="1:5">
      <c r="A78" s="264" t="s">
        <v>77</v>
      </c>
      <c r="B78" s="264" t="s">
        <v>138</v>
      </c>
      <c r="C78" s="294">
        <v>157482</v>
      </c>
      <c r="D78" s="293">
        <v>10.3</v>
      </c>
      <c r="E78" s="293">
        <v>9.1999999999999993</v>
      </c>
    </row>
    <row r="79" spans="1:5">
      <c r="A79" s="264" t="s">
        <v>53</v>
      </c>
      <c r="B79" s="264" t="s">
        <v>139</v>
      </c>
      <c r="C79" s="294">
        <v>159316</v>
      </c>
      <c r="D79" s="293">
        <v>11.5</v>
      </c>
      <c r="E79" s="293">
        <v>9.6</v>
      </c>
    </row>
    <row r="80" spans="1:5">
      <c r="A80" s="264" t="s">
        <v>53</v>
      </c>
      <c r="B80" s="264" t="s">
        <v>140</v>
      </c>
      <c r="C80" s="294">
        <v>161115</v>
      </c>
      <c r="D80" s="293">
        <v>12.4</v>
      </c>
      <c r="E80" s="293">
        <v>10.199999999999999</v>
      </c>
    </row>
    <row r="81" spans="1:5">
      <c r="A81" s="264" t="s">
        <v>53</v>
      </c>
      <c r="B81" s="264" t="s">
        <v>141</v>
      </c>
      <c r="C81" s="294">
        <v>162289</v>
      </c>
      <c r="D81" s="293">
        <v>11.4</v>
      </c>
      <c r="E81" s="293">
        <v>10.6</v>
      </c>
    </row>
    <row r="82" spans="1:5">
      <c r="A82" s="264" t="s">
        <v>53</v>
      </c>
      <c r="B82" s="264" t="s">
        <v>142</v>
      </c>
      <c r="C82" s="294">
        <v>163684</v>
      </c>
      <c r="D82" s="293">
        <v>11.2</v>
      </c>
      <c r="E82" s="293">
        <v>10.9</v>
      </c>
    </row>
    <row r="83" spans="1:5">
      <c r="A83" s="264" t="s">
        <v>53</v>
      </c>
      <c r="B83" s="264" t="s">
        <v>143</v>
      </c>
      <c r="C83" s="294">
        <v>164835</v>
      </c>
      <c r="D83" s="293">
        <v>10.8</v>
      </c>
      <c r="E83" s="293">
        <v>11.1</v>
      </c>
    </row>
    <row r="84" spans="1:5">
      <c r="A84" s="264" t="s">
        <v>53</v>
      </c>
      <c r="B84" s="264" t="s">
        <v>144</v>
      </c>
      <c r="C84" s="294">
        <v>166748</v>
      </c>
      <c r="D84" s="293">
        <v>10.7</v>
      </c>
      <c r="E84" s="293">
        <v>11.2</v>
      </c>
    </row>
    <row r="85" spans="1:5">
      <c r="A85" s="264" t="s">
        <v>53</v>
      </c>
      <c r="B85" s="264" t="s">
        <v>145</v>
      </c>
      <c r="C85" s="294">
        <v>168202</v>
      </c>
      <c r="D85" s="293">
        <v>10.4</v>
      </c>
      <c r="E85" s="293">
        <v>11.2</v>
      </c>
    </row>
    <row r="86" spans="1:5">
      <c r="A86" s="264" t="s">
        <v>53</v>
      </c>
      <c r="B86" s="264" t="s">
        <v>146</v>
      </c>
      <c r="C86" s="294">
        <v>170009</v>
      </c>
      <c r="D86" s="293">
        <v>10.6</v>
      </c>
      <c r="E86" s="293">
        <v>11.2</v>
      </c>
    </row>
    <row r="87" spans="1:5">
      <c r="A87" s="264" t="s">
        <v>53</v>
      </c>
      <c r="B87" s="264" t="s">
        <v>147</v>
      </c>
      <c r="C87" s="294">
        <v>171834</v>
      </c>
      <c r="D87" s="293">
        <v>11.1</v>
      </c>
      <c r="E87" s="293">
        <v>11.1</v>
      </c>
    </row>
    <row r="88" spans="1:5">
      <c r="A88" s="264" t="s">
        <v>53</v>
      </c>
      <c r="B88" s="264" t="s">
        <v>148</v>
      </c>
      <c r="C88" s="294">
        <v>173166</v>
      </c>
      <c r="D88" s="293">
        <v>11.3</v>
      </c>
      <c r="E88" s="293">
        <v>11.1</v>
      </c>
    </row>
    <row r="89" spans="1:5">
      <c r="A89" s="264" t="s">
        <v>53</v>
      </c>
      <c r="B89" s="264" t="s">
        <v>149</v>
      </c>
      <c r="C89" s="294">
        <v>173508</v>
      </c>
      <c r="D89" s="293">
        <v>10.8</v>
      </c>
      <c r="E89" s="293">
        <v>11</v>
      </c>
    </row>
    <row r="90" spans="1:5">
      <c r="A90" s="264" t="s">
        <v>78</v>
      </c>
      <c r="B90" s="264" t="s">
        <v>138</v>
      </c>
      <c r="C90" s="294">
        <v>172619</v>
      </c>
      <c r="D90" s="293">
        <v>9.6</v>
      </c>
      <c r="E90" s="293">
        <v>11</v>
      </c>
    </row>
    <row r="91" spans="1:5">
      <c r="A91" s="264" t="s">
        <v>53</v>
      </c>
      <c r="B91" s="264" t="s">
        <v>139</v>
      </c>
      <c r="C91" s="294">
        <v>171348</v>
      </c>
      <c r="D91" s="293">
        <v>7.6</v>
      </c>
      <c r="E91" s="293">
        <v>10.7</v>
      </c>
    </row>
    <row r="92" spans="1:5">
      <c r="A92" s="264" t="s">
        <v>53</v>
      </c>
      <c r="B92" s="264" t="s">
        <v>140</v>
      </c>
      <c r="C92" s="294">
        <v>170146</v>
      </c>
      <c r="D92" s="293">
        <v>5.6</v>
      </c>
      <c r="E92" s="293">
        <v>10.1</v>
      </c>
    </row>
    <row r="93" spans="1:5">
      <c r="A93" s="264" t="s">
        <v>53</v>
      </c>
      <c r="B93" s="264" t="s">
        <v>141</v>
      </c>
      <c r="C93" s="294">
        <v>166828</v>
      </c>
      <c r="D93" s="293">
        <v>2.8</v>
      </c>
      <c r="E93" s="293">
        <v>9.4</v>
      </c>
    </row>
    <row r="94" spans="1:5">
      <c r="A94" s="264" t="s">
        <v>53</v>
      </c>
      <c r="B94" s="264" t="s">
        <v>142</v>
      </c>
      <c r="C94" s="294">
        <v>161512</v>
      </c>
      <c r="D94" s="293">
        <v>-1.3</v>
      </c>
      <c r="E94" s="293">
        <v>8.3000000000000007</v>
      </c>
    </row>
    <row r="95" spans="1:5">
      <c r="A95" s="264" t="s">
        <v>53</v>
      </c>
      <c r="B95" s="264" t="s">
        <v>143</v>
      </c>
      <c r="C95" s="294">
        <v>159325</v>
      </c>
      <c r="D95" s="293">
        <v>-3.3</v>
      </c>
      <c r="E95" s="293">
        <v>7.1</v>
      </c>
    </row>
    <row r="96" spans="1:5">
      <c r="A96" s="264" t="s">
        <v>53</v>
      </c>
      <c r="B96" s="264" t="s">
        <v>144</v>
      </c>
      <c r="C96" s="294">
        <v>159217</v>
      </c>
      <c r="D96" s="293">
        <v>-4.5</v>
      </c>
      <c r="E96" s="293">
        <v>5.9</v>
      </c>
    </row>
    <row r="97" spans="1:5">
      <c r="A97" s="264" t="s">
        <v>53</v>
      </c>
      <c r="B97" s="264" t="s">
        <v>145</v>
      </c>
      <c r="C97" s="294">
        <v>158293</v>
      </c>
      <c r="D97" s="293">
        <v>-5.9</v>
      </c>
      <c r="E97" s="293">
        <v>4.5</v>
      </c>
    </row>
    <row r="98" spans="1:5">
      <c r="A98" s="264" t="s">
        <v>53</v>
      </c>
      <c r="B98" s="264" t="s">
        <v>146</v>
      </c>
      <c r="C98" s="294">
        <v>158070</v>
      </c>
      <c r="D98" s="293">
        <v>-7</v>
      </c>
      <c r="E98" s="293">
        <v>3.1</v>
      </c>
    </row>
    <row r="99" spans="1:5">
      <c r="A99" s="264" t="s">
        <v>53</v>
      </c>
      <c r="B99" s="264" t="s">
        <v>147</v>
      </c>
      <c r="C99" s="294">
        <v>157797</v>
      </c>
      <c r="D99" s="293">
        <v>-8.1999999999999993</v>
      </c>
      <c r="E99" s="293">
        <v>1.4</v>
      </c>
    </row>
    <row r="100" spans="1:5">
      <c r="A100" s="264" t="s">
        <v>53</v>
      </c>
      <c r="B100" s="264" t="s">
        <v>148</v>
      </c>
      <c r="C100" s="294">
        <v>157532</v>
      </c>
      <c r="D100" s="293">
        <v>-9</v>
      </c>
      <c r="E100" s="293">
        <v>-0.2</v>
      </c>
    </row>
    <row r="101" spans="1:5">
      <c r="A101" s="264" t="s">
        <v>53</v>
      </c>
      <c r="B101" s="264" t="s">
        <v>149</v>
      </c>
      <c r="C101" s="294">
        <v>158562</v>
      </c>
      <c r="D101" s="293">
        <v>-8.6</v>
      </c>
      <c r="E101" s="293">
        <v>-1.9</v>
      </c>
    </row>
    <row r="102" spans="1:5">
      <c r="A102" s="264" t="s">
        <v>450</v>
      </c>
      <c r="B102" s="264" t="s">
        <v>138</v>
      </c>
      <c r="C102" s="294">
        <v>159676</v>
      </c>
      <c r="D102" s="293">
        <v>-7.5</v>
      </c>
      <c r="E102" s="293">
        <v>-3.3</v>
      </c>
    </row>
    <row r="103" spans="1:5">
      <c r="A103" s="264" t="s">
        <v>53</v>
      </c>
      <c r="B103" s="264" t="s">
        <v>139</v>
      </c>
      <c r="C103" s="294">
        <v>161505</v>
      </c>
      <c r="D103" s="293">
        <v>-5.7</v>
      </c>
      <c r="E103" s="293">
        <v>-4.4000000000000004</v>
      </c>
    </row>
    <row r="104" spans="1:5">
      <c r="A104" s="264" t="s">
        <v>53</v>
      </c>
      <c r="B104" s="264" t="s">
        <v>140</v>
      </c>
      <c r="C104" s="294">
        <v>163406</v>
      </c>
      <c r="D104" s="293">
        <v>-4</v>
      </c>
      <c r="E104" s="293">
        <v>-5.2</v>
      </c>
    </row>
    <row r="105" spans="1:5">
      <c r="A105" s="264" t="s">
        <v>53</v>
      </c>
      <c r="B105" s="264" t="s">
        <v>141</v>
      </c>
      <c r="C105" s="294">
        <v>167804</v>
      </c>
      <c r="D105" s="293">
        <v>0.6</v>
      </c>
      <c r="E105" s="293">
        <v>-5.4</v>
      </c>
    </row>
    <row r="106" spans="1:5">
      <c r="A106" s="264" t="s">
        <v>53</v>
      </c>
      <c r="B106" s="264" t="s">
        <v>142</v>
      </c>
      <c r="C106" s="294">
        <v>172405</v>
      </c>
      <c r="D106" s="293">
        <v>6.7</v>
      </c>
      <c r="E106" s="293">
        <v>-4.7</v>
      </c>
    </row>
    <row r="107" spans="1:5">
      <c r="A107" s="264" t="s">
        <v>53</v>
      </c>
      <c r="B107" s="264" t="s">
        <v>143</v>
      </c>
      <c r="C107" s="294">
        <v>175142</v>
      </c>
      <c r="D107" s="293">
        <v>9.9</v>
      </c>
      <c r="E107" s="293">
        <v>-3.6</v>
      </c>
    </row>
    <row r="108" spans="1:5">
      <c r="A108" s="264" t="s">
        <v>53</v>
      </c>
      <c r="B108" s="264" t="s">
        <v>144</v>
      </c>
      <c r="C108" s="294">
        <v>176869</v>
      </c>
      <c r="D108" s="293">
        <v>11.1</v>
      </c>
      <c r="E108" s="293">
        <v>-2.2999999999999998</v>
      </c>
    </row>
    <row r="109" spans="1:5">
      <c r="A109" s="264" t="s">
        <v>53</v>
      </c>
      <c r="B109" s="264" t="s">
        <v>145</v>
      </c>
      <c r="C109" s="294">
        <v>178286</v>
      </c>
      <c r="D109" s="293">
        <v>12.6</v>
      </c>
      <c r="E109" s="293">
        <v>-0.8</v>
      </c>
    </row>
    <row r="110" spans="1:5">
      <c r="A110" s="264" t="s">
        <v>53</v>
      </c>
      <c r="B110" s="264" t="s">
        <v>146</v>
      </c>
      <c r="C110" s="294">
        <v>178498</v>
      </c>
      <c r="D110" s="293">
        <v>12.9</v>
      </c>
      <c r="E110" s="293">
        <v>0.9</v>
      </c>
    </row>
    <row r="111" spans="1:5">
      <c r="A111" s="264" t="s">
        <v>53</v>
      </c>
      <c r="B111" s="264" t="s">
        <v>147</v>
      </c>
      <c r="C111" s="294">
        <v>180023</v>
      </c>
      <c r="D111" s="293">
        <v>14.1</v>
      </c>
      <c r="E111" s="293">
        <v>2.8</v>
      </c>
    </row>
    <row r="112" spans="1:5">
      <c r="A112" s="264" t="s">
        <v>53</v>
      </c>
      <c r="B112" s="264" t="s">
        <v>148</v>
      </c>
      <c r="C112" s="294">
        <v>182221</v>
      </c>
      <c r="D112" s="293">
        <v>15.7</v>
      </c>
      <c r="E112" s="293">
        <v>4.8</v>
      </c>
    </row>
    <row r="113" spans="1:5">
      <c r="A113" s="264" t="s">
        <v>53</v>
      </c>
      <c r="B113" s="264" t="s">
        <v>149</v>
      </c>
      <c r="C113" s="294">
        <v>184620</v>
      </c>
      <c r="D113" s="293">
        <v>16.399999999999999</v>
      </c>
      <c r="E113" s="293">
        <v>6.9</v>
      </c>
    </row>
    <row r="114" spans="1:5">
      <c r="A114" s="264" t="s">
        <v>751</v>
      </c>
      <c r="B114" s="264" t="s">
        <v>138</v>
      </c>
      <c r="C114" s="294">
        <v>187088</v>
      </c>
      <c r="D114" s="293">
        <v>17.2</v>
      </c>
      <c r="E114" s="293">
        <v>9</v>
      </c>
    </row>
    <row r="115" spans="1:5">
      <c r="A115" s="264" t="s">
        <v>53</v>
      </c>
      <c r="B115" s="264" t="s">
        <v>139</v>
      </c>
      <c r="C115" s="294">
        <v>189599</v>
      </c>
      <c r="D115" s="293">
        <v>17.399999999999999</v>
      </c>
      <c r="E115" s="293">
        <v>10.9</v>
      </c>
    </row>
    <row r="116" spans="1:5">
      <c r="A116" s="264" t="s">
        <v>53</v>
      </c>
      <c r="B116" s="264" t="s">
        <v>140</v>
      </c>
      <c r="C116" s="294">
        <v>191077</v>
      </c>
      <c r="D116" s="293">
        <v>16.899999999999999</v>
      </c>
      <c r="E116" s="293">
        <v>12.6</v>
      </c>
    </row>
    <row r="117" spans="1:5">
      <c r="A117" s="264" t="s">
        <v>53</v>
      </c>
      <c r="B117" s="264" t="s">
        <v>141</v>
      </c>
      <c r="C117" s="294">
        <v>192650</v>
      </c>
      <c r="D117" s="293">
        <v>14.8</v>
      </c>
      <c r="E117" s="293">
        <v>13.8</v>
      </c>
    </row>
    <row r="118" spans="1:5">
      <c r="A118" s="264" t="s">
        <v>53</v>
      </c>
      <c r="B118" s="264" t="s">
        <v>142</v>
      </c>
      <c r="C118" s="294">
        <v>196010</v>
      </c>
      <c r="D118" s="293">
        <v>13.7</v>
      </c>
      <c r="E118" s="293">
        <v>14.4</v>
      </c>
    </row>
    <row r="119" spans="1:5">
      <c r="A119" s="264" t="s">
        <v>53</v>
      </c>
      <c r="B119" s="264" t="s">
        <v>143</v>
      </c>
      <c r="C119" s="294">
        <v>198459</v>
      </c>
      <c r="D119" s="293">
        <v>13.3</v>
      </c>
      <c r="E119" s="293">
        <v>14.7</v>
      </c>
    </row>
    <row r="120" spans="1:5">
      <c r="A120" s="264" t="s">
        <v>53</v>
      </c>
      <c r="B120" s="264" t="s">
        <v>144</v>
      </c>
      <c r="C120" s="294">
        <v>200569</v>
      </c>
      <c r="D120" s="293">
        <v>13.4</v>
      </c>
      <c r="E120" s="293">
        <v>14.9</v>
      </c>
    </row>
    <row r="121" spans="1:5">
      <c r="A121" s="264" t="s">
        <v>53</v>
      </c>
      <c r="B121" s="264" t="s">
        <v>145</v>
      </c>
      <c r="C121" s="294">
        <v>204329</v>
      </c>
      <c r="D121" s="293">
        <v>14.6</v>
      </c>
      <c r="E121" s="293">
        <v>15</v>
      </c>
    </row>
    <row r="122" spans="1:5">
      <c r="A122" s="264" t="s">
        <v>53</v>
      </c>
      <c r="B122" s="264" t="s">
        <v>146</v>
      </c>
      <c r="C122" s="294">
        <v>208783</v>
      </c>
      <c r="D122" s="293">
        <v>17</v>
      </c>
      <c r="E122" s="293">
        <v>15.4</v>
      </c>
    </row>
    <row r="123" spans="1:5">
      <c r="A123" s="264" t="s">
        <v>53</v>
      </c>
      <c r="B123" s="264" t="s">
        <v>147</v>
      </c>
      <c r="C123" s="294">
        <v>211146</v>
      </c>
      <c r="D123" s="293">
        <v>17.3</v>
      </c>
      <c r="E123" s="293">
        <v>15.6</v>
      </c>
    </row>
    <row r="124" spans="1:5">
      <c r="A124" s="264" t="s">
        <v>53</v>
      </c>
      <c r="B124" s="264" t="s">
        <v>148</v>
      </c>
      <c r="C124" s="294">
        <v>213250</v>
      </c>
      <c r="D124" s="293">
        <v>17</v>
      </c>
      <c r="E124" s="293">
        <v>15.8</v>
      </c>
    </row>
    <row r="125" spans="1:5">
      <c r="A125" s="264" t="s">
        <v>53</v>
      </c>
      <c r="B125" s="264" t="s">
        <v>149</v>
      </c>
      <c r="C125" s="294">
        <v>216461</v>
      </c>
      <c r="D125" s="293">
        <v>17.2</v>
      </c>
      <c r="E125" s="293">
        <v>15.8</v>
      </c>
    </row>
    <row r="126" spans="1:5">
      <c r="A126" s="264" t="s">
        <v>1183</v>
      </c>
      <c r="B126" s="264" t="s">
        <v>138</v>
      </c>
      <c r="C126" s="294">
        <v>218989</v>
      </c>
      <c r="D126" s="293">
        <v>17.100000000000001</v>
      </c>
      <c r="E126" s="293">
        <v>15.8</v>
      </c>
    </row>
    <row r="127" spans="1:5">
      <c r="A127" s="264" t="s">
        <v>53</v>
      </c>
      <c r="B127" s="264" t="s">
        <v>139</v>
      </c>
      <c r="C127" s="294">
        <v>220371</v>
      </c>
      <c r="D127" s="293">
        <v>16.2</v>
      </c>
      <c r="E127" s="293">
        <v>15.7</v>
      </c>
    </row>
    <row r="128" spans="1:5">
      <c r="A128" s="264" t="s">
        <v>53</v>
      </c>
      <c r="B128" s="264" t="s">
        <v>140</v>
      </c>
      <c r="C128" s="294">
        <v>222883</v>
      </c>
      <c r="D128" s="293">
        <v>16.600000000000001</v>
      </c>
      <c r="E128" s="293">
        <v>15.7</v>
      </c>
    </row>
    <row r="129" spans="1:5">
      <c r="A129" s="264" t="s">
        <v>53</v>
      </c>
      <c r="B129" s="264" t="s">
        <v>141</v>
      </c>
      <c r="C129" s="294">
        <v>225360</v>
      </c>
      <c r="D129" s="293">
        <v>17</v>
      </c>
      <c r="E129" s="293">
        <v>15.9</v>
      </c>
    </row>
  </sheetData>
  <mergeCells count="1">
    <mergeCell ref="H1:I1"/>
  </mergeCells>
  <hyperlinks>
    <hyperlink ref="H1:I1" location="Index!A1" display="Regresar al Índice" xr:uid="{3372521F-482F-4D59-9E28-332A1F28C0E4}"/>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DF13C-34AC-46A8-B7DE-CE92DD2710C7}">
  <sheetPr codeName="Hoja66"/>
  <dimension ref="A1:L129"/>
  <sheetViews>
    <sheetView workbookViewId="0"/>
  </sheetViews>
  <sheetFormatPr baseColWidth="10" defaultRowHeight="12.75"/>
  <cols>
    <col min="1" max="16384" width="11.42578125" style="264"/>
  </cols>
  <sheetData>
    <row r="1" spans="1:12">
      <c r="A1" s="262" t="s">
        <v>2923</v>
      </c>
      <c r="H1" s="263" t="s">
        <v>1445</v>
      </c>
      <c r="I1" s="263"/>
    </row>
    <row r="2" spans="1:12">
      <c r="A2" s="264" t="s">
        <v>1364</v>
      </c>
    </row>
    <row r="5" spans="1:12">
      <c r="A5" s="264" t="s">
        <v>297</v>
      </c>
      <c r="B5" s="264" t="s">
        <v>341</v>
      </c>
      <c r="C5" s="264" t="s">
        <v>638</v>
      </c>
      <c r="D5" s="264" t="s">
        <v>631</v>
      </c>
      <c r="G5" s="264" t="s">
        <v>1476</v>
      </c>
      <c r="H5" s="264" t="s">
        <v>1385</v>
      </c>
      <c r="I5" s="264" t="s">
        <v>1477</v>
      </c>
      <c r="J5" s="264" t="s">
        <v>639</v>
      </c>
      <c r="K5" s="264" t="s">
        <v>1474</v>
      </c>
      <c r="L5" s="264" t="s">
        <v>1383</v>
      </c>
    </row>
    <row r="6" spans="1:12">
      <c r="A6" s="264" t="s">
        <v>59</v>
      </c>
      <c r="B6" s="264" t="s">
        <v>138</v>
      </c>
      <c r="C6" s="294">
        <v>448</v>
      </c>
      <c r="D6" s="294">
        <v>427</v>
      </c>
      <c r="G6" s="294">
        <v>421</v>
      </c>
      <c r="H6" s="294">
        <v>420</v>
      </c>
      <c r="I6" s="294">
        <v>419</v>
      </c>
      <c r="J6" s="293">
        <v>0.5</v>
      </c>
      <c r="K6" s="294">
        <v>420</v>
      </c>
      <c r="L6" s="294">
        <v>420</v>
      </c>
    </row>
    <row r="7" spans="1:12">
      <c r="A7" s="264" t="s">
        <v>53</v>
      </c>
      <c r="B7" s="264" t="s">
        <v>139</v>
      </c>
      <c r="C7" s="294">
        <v>450</v>
      </c>
      <c r="D7" s="294">
        <v>429</v>
      </c>
    </row>
    <row r="8" spans="1:12">
      <c r="A8" s="264" t="s">
        <v>53</v>
      </c>
      <c r="B8" s="264" t="s">
        <v>140</v>
      </c>
      <c r="C8" s="294">
        <v>454</v>
      </c>
      <c r="D8" s="294">
        <v>432</v>
      </c>
    </row>
    <row r="9" spans="1:12">
      <c r="A9" s="264" t="s">
        <v>53</v>
      </c>
      <c r="B9" s="264" t="s">
        <v>141</v>
      </c>
      <c r="C9" s="294">
        <v>452</v>
      </c>
      <c r="D9" s="294">
        <v>434</v>
      </c>
    </row>
    <row r="10" spans="1:12">
      <c r="A10" s="264" t="s">
        <v>53</v>
      </c>
      <c r="B10" s="264" t="s">
        <v>142</v>
      </c>
      <c r="C10" s="294">
        <v>453</v>
      </c>
      <c r="D10" s="294">
        <v>437</v>
      </c>
    </row>
    <row r="11" spans="1:12">
      <c r="A11" s="264" t="s">
        <v>53</v>
      </c>
      <c r="B11" s="264" t="s">
        <v>143</v>
      </c>
      <c r="C11" s="294">
        <v>451</v>
      </c>
      <c r="D11" s="294">
        <v>439</v>
      </c>
    </row>
    <row r="12" spans="1:12">
      <c r="A12" s="264" t="s">
        <v>53</v>
      </c>
      <c r="B12" s="264" t="s">
        <v>144</v>
      </c>
      <c r="C12" s="294">
        <v>444</v>
      </c>
      <c r="D12" s="294">
        <v>440</v>
      </c>
    </row>
    <row r="13" spans="1:12">
      <c r="A13" s="264" t="s">
        <v>53</v>
      </c>
      <c r="B13" s="264" t="s">
        <v>145</v>
      </c>
      <c r="C13" s="294">
        <v>448</v>
      </c>
      <c r="D13" s="294">
        <v>442</v>
      </c>
    </row>
    <row r="14" spans="1:12">
      <c r="A14" s="264" t="s">
        <v>53</v>
      </c>
      <c r="B14" s="264" t="s">
        <v>146</v>
      </c>
      <c r="C14" s="294">
        <v>438</v>
      </c>
      <c r="D14" s="294">
        <v>442</v>
      </c>
    </row>
    <row r="15" spans="1:12">
      <c r="A15" s="264" t="s">
        <v>53</v>
      </c>
      <c r="B15" s="264" t="s">
        <v>147</v>
      </c>
      <c r="C15" s="294">
        <v>439</v>
      </c>
      <c r="D15" s="294">
        <v>444</v>
      </c>
    </row>
    <row r="16" spans="1:12">
      <c r="A16" s="264" t="s">
        <v>53</v>
      </c>
      <c r="B16" s="264" t="s">
        <v>148</v>
      </c>
      <c r="C16" s="294">
        <v>437</v>
      </c>
      <c r="D16" s="294">
        <v>445</v>
      </c>
    </row>
    <row r="17" spans="1:4">
      <c r="A17" s="264" t="s">
        <v>53</v>
      </c>
      <c r="B17" s="264" t="s">
        <v>149</v>
      </c>
      <c r="C17" s="294">
        <v>437</v>
      </c>
      <c r="D17" s="294">
        <v>446</v>
      </c>
    </row>
    <row r="18" spans="1:4">
      <c r="A18" s="264" t="s">
        <v>72</v>
      </c>
      <c r="B18" s="264" t="s">
        <v>138</v>
      </c>
      <c r="C18" s="294">
        <v>425</v>
      </c>
      <c r="D18" s="294">
        <v>444</v>
      </c>
    </row>
    <row r="19" spans="1:4">
      <c r="A19" s="264" t="s">
        <v>53</v>
      </c>
      <c r="B19" s="264" t="s">
        <v>139</v>
      </c>
      <c r="C19" s="294">
        <v>425</v>
      </c>
      <c r="D19" s="294">
        <v>442</v>
      </c>
    </row>
    <row r="20" spans="1:4">
      <c r="A20" s="264" t="s">
        <v>53</v>
      </c>
      <c r="B20" s="264" t="s">
        <v>140</v>
      </c>
      <c r="C20" s="294">
        <v>424</v>
      </c>
      <c r="D20" s="294">
        <v>439</v>
      </c>
    </row>
    <row r="21" spans="1:4">
      <c r="A21" s="264" t="s">
        <v>53</v>
      </c>
      <c r="B21" s="264" t="s">
        <v>141</v>
      </c>
      <c r="C21" s="294">
        <v>425</v>
      </c>
      <c r="D21" s="294">
        <v>437</v>
      </c>
    </row>
    <row r="22" spans="1:4">
      <c r="A22" s="264" t="s">
        <v>53</v>
      </c>
      <c r="B22" s="264" t="s">
        <v>142</v>
      </c>
      <c r="C22" s="294">
        <v>425</v>
      </c>
      <c r="D22" s="294">
        <v>435</v>
      </c>
    </row>
    <row r="23" spans="1:4">
      <c r="A23" s="264" t="s">
        <v>53</v>
      </c>
      <c r="B23" s="264" t="s">
        <v>143</v>
      </c>
      <c r="C23" s="294">
        <v>420</v>
      </c>
      <c r="D23" s="294">
        <v>432</v>
      </c>
    </row>
    <row r="24" spans="1:4">
      <c r="A24" s="264" t="s">
        <v>53</v>
      </c>
      <c r="B24" s="264" t="s">
        <v>144</v>
      </c>
      <c r="C24" s="294">
        <v>421</v>
      </c>
      <c r="D24" s="294">
        <v>430</v>
      </c>
    </row>
    <row r="25" spans="1:4">
      <c r="A25" s="264" t="s">
        <v>53</v>
      </c>
      <c r="B25" s="264" t="s">
        <v>145</v>
      </c>
      <c r="C25" s="294">
        <v>425</v>
      </c>
      <c r="D25" s="294">
        <v>428</v>
      </c>
    </row>
    <row r="26" spans="1:4">
      <c r="A26" s="264" t="s">
        <v>53</v>
      </c>
      <c r="B26" s="264" t="s">
        <v>146</v>
      </c>
      <c r="C26" s="294">
        <v>407</v>
      </c>
      <c r="D26" s="294">
        <v>426</v>
      </c>
    </row>
    <row r="27" spans="1:4">
      <c r="A27" s="264" t="s">
        <v>53</v>
      </c>
      <c r="B27" s="264" t="s">
        <v>147</v>
      </c>
      <c r="C27" s="294">
        <v>409</v>
      </c>
      <c r="D27" s="294">
        <v>423</v>
      </c>
    </row>
    <row r="28" spans="1:4">
      <c r="A28" s="264" t="s">
        <v>53</v>
      </c>
      <c r="B28" s="264" t="s">
        <v>148</v>
      </c>
      <c r="C28" s="294">
        <v>410</v>
      </c>
      <c r="D28" s="294">
        <v>421</v>
      </c>
    </row>
    <row r="29" spans="1:4">
      <c r="A29" s="264" t="s">
        <v>53</v>
      </c>
      <c r="B29" s="264" t="s">
        <v>149</v>
      </c>
      <c r="C29" s="294">
        <v>411</v>
      </c>
      <c r="D29" s="294">
        <v>419</v>
      </c>
    </row>
    <row r="30" spans="1:4">
      <c r="A30" s="264" t="s">
        <v>73</v>
      </c>
      <c r="B30" s="264" t="s">
        <v>138</v>
      </c>
      <c r="C30" s="294">
        <v>411</v>
      </c>
      <c r="D30" s="294">
        <v>418</v>
      </c>
    </row>
    <row r="31" spans="1:4">
      <c r="A31" s="264" t="s">
        <v>53</v>
      </c>
      <c r="B31" s="264" t="s">
        <v>139</v>
      </c>
      <c r="C31" s="294">
        <v>411</v>
      </c>
      <c r="D31" s="294">
        <v>417</v>
      </c>
    </row>
    <row r="32" spans="1:4">
      <c r="A32" s="264" t="s">
        <v>53</v>
      </c>
      <c r="B32" s="264" t="s">
        <v>140</v>
      </c>
      <c r="C32" s="294">
        <v>413</v>
      </c>
      <c r="D32" s="294">
        <v>416</v>
      </c>
    </row>
    <row r="33" spans="1:4">
      <c r="A33" s="264" t="s">
        <v>53</v>
      </c>
      <c r="B33" s="264" t="s">
        <v>141</v>
      </c>
      <c r="C33" s="294">
        <v>413</v>
      </c>
      <c r="D33" s="294">
        <v>415</v>
      </c>
    </row>
    <row r="34" spans="1:4">
      <c r="A34" s="264" t="s">
        <v>53</v>
      </c>
      <c r="B34" s="264" t="s">
        <v>142</v>
      </c>
      <c r="C34" s="294">
        <v>414</v>
      </c>
      <c r="D34" s="294">
        <v>414</v>
      </c>
    </row>
    <row r="35" spans="1:4">
      <c r="A35" s="264" t="s">
        <v>53</v>
      </c>
      <c r="B35" s="264" t="s">
        <v>143</v>
      </c>
      <c r="C35" s="294">
        <v>416</v>
      </c>
      <c r="D35" s="294">
        <v>413</v>
      </c>
    </row>
    <row r="36" spans="1:4">
      <c r="A36" s="264" t="s">
        <v>53</v>
      </c>
      <c r="B36" s="264" t="s">
        <v>144</v>
      </c>
      <c r="C36" s="294">
        <v>410</v>
      </c>
      <c r="D36" s="294">
        <v>412</v>
      </c>
    </row>
    <row r="37" spans="1:4">
      <c r="A37" s="264" t="s">
        <v>53</v>
      </c>
      <c r="B37" s="264" t="s">
        <v>145</v>
      </c>
      <c r="C37" s="294">
        <v>411</v>
      </c>
      <c r="D37" s="294">
        <v>411</v>
      </c>
    </row>
    <row r="38" spans="1:4">
      <c r="A38" s="264" t="s">
        <v>53</v>
      </c>
      <c r="B38" s="264" t="s">
        <v>146</v>
      </c>
      <c r="C38" s="294">
        <v>411</v>
      </c>
      <c r="D38" s="294">
        <v>412</v>
      </c>
    </row>
    <row r="39" spans="1:4">
      <c r="A39" s="264" t="s">
        <v>53</v>
      </c>
      <c r="B39" s="264" t="s">
        <v>147</v>
      </c>
      <c r="C39" s="294">
        <v>409</v>
      </c>
      <c r="D39" s="294">
        <v>412</v>
      </c>
    </row>
    <row r="40" spans="1:4">
      <c r="A40" s="264" t="s">
        <v>53</v>
      </c>
      <c r="B40" s="264" t="s">
        <v>148</v>
      </c>
      <c r="C40" s="294">
        <v>407</v>
      </c>
      <c r="D40" s="294">
        <v>411</v>
      </c>
    </row>
    <row r="41" spans="1:4">
      <c r="A41" s="264" t="s">
        <v>53</v>
      </c>
      <c r="B41" s="264" t="s">
        <v>149</v>
      </c>
      <c r="C41" s="294">
        <v>402</v>
      </c>
      <c r="D41" s="294">
        <v>411</v>
      </c>
    </row>
    <row r="42" spans="1:4">
      <c r="A42" s="264" t="s">
        <v>74</v>
      </c>
      <c r="B42" s="264" t="s">
        <v>138</v>
      </c>
      <c r="C42" s="294">
        <v>396</v>
      </c>
      <c r="D42" s="294">
        <v>409</v>
      </c>
    </row>
    <row r="43" spans="1:4">
      <c r="A43" s="264" t="s">
        <v>53</v>
      </c>
      <c r="B43" s="264" t="s">
        <v>139</v>
      </c>
      <c r="C43" s="294">
        <v>397</v>
      </c>
      <c r="D43" s="294">
        <v>408</v>
      </c>
    </row>
    <row r="44" spans="1:4">
      <c r="A44" s="264" t="s">
        <v>53</v>
      </c>
      <c r="B44" s="264" t="s">
        <v>140</v>
      </c>
      <c r="C44" s="294">
        <v>402</v>
      </c>
      <c r="D44" s="294">
        <v>407</v>
      </c>
    </row>
    <row r="45" spans="1:4">
      <c r="A45" s="264" t="s">
        <v>53</v>
      </c>
      <c r="B45" s="264" t="s">
        <v>141</v>
      </c>
      <c r="C45" s="294">
        <v>401</v>
      </c>
      <c r="D45" s="294">
        <v>406</v>
      </c>
    </row>
    <row r="46" spans="1:4">
      <c r="A46" s="264" t="s">
        <v>53</v>
      </c>
      <c r="B46" s="264" t="s">
        <v>142</v>
      </c>
      <c r="C46" s="294">
        <v>402</v>
      </c>
      <c r="D46" s="294">
        <v>405</v>
      </c>
    </row>
    <row r="47" spans="1:4">
      <c r="A47" s="264" t="s">
        <v>53</v>
      </c>
      <c r="B47" s="264" t="s">
        <v>143</v>
      </c>
      <c r="C47" s="294">
        <v>401</v>
      </c>
      <c r="D47" s="294">
        <v>404</v>
      </c>
    </row>
    <row r="48" spans="1:4">
      <c r="A48" s="264" t="s">
        <v>53</v>
      </c>
      <c r="B48" s="264" t="s">
        <v>144</v>
      </c>
      <c r="C48" s="294">
        <v>406</v>
      </c>
      <c r="D48" s="294">
        <v>404</v>
      </c>
    </row>
    <row r="49" spans="1:4">
      <c r="A49" s="264" t="s">
        <v>53</v>
      </c>
      <c r="B49" s="264" t="s">
        <v>145</v>
      </c>
      <c r="C49" s="294">
        <v>404</v>
      </c>
      <c r="D49" s="294">
        <v>403</v>
      </c>
    </row>
    <row r="50" spans="1:4">
      <c r="A50" s="264" t="s">
        <v>53</v>
      </c>
      <c r="B50" s="264" t="s">
        <v>146</v>
      </c>
      <c r="C50" s="294">
        <v>393</v>
      </c>
      <c r="D50" s="294">
        <v>402</v>
      </c>
    </row>
    <row r="51" spans="1:4">
      <c r="A51" s="264" t="s">
        <v>53</v>
      </c>
      <c r="B51" s="264" t="s">
        <v>147</v>
      </c>
      <c r="C51" s="294">
        <v>394</v>
      </c>
      <c r="D51" s="294">
        <v>400</v>
      </c>
    </row>
    <row r="52" spans="1:4">
      <c r="A52" s="264" t="s">
        <v>53</v>
      </c>
      <c r="B52" s="264" t="s">
        <v>148</v>
      </c>
      <c r="C52" s="294">
        <v>395</v>
      </c>
      <c r="D52" s="294">
        <v>399</v>
      </c>
    </row>
    <row r="53" spans="1:4">
      <c r="A53" s="264" t="s">
        <v>53</v>
      </c>
      <c r="B53" s="264" t="s">
        <v>149</v>
      </c>
      <c r="C53" s="294">
        <v>394</v>
      </c>
      <c r="D53" s="294">
        <v>399</v>
      </c>
    </row>
    <row r="54" spans="1:4">
      <c r="A54" s="264" t="s">
        <v>75</v>
      </c>
      <c r="B54" s="264" t="s">
        <v>138</v>
      </c>
      <c r="C54" s="294">
        <v>395</v>
      </c>
      <c r="D54" s="294">
        <v>399</v>
      </c>
    </row>
    <row r="55" spans="1:4">
      <c r="A55" s="264" t="s">
        <v>53</v>
      </c>
      <c r="B55" s="264" t="s">
        <v>139</v>
      </c>
      <c r="C55" s="294">
        <v>393</v>
      </c>
      <c r="D55" s="294">
        <v>398</v>
      </c>
    </row>
    <row r="56" spans="1:4">
      <c r="A56" s="264" t="s">
        <v>53</v>
      </c>
      <c r="B56" s="264" t="s">
        <v>140</v>
      </c>
      <c r="C56" s="294">
        <v>394</v>
      </c>
      <c r="D56" s="294">
        <v>398</v>
      </c>
    </row>
    <row r="57" spans="1:4">
      <c r="A57" s="264" t="s">
        <v>53</v>
      </c>
      <c r="B57" s="264" t="s">
        <v>141</v>
      </c>
      <c r="C57" s="294">
        <v>390</v>
      </c>
      <c r="D57" s="294">
        <v>397</v>
      </c>
    </row>
    <row r="58" spans="1:4">
      <c r="A58" s="264" t="s">
        <v>53</v>
      </c>
      <c r="B58" s="264" t="s">
        <v>142</v>
      </c>
      <c r="C58" s="294">
        <v>391</v>
      </c>
      <c r="D58" s="294">
        <v>396</v>
      </c>
    </row>
    <row r="59" spans="1:4">
      <c r="A59" s="264" t="s">
        <v>53</v>
      </c>
      <c r="B59" s="264" t="s">
        <v>143</v>
      </c>
      <c r="C59" s="294">
        <v>393</v>
      </c>
      <c r="D59" s="294">
        <v>395</v>
      </c>
    </row>
    <row r="60" spans="1:4">
      <c r="A60" s="264" t="s">
        <v>53</v>
      </c>
      <c r="B60" s="264" t="s">
        <v>144</v>
      </c>
      <c r="C60" s="294">
        <v>394</v>
      </c>
      <c r="D60" s="294">
        <v>394</v>
      </c>
    </row>
    <row r="61" spans="1:4">
      <c r="A61" s="264" t="s">
        <v>53</v>
      </c>
      <c r="B61" s="264" t="s">
        <v>145</v>
      </c>
      <c r="C61" s="294">
        <v>396</v>
      </c>
      <c r="D61" s="294">
        <v>394</v>
      </c>
    </row>
    <row r="62" spans="1:4">
      <c r="A62" s="264" t="s">
        <v>53</v>
      </c>
      <c r="B62" s="264" t="s">
        <v>146</v>
      </c>
      <c r="C62" s="294">
        <v>388</v>
      </c>
      <c r="D62" s="294">
        <v>393</v>
      </c>
    </row>
    <row r="63" spans="1:4">
      <c r="A63" s="264" t="s">
        <v>53</v>
      </c>
      <c r="B63" s="264" t="s">
        <v>147</v>
      </c>
      <c r="C63" s="294">
        <v>389</v>
      </c>
      <c r="D63" s="294">
        <v>393</v>
      </c>
    </row>
    <row r="64" spans="1:4">
      <c r="A64" s="264" t="s">
        <v>53</v>
      </c>
      <c r="B64" s="264" t="s">
        <v>148</v>
      </c>
      <c r="C64" s="294">
        <v>387</v>
      </c>
      <c r="D64" s="294">
        <v>392</v>
      </c>
    </row>
    <row r="65" spans="1:4">
      <c r="A65" s="264" t="s">
        <v>53</v>
      </c>
      <c r="B65" s="264" t="s">
        <v>149</v>
      </c>
      <c r="C65" s="294">
        <v>390</v>
      </c>
      <c r="D65" s="294">
        <v>392</v>
      </c>
    </row>
    <row r="66" spans="1:4">
      <c r="A66" s="264" t="s">
        <v>76</v>
      </c>
      <c r="B66" s="264" t="s">
        <v>138</v>
      </c>
      <c r="C66" s="294">
        <v>389</v>
      </c>
      <c r="D66" s="294">
        <v>391</v>
      </c>
    </row>
    <row r="67" spans="1:4">
      <c r="A67" s="264" t="s">
        <v>53</v>
      </c>
      <c r="B67" s="264" t="s">
        <v>139</v>
      </c>
      <c r="C67" s="294">
        <v>387</v>
      </c>
      <c r="D67" s="294">
        <v>391</v>
      </c>
    </row>
    <row r="68" spans="1:4">
      <c r="A68" s="264" t="s">
        <v>53</v>
      </c>
      <c r="B68" s="264" t="s">
        <v>140</v>
      </c>
      <c r="C68" s="294">
        <v>386</v>
      </c>
      <c r="D68" s="294">
        <v>390</v>
      </c>
    </row>
    <row r="69" spans="1:4">
      <c r="A69" s="264" t="s">
        <v>53</v>
      </c>
      <c r="B69" s="264" t="s">
        <v>141</v>
      </c>
      <c r="C69" s="294">
        <v>386</v>
      </c>
      <c r="D69" s="294">
        <v>390</v>
      </c>
    </row>
    <row r="70" spans="1:4">
      <c r="A70" s="264" t="s">
        <v>53</v>
      </c>
      <c r="B70" s="264" t="s">
        <v>142</v>
      </c>
      <c r="C70" s="294">
        <v>388</v>
      </c>
      <c r="D70" s="294">
        <v>389</v>
      </c>
    </row>
    <row r="71" spans="1:4">
      <c r="A71" s="264" t="s">
        <v>53</v>
      </c>
      <c r="B71" s="264" t="s">
        <v>143</v>
      </c>
      <c r="C71" s="294">
        <v>389</v>
      </c>
      <c r="D71" s="294">
        <v>389</v>
      </c>
    </row>
    <row r="72" spans="1:4">
      <c r="A72" s="264" t="s">
        <v>53</v>
      </c>
      <c r="B72" s="264" t="s">
        <v>144</v>
      </c>
      <c r="C72" s="294">
        <v>389</v>
      </c>
      <c r="D72" s="294">
        <v>389</v>
      </c>
    </row>
    <row r="73" spans="1:4">
      <c r="A73" s="264" t="s">
        <v>53</v>
      </c>
      <c r="B73" s="264" t="s">
        <v>145</v>
      </c>
      <c r="C73" s="294">
        <v>388</v>
      </c>
      <c r="D73" s="294">
        <v>388</v>
      </c>
    </row>
    <row r="74" spans="1:4">
      <c r="A74" s="264" t="s">
        <v>53</v>
      </c>
      <c r="B74" s="264" t="s">
        <v>146</v>
      </c>
      <c r="C74" s="294">
        <v>381</v>
      </c>
      <c r="D74" s="294">
        <v>387</v>
      </c>
    </row>
    <row r="75" spans="1:4">
      <c r="A75" s="264" t="s">
        <v>53</v>
      </c>
      <c r="B75" s="264" t="s">
        <v>147</v>
      </c>
      <c r="C75" s="294">
        <v>385</v>
      </c>
      <c r="D75" s="294">
        <v>387</v>
      </c>
    </row>
    <row r="76" spans="1:4">
      <c r="A76" s="264" t="s">
        <v>53</v>
      </c>
      <c r="B76" s="264" t="s">
        <v>148</v>
      </c>
      <c r="C76" s="294">
        <v>387</v>
      </c>
      <c r="D76" s="294">
        <v>387</v>
      </c>
    </row>
    <row r="77" spans="1:4">
      <c r="A77" s="264" t="s">
        <v>53</v>
      </c>
      <c r="B77" s="264" t="s">
        <v>149</v>
      </c>
      <c r="C77" s="294">
        <v>386</v>
      </c>
      <c r="D77" s="294">
        <v>387</v>
      </c>
    </row>
    <row r="78" spans="1:4">
      <c r="A78" s="264" t="s">
        <v>77</v>
      </c>
      <c r="B78" s="264" t="s">
        <v>138</v>
      </c>
      <c r="C78" s="294">
        <v>388</v>
      </c>
      <c r="D78" s="294">
        <v>387</v>
      </c>
    </row>
    <row r="79" spans="1:4">
      <c r="A79" s="264" t="s">
        <v>53</v>
      </c>
      <c r="B79" s="264" t="s">
        <v>139</v>
      </c>
      <c r="C79" s="294">
        <v>387</v>
      </c>
      <c r="D79" s="294">
        <v>387</v>
      </c>
    </row>
    <row r="80" spans="1:4">
      <c r="A80" s="264" t="s">
        <v>53</v>
      </c>
      <c r="B80" s="264" t="s">
        <v>140</v>
      </c>
      <c r="C80" s="294">
        <v>390</v>
      </c>
      <c r="D80" s="294">
        <v>387</v>
      </c>
    </row>
    <row r="81" spans="1:4">
      <c r="A81" s="264" t="s">
        <v>53</v>
      </c>
      <c r="B81" s="264" t="s">
        <v>141</v>
      </c>
      <c r="C81" s="294">
        <v>392</v>
      </c>
      <c r="D81" s="294">
        <v>388</v>
      </c>
    </row>
    <row r="82" spans="1:4">
      <c r="A82" s="264" t="s">
        <v>53</v>
      </c>
      <c r="B82" s="264" t="s">
        <v>142</v>
      </c>
      <c r="C82" s="294">
        <v>399</v>
      </c>
      <c r="D82" s="294">
        <v>388</v>
      </c>
    </row>
    <row r="83" spans="1:4">
      <c r="A83" s="264" t="s">
        <v>53</v>
      </c>
      <c r="B83" s="264" t="s">
        <v>143</v>
      </c>
      <c r="C83" s="294">
        <v>401</v>
      </c>
      <c r="D83" s="294">
        <v>389</v>
      </c>
    </row>
    <row r="84" spans="1:4">
      <c r="A84" s="264" t="s">
        <v>53</v>
      </c>
      <c r="B84" s="264" t="s">
        <v>144</v>
      </c>
      <c r="C84" s="294">
        <v>402</v>
      </c>
      <c r="D84" s="294">
        <v>390</v>
      </c>
    </row>
    <row r="85" spans="1:4">
      <c r="A85" s="264" t="s">
        <v>53</v>
      </c>
      <c r="B85" s="264" t="s">
        <v>145</v>
      </c>
      <c r="C85" s="294">
        <v>397</v>
      </c>
      <c r="D85" s="294">
        <v>391</v>
      </c>
    </row>
    <row r="86" spans="1:4">
      <c r="A86" s="264" t="s">
        <v>53</v>
      </c>
      <c r="B86" s="264" t="s">
        <v>146</v>
      </c>
      <c r="C86" s="294">
        <v>391</v>
      </c>
      <c r="D86" s="294">
        <v>392</v>
      </c>
    </row>
    <row r="87" spans="1:4">
      <c r="A87" s="264" t="s">
        <v>53</v>
      </c>
      <c r="B87" s="264" t="s">
        <v>147</v>
      </c>
      <c r="C87" s="294">
        <v>389</v>
      </c>
      <c r="D87" s="294">
        <v>392</v>
      </c>
    </row>
    <row r="88" spans="1:4">
      <c r="A88" s="264" t="s">
        <v>53</v>
      </c>
      <c r="B88" s="264" t="s">
        <v>148</v>
      </c>
      <c r="C88" s="294">
        <v>388</v>
      </c>
      <c r="D88" s="294">
        <v>392</v>
      </c>
    </row>
    <row r="89" spans="1:4">
      <c r="A89" s="264" t="s">
        <v>53</v>
      </c>
      <c r="B89" s="264" t="s">
        <v>149</v>
      </c>
      <c r="C89" s="294">
        <v>392</v>
      </c>
      <c r="D89" s="294">
        <v>393</v>
      </c>
    </row>
    <row r="90" spans="1:4">
      <c r="A90" s="264" t="s">
        <v>78</v>
      </c>
      <c r="B90" s="264" t="s">
        <v>138</v>
      </c>
      <c r="C90" s="294">
        <v>394</v>
      </c>
      <c r="D90" s="294">
        <v>394</v>
      </c>
    </row>
    <row r="91" spans="1:4">
      <c r="A91" s="264" t="s">
        <v>53</v>
      </c>
      <c r="B91" s="264" t="s">
        <v>139</v>
      </c>
      <c r="C91" s="294">
        <v>395</v>
      </c>
      <c r="D91" s="294">
        <v>394</v>
      </c>
    </row>
    <row r="92" spans="1:4">
      <c r="A92" s="264" t="s">
        <v>53</v>
      </c>
      <c r="B92" s="264" t="s">
        <v>140</v>
      </c>
      <c r="C92" s="294">
        <v>396</v>
      </c>
      <c r="D92" s="294">
        <v>395</v>
      </c>
    </row>
    <row r="93" spans="1:4">
      <c r="A93" s="264" t="s">
        <v>53</v>
      </c>
      <c r="B93" s="264" t="s">
        <v>141</v>
      </c>
      <c r="C93" s="294">
        <v>395</v>
      </c>
      <c r="D93" s="294">
        <v>395</v>
      </c>
    </row>
    <row r="94" spans="1:4">
      <c r="A94" s="264" t="s">
        <v>53</v>
      </c>
      <c r="B94" s="264" t="s">
        <v>142</v>
      </c>
      <c r="C94" s="294">
        <v>396</v>
      </c>
      <c r="D94" s="294">
        <v>395</v>
      </c>
    </row>
    <row r="95" spans="1:4">
      <c r="A95" s="264" t="s">
        <v>53</v>
      </c>
      <c r="B95" s="264" t="s">
        <v>143</v>
      </c>
      <c r="C95" s="294">
        <v>403</v>
      </c>
      <c r="D95" s="294">
        <v>395</v>
      </c>
    </row>
    <row r="96" spans="1:4">
      <c r="A96" s="264" t="s">
        <v>53</v>
      </c>
      <c r="B96" s="264" t="s">
        <v>144</v>
      </c>
      <c r="C96" s="294">
        <v>407</v>
      </c>
      <c r="D96" s="294">
        <v>395</v>
      </c>
    </row>
    <row r="97" spans="1:4">
      <c r="A97" s="264" t="s">
        <v>53</v>
      </c>
      <c r="B97" s="264" t="s">
        <v>145</v>
      </c>
      <c r="C97" s="294">
        <v>409</v>
      </c>
      <c r="D97" s="294">
        <v>396</v>
      </c>
    </row>
    <row r="98" spans="1:4">
      <c r="A98" s="264" t="s">
        <v>53</v>
      </c>
      <c r="B98" s="264" t="s">
        <v>146</v>
      </c>
      <c r="C98" s="294">
        <v>403</v>
      </c>
      <c r="D98" s="294">
        <v>397</v>
      </c>
    </row>
    <row r="99" spans="1:4">
      <c r="A99" s="264" t="s">
        <v>53</v>
      </c>
      <c r="B99" s="264" t="s">
        <v>147</v>
      </c>
      <c r="C99" s="294">
        <v>402</v>
      </c>
      <c r="D99" s="294">
        <v>398</v>
      </c>
    </row>
    <row r="100" spans="1:4">
      <c r="A100" s="264" t="s">
        <v>53</v>
      </c>
      <c r="B100" s="264" t="s">
        <v>148</v>
      </c>
      <c r="C100" s="294">
        <v>404</v>
      </c>
      <c r="D100" s="294">
        <v>400</v>
      </c>
    </row>
    <row r="101" spans="1:4">
      <c r="A101" s="264" t="s">
        <v>53</v>
      </c>
      <c r="B101" s="264" t="s">
        <v>149</v>
      </c>
      <c r="C101" s="294">
        <v>405</v>
      </c>
      <c r="D101" s="294">
        <v>401</v>
      </c>
    </row>
    <row r="102" spans="1:4">
      <c r="A102" s="264" t="s">
        <v>450</v>
      </c>
      <c r="B102" s="264" t="s">
        <v>138</v>
      </c>
      <c r="C102" s="294">
        <v>405</v>
      </c>
      <c r="D102" s="294">
        <v>402</v>
      </c>
    </row>
    <row r="103" spans="1:4">
      <c r="A103" s="264" t="s">
        <v>53</v>
      </c>
      <c r="B103" s="264" t="s">
        <v>139</v>
      </c>
      <c r="C103" s="294">
        <v>412</v>
      </c>
      <c r="D103" s="294">
        <v>403</v>
      </c>
    </row>
    <row r="104" spans="1:4">
      <c r="A104" s="264" t="s">
        <v>53</v>
      </c>
      <c r="B104" s="264" t="s">
        <v>140</v>
      </c>
      <c r="C104" s="294">
        <v>415</v>
      </c>
      <c r="D104" s="294">
        <v>405</v>
      </c>
    </row>
    <row r="105" spans="1:4">
      <c r="A105" s="264" t="s">
        <v>53</v>
      </c>
      <c r="B105" s="264" t="s">
        <v>141</v>
      </c>
      <c r="C105" s="294">
        <v>418</v>
      </c>
      <c r="D105" s="294">
        <v>407</v>
      </c>
    </row>
    <row r="106" spans="1:4">
      <c r="A106" s="264" t="s">
        <v>53</v>
      </c>
      <c r="B106" s="264" t="s">
        <v>142</v>
      </c>
      <c r="C106" s="294">
        <v>420</v>
      </c>
      <c r="D106" s="294">
        <v>409</v>
      </c>
    </row>
    <row r="107" spans="1:4">
      <c r="A107" s="264" t="s">
        <v>53</v>
      </c>
      <c r="B107" s="264" t="s">
        <v>143</v>
      </c>
      <c r="C107" s="294">
        <v>421</v>
      </c>
      <c r="D107" s="294">
        <v>410</v>
      </c>
    </row>
    <row r="108" spans="1:4">
      <c r="A108" s="264" t="s">
        <v>53</v>
      </c>
      <c r="B108" s="264" t="s">
        <v>144</v>
      </c>
      <c r="C108" s="294">
        <v>420</v>
      </c>
      <c r="D108" s="294">
        <v>411</v>
      </c>
    </row>
    <row r="109" spans="1:4">
      <c r="A109" s="264" t="s">
        <v>53</v>
      </c>
      <c r="B109" s="264" t="s">
        <v>145</v>
      </c>
      <c r="C109" s="294">
        <v>419</v>
      </c>
      <c r="D109" s="294">
        <v>412</v>
      </c>
    </row>
    <row r="110" spans="1:4">
      <c r="A110" s="264" t="s">
        <v>53</v>
      </c>
      <c r="B110" s="264" t="s">
        <v>146</v>
      </c>
      <c r="C110" s="294">
        <v>418</v>
      </c>
      <c r="D110" s="294">
        <v>413</v>
      </c>
    </row>
    <row r="111" spans="1:4">
      <c r="A111" s="264" t="s">
        <v>53</v>
      </c>
      <c r="B111" s="264" t="s">
        <v>147</v>
      </c>
      <c r="C111" s="294">
        <v>418</v>
      </c>
      <c r="D111" s="294">
        <v>415</v>
      </c>
    </row>
    <row r="112" spans="1:4">
      <c r="A112" s="264" t="s">
        <v>53</v>
      </c>
      <c r="B112" s="264" t="s">
        <v>148</v>
      </c>
      <c r="C112" s="294">
        <v>417</v>
      </c>
      <c r="D112" s="294">
        <v>416</v>
      </c>
    </row>
    <row r="113" spans="1:4">
      <c r="A113" s="264" t="s">
        <v>53</v>
      </c>
      <c r="B113" s="264" t="s">
        <v>149</v>
      </c>
      <c r="C113" s="294">
        <v>416</v>
      </c>
      <c r="D113" s="294">
        <v>417</v>
      </c>
    </row>
    <row r="114" spans="1:4">
      <c r="A114" s="264" t="s">
        <v>751</v>
      </c>
      <c r="B114" s="264" t="s">
        <v>138</v>
      </c>
      <c r="C114" s="294">
        <v>416</v>
      </c>
      <c r="D114" s="294">
        <v>418</v>
      </c>
    </row>
    <row r="115" spans="1:4">
      <c r="A115" s="264" t="s">
        <v>53</v>
      </c>
      <c r="B115" s="264" t="s">
        <v>139</v>
      </c>
      <c r="C115" s="294">
        <v>418</v>
      </c>
      <c r="D115" s="294">
        <v>418</v>
      </c>
    </row>
    <row r="116" spans="1:4">
      <c r="A116" s="264" t="s">
        <v>53</v>
      </c>
      <c r="B116" s="264" t="s">
        <v>140</v>
      </c>
      <c r="C116" s="294">
        <v>422</v>
      </c>
      <c r="D116" s="294">
        <v>419</v>
      </c>
    </row>
    <row r="117" spans="1:4">
      <c r="A117" s="264" t="s">
        <v>53</v>
      </c>
      <c r="B117" s="264" t="s">
        <v>141</v>
      </c>
      <c r="C117" s="294">
        <v>419</v>
      </c>
      <c r="D117" s="294">
        <v>419</v>
      </c>
    </row>
    <row r="118" spans="1:4">
      <c r="A118" s="264" t="s">
        <v>53</v>
      </c>
      <c r="B118" s="264" t="s">
        <v>142</v>
      </c>
      <c r="C118" s="294">
        <v>419</v>
      </c>
      <c r="D118" s="294">
        <v>419</v>
      </c>
    </row>
    <row r="119" spans="1:4">
      <c r="A119" s="264" t="s">
        <v>53</v>
      </c>
      <c r="B119" s="264" t="s">
        <v>143</v>
      </c>
      <c r="C119" s="294">
        <v>421</v>
      </c>
      <c r="D119" s="294">
        <v>419</v>
      </c>
    </row>
    <row r="120" spans="1:4">
      <c r="A120" s="264" t="s">
        <v>53</v>
      </c>
      <c r="B120" s="264" t="s">
        <v>144</v>
      </c>
      <c r="C120" s="294">
        <v>420</v>
      </c>
      <c r="D120" s="294">
        <v>419</v>
      </c>
    </row>
    <row r="121" spans="1:4">
      <c r="A121" s="264" t="s">
        <v>53</v>
      </c>
      <c r="B121" s="264" t="s">
        <v>145</v>
      </c>
      <c r="C121" s="294">
        <v>416</v>
      </c>
      <c r="D121" s="294">
        <v>418</v>
      </c>
    </row>
    <row r="122" spans="1:4">
      <c r="A122" s="264" t="s">
        <v>53</v>
      </c>
      <c r="B122" s="264" t="s">
        <v>146</v>
      </c>
      <c r="C122" s="294">
        <v>421</v>
      </c>
      <c r="D122" s="294">
        <v>419</v>
      </c>
    </row>
    <row r="123" spans="1:4">
      <c r="A123" s="264" t="s">
        <v>53</v>
      </c>
      <c r="B123" s="264" t="s">
        <v>147</v>
      </c>
      <c r="C123" s="294">
        <v>418</v>
      </c>
      <c r="D123" s="294">
        <v>419</v>
      </c>
    </row>
    <row r="124" spans="1:4">
      <c r="A124" s="264" t="s">
        <v>53</v>
      </c>
      <c r="B124" s="264" t="s">
        <v>148</v>
      </c>
      <c r="C124" s="294">
        <v>417</v>
      </c>
      <c r="D124" s="294">
        <v>419</v>
      </c>
    </row>
    <row r="125" spans="1:4">
      <c r="A125" s="264" t="s">
        <v>53</v>
      </c>
      <c r="B125" s="264" t="s">
        <v>149</v>
      </c>
      <c r="C125" s="294">
        <v>422</v>
      </c>
      <c r="D125" s="294">
        <v>419</v>
      </c>
    </row>
    <row r="126" spans="1:4">
      <c r="A126" s="264" t="s">
        <v>1183</v>
      </c>
      <c r="B126" s="264" t="s">
        <v>138</v>
      </c>
      <c r="C126" s="294">
        <v>422</v>
      </c>
      <c r="D126" s="294">
        <v>420</v>
      </c>
    </row>
    <row r="127" spans="1:4">
      <c r="A127" s="264" t="s">
        <v>53</v>
      </c>
      <c r="B127" s="264" t="s">
        <v>139</v>
      </c>
      <c r="C127" s="294">
        <v>422</v>
      </c>
      <c r="D127" s="294">
        <v>420</v>
      </c>
    </row>
    <row r="128" spans="1:4">
      <c r="A128" s="264" t="s">
        <v>53</v>
      </c>
      <c r="B128" s="264" t="s">
        <v>140</v>
      </c>
      <c r="C128" s="294">
        <v>420</v>
      </c>
      <c r="D128" s="294">
        <v>420</v>
      </c>
    </row>
    <row r="129" spans="1:4">
      <c r="A129" s="264" t="s">
        <v>53</v>
      </c>
      <c r="B129" s="264" t="s">
        <v>141</v>
      </c>
      <c r="C129" s="294">
        <v>421</v>
      </c>
      <c r="D129" s="294">
        <v>420</v>
      </c>
    </row>
  </sheetData>
  <mergeCells count="1">
    <mergeCell ref="H1:I1"/>
  </mergeCells>
  <hyperlinks>
    <hyperlink ref="H1:I1" location="Index!A1" display="Regresar al Índice" xr:uid="{AFFD9BA9-3433-4208-84D8-A7757D1B6659}"/>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F5C9F-170F-466E-95B4-A1853B75E657}">
  <sheetPr codeName="Hoja73"/>
  <dimension ref="A1:I24"/>
  <sheetViews>
    <sheetView workbookViewId="0"/>
  </sheetViews>
  <sheetFormatPr baseColWidth="10" defaultRowHeight="12.75"/>
  <cols>
    <col min="1" max="16384" width="11.42578125" style="264"/>
  </cols>
  <sheetData>
    <row r="1" spans="1:9">
      <c r="A1" s="262" t="s">
        <v>2924</v>
      </c>
      <c r="H1" s="263" t="s">
        <v>1445</v>
      </c>
      <c r="I1" s="263"/>
    </row>
    <row r="2" spans="1:9">
      <c r="A2" s="264" t="s">
        <v>1364</v>
      </c>
    </row>
    <row r="5" spans="1:9">
      <c r="A5" s="264" t="s">
        <v>2</v>
      </c>
      <c r="B5" s="264" t="s">
        <v>632</v>
      </c>
    </row>
    <row r="6" spans="1:9">
      <c r="A6" s="264" t="s">
        <v>17</v>
      </c>
      <c r="B6" s="293">
        <v>0.404269081500647</v>
      </c>
    </row>
    <row r="7" spans="1:9">
      <c r="A7" s="264" t="s">
        <v>26</v>
      </c>
      <c r="B7" s="293">
        <v>0.74385510996118998</v>
      </c>
    </row>
    <row r="8" spans="1:9">
      <c r="A8" s="264" t="s">
        <v>32</v>
      </c>
      <c r="B8" s="293">
        <v>0.77619663648124204</v>
      </c>
    </row>
    <row r="9" spans="1:9">
      <c r="A9" s="264" t="s">
        <v>31</v>
      </c>
      <c r="B9" s="293">
        <v>0.889391979301423</v>
      </c>
    </row>
    <row r="10" spans="1:9">
      <c r="A10" s="264" t="s">
        <v>12</v>
      </c>
      <c r="B10" s="293">
        <v>1.16429495472186</v>
      </c>
    </row>
    <row r="11" spans="1:9">
      <c r="A11" s="264" t="s">
        <v>3</v>
      </c>
      <c r="B11" s="293">
        <v>1.4391979301422999</v>
      </c>
    </row>
    <row r="12" spans="1:9">
      <c r="A12" s="264" t="s">
        <v>9</v>
      </c>
      <c r="B12" s="293">
        <v>2.1183699870633901</v>
      </c>
    </row>
    <row r="13" spans="1:9">
      <c r="A13" s="264" t="s">
        <v>22</v>
      </c>
      <c r="B13" s="293">
        <v>2.82988357050453</v>
      </c>
    </row>
    <row r="14" spans="1:9">
      <c r="A14" s="264" t="s">
        <v>25</v>
      </c>
      <c r="B14" s="293">
        <v>2.9269081500646799</v>
      </c>
    </row>
    <row r="15" spans="1:9">
      <c r="A15" s="264" t="s">
        <v>23</v>
      </c>
      <c r="B15" s="293">
        <v>4.0265200517464397</v>
      </c>
    </row>
    <row r="16" spans="1:9">
      <c r="A16" s="264" t="s">
        <v>13</v>
      </c>
      <c r="B16" s="293">
        <v>4.4146183699870596</v>
      </c>
    </row>
    <row r="17" spans="1:2">
      <c r="A17" s="264" t="s">
        <v>27</v>
      </c>
      <c r="B17" s="293">
        <v>5.6274256144889998</v>
      </c>
    </row>
    <row r="18" spans="1:2">
      <c r="A18" s="264" t="s">
        <v>14</v>
      </c>
      <c r="B18" s="293">
        <v>6.4359637774902998</v>
      </c>
    </row>
    <row r="19" spans="1:2">
      <c r="A19" s="264" t="s">
        <v>0</v>
      </c>
      <c r="B19" s="293">
        <v>6.8078913324708896</v>
      </c>
    </row>
    <row r="20" spans="1:2">
      <c r="A20" s="264" t="s">
        <v>29</v>
      </c>
      <c r="B20" s="293">
        <v>6.84023285899094</v>
      </c>
    </row>
    <row r="21" spans="1:2">
      <c r="A21" s="264" t="s">
        <v>10</v>
      </c>
      <c r="B21" s="293">
        <v>7.2768434670116404</v>
      </c>
    </row>
    <row r="22" spans="1:2">
      <c r="A22" s="264" t="s">
        <v>8</v>
      </c>
      <c r="B22" s="293">
        <v>9.4113842173350601</v>
      </c>
    </row>
    <row r="23" spans="1:2">
      <c r="A23" s="264" t="s">
        <v>20</v>
      </c>
      <c r="B23" s="293">
        <v>13.260025873221201</v>
      </c>
    </row>
    <row r="24" spans="1:2">
      <c r="A24" s="264" t="s">
        <v>4</v>
      </c>
      <c r="B24" s="293">
        <v>18.5155239327296</v>
      </c>
    </row>
  </sheetData>
  <mergeCells count="1">
    <mergeCell ref="H1:I1"/>
  </mergeCells>
  <hyperlinks>
    <hyperlink ref="H1:I1" location="Index!A1" display="Regresar al Índice" xr:uid="{0EECC1E8-E27E-4B95-B4C4-CE6D35116ADB}"/>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68F57-681F-471E-A86D-9852FB4F8E3F}">
  <sheetPr codeName="Hoja74"/>
  <dimension ref="A1:M129"/>
  <sheetViews>
    <sheetView workbookViewId="0"/>
  </sheetViews>
  <sheetFormatPr baseColWidth="10" defaultRowHeight="12.75"/>
  <cols>
    <col min="1" max="16384" width="11.42578125" style="264"/>
  </cols>
  <sheetData>
    <row r="1" spans="1:13">
      <c r="A1" s="262" t="s">
        <v>2925</v>
      </c>
      <c r="H1" s="263" t="s">
        <v>1445</v>
      </c>
      <c r="I1" s="263"/>
    </row>
    <row r="2" spans="1:13">
      <c r="A2" s="264" t="s">
        <v>1364</v>
      </c>
    </row>
    <row r="5" spans="1:13">
      <c r="A5" s="264" t="s">
        <v>297</v>
      </c>
      <c r="B5" s="264" t="s">
        <v>341</v>
      </c>
      <c r="C5" s="264" t="s">
        <v>640</v>
      </c>
      <c r="D5" s="264" t="s">
        <v>631</v>
      </c>
      <c r="G5" s="264" t="s">
        <v>141</v>
      </c>
      <c r="H5" s="264" t="s">
        <v>140</v>
      </c>
      <c r="I5" s="264" t="s">
        <v>1248</v>
      </c>
      <c r="J5" s="264" t="s">
        <v>1473</v>
      </c>
      <c r="K5" s="264" t="s">
        <v>1382</v>
      </c>
      <c r="L5" s="264" t="s">
        <v>1474</v>
      </c>
      <c r="M5" s="264" t="s">
        <v>1383</v>
      </c>
    </row>
    <row r="6" spans="1:13">
      <c r="A6" s="264" t="s">
        <v>59</v>
      </c>
      <c r="B6" s="264" t="s">
        <v>138</v>
      </c>
      <c r="C6" s="294">
        <v>132542</v>
      </c>
      <c r="D6" s="294">
        <v>125560</v>
      </c>
      <c r="G6" s="294">
        <v>232040</v>
      </c>
      <c r="H6" s="294">
        <v>225363</v>
      </c>
      <c r="I6" s="294">
        <v>205249</v>
      </c>
      <c r="J6" s="293">
        <v>13.1</v>
      </c>
      <c r="K6" s="293">
        <v>12.2</v>
      </c>
      <c r="L6" s="294">
        <v>221177</v>
      </c>
      <c r="M6" s="294">
        <v>218944</v>
      </c>
    </row>
    <row r="7" spans="1:13">
      <c r="A7" s="264" t="s">
        <v>53</v>
      </c>
      <c r="B7" s="264" t="s">
        <v>139</v>
      </c>
      <c r="C7" s="294">
        <v>132003</v>
      </c>
      <c r="D7" s="294">
        <v>126180</v>
      </c>
    </row>
    <row r="8" spans="1:13">
      <c r="A8" s="264" t="s">
        <v>53</v>
      </c>
      <c r="B8" s="264" t="s">
        <v>140</v>
      </c>
      <c r="C8" s="294">
        <v>134911</v>
      </c>
      <c r="D8" s="294">
        <v>126844</v>
      </c>
    </row>
    <row r="9" spans="1:13">
      <c r="A9" s="264" t="s">
        <v>53</v>
      </c>
      <c r="B9" s="264" t="s">
        <v>141</v>
      </c>
      <c r="C9" s="294">
        <v>135436</v>
      </c>
      <c r="D9" s="294">
        <v>127707</v>
      </c>
    </row>
    <row r="10" spans="1:13">
      <c r="A10" s="264" t="s">
        <v>53</v>
      </c>
      <c r="B10" s="264" t="s">
        <v>142</v>
      </c>
      <c r="C10" s="294">
        <v>137183</v>
      </c>
      <c r="D10" s="294">
        <v>128808</v>
      </c>
    </row>
    <row r="11" spans="1:13">
      <c r="A11" s="264" t="s">
        <v>53</v>
      </c>
      <c r="B11" s="264" t="s">
        <v>143</v>
      </c>
      <c r="C11" s="294">
        <v>137311</v>
      </c>
      <c r="D11" s="294">
        <v>129765</v>
      </c>
    </row>
    <row r="12" spans="1:13">
      <c r="A12" s="264" t="s">
        <v>53</v>
      </c>
      <c r="B12" s="264" t="s">
        <v>144</v>
      </c>
      <c r="C12" s="294">
        <v>135598</v>
      </c>
      <c r="D12" s="294">
        <v>130719</v>
      </c>
    </row>
    <row r="13" spans="1:13">
      <c r="A13" s="264" t="s">
        <v>53</v>
      </c>
      <c r="B13" s="264" t="s">
        <v>145</v>
      </c>
      <c r="C13" s="294">
        <v>135693</v>
      </c>
      <c r="D13" s="294">
        <v>131835</v>
      </c>
    </row>
    <row r="14" spans="1:13">
      <c r="A14" s="264" t="s">
        <v>53</v>
      </c>
      <c r="B14" s="264" t="s">
        <v>146</v>
      </c>
      <c r="C14" s="294">
        <v>135379</v>
      </c>
      <c r="D14" s="294">
        <v>132891</v>
      </c>
    </row>
    <row r="15" spans="1:13">
      <c r="A15" s="264" t="s">
        <v>53</v>
      </c>
      <c r="B15" s="264" t="s">
        <v>147</v>
      </c>
      <c r="C15" s="294">
        <v>137228</v>
      </c>
      <c r="D15" s="294">
        <v>133881</v>
      </c>
    </row>
    <row r="16" spans="1:13">
      <c r="A16" s="264" t="s">
        <v>53</v>
      </c>
      <c r="B16" s="264" t="s">
        <v>148</v>
      </c>
      <c r="C16" s="294">
        <v>136598</v>
      </c>
      <c r="D16" s="294">
        <v>134732</v>
      </c>
    </row>
    <row r="17" spans="1:4">
      <c r="A17" s="264" t="s">
        <v>53</v>
      </c>
      <c r="B17" s="264" t="s">
        <v>149</v>
      </c>
      <c r="C17" s="294">
        <v>137134</v>
      </c>
      <c r="D17" s="294">
        <v>135585</v>
      </c>
    </row>
    <row r="18" spans="1:4">
      <c r="A18" s="264" t="s">
        <v>72</v>
      </c>
      <c r="B18" s="264" t="s">
        <v>138</v>
      </c>
      <c r="C18" s="294">
        <v>137068</v>
      </c>
      <c r="D18" s="294">
        <v>135962</v>
      </c>
    </row>
    <row r="19" spans="1:4">
      <c r="A19" s="264" t="s">
        <v>53</v>
      </c>
      <c r="B19" s="264" t="s">
        <v>139</v>
      </c>
      <c r="C19" s="294">
        <v>138202</v>
      </c>
      <c r="D19" s="294">
        <v>136478</v>
      </c>
    </row>
    <row r="20" spans="1:4">
      <c r="A20" s="264" t="s">
        <v>53</v>
      </c>
      <c r="B20" s="264" t="s">
        <v>140</v>
      </c>
      <c r="C20" s="294">
        <v>135755</v>
      </c>
      <c r="D20" s="294">
        <v>136549</v>
      </c>
    </row>
    <row r="21" spans="1:4">
      <c r="A21" s="264" t="s">
        <v>53</v>
      </c>
      <c r="B21" s="264" t="s">
        <v>141</v>
      </c>
      <c r="C21" s="294">
        <v>135620</v>
      </c>
      <c r="D21" s="294">
        <v>136564</v>
      </c>
    </row>
    <row r="22" spans="1:4">
      <c r="A22" s="264" t="s">
        <v>53</v>
      </c>
      <c r="B22" s="264" t="s">
        <v>142</v>
      </c>
      <c r="C22" s="294">
        <v>135760</v>
      </c>
      <c r="D22" s="294">
        <v>136446</v>
      </c>
    </row>
    <row r="23" spans="1:4">
      <c r="A23" s="264" t="s">
        <v>53</v>
      </c>
      <c r="B23" s="264" t="s">
        <v>143</v>
      </c>
      <c r="C23" s="294">
        <v>135146</v>
      </c>
      <c r="D23" s="294">
        <v>136265</v>
      </c>
    </row>
    <row r="24" spans="1:4">
      <c r="A24" s="264" t="s">
        <v>53</v>
      </c>
      <c r="B24" s="264" t="s">
        <v>144</v>
      </c>
      <c r="C24" s="294">
        <v>133261</v>
      </c>
      <c r="D24" s="294">
        <v>136070</v>
      </c>
    </row>
    <row r="25" spans="1:4">
      <c r="A25" s="264" t="s">
        <v>53</v>
      </c>
      <c r="B25" s="264" t="s">
        <v>145</v>
      </c>
      <c r="C25" s="294">
        <v>136395</v>
      </c>
      <c r="D25" s="294">
        <v>136129</v>
      </c>
    </row>
    <row r="26" spans="1:4">
      <c r="A26" s="264" t="s">
        <v>53</v>
      </c>
      <c r="B26" s="264" t="s">
        <v>146</v>
      </c>
      <c r="C26" s="294">
        <v>138072</v>
      </c>
      <c r="D26" s="294">
        <v>136353</v>
      </c>
    </row>
    <row r="27" spans="1:4">
      <c r="A27" s="264" t="s">
        <v>53</v>
      </c>
      <c r="B27" s="264" t="s">
        <v>147</v>
      </c>
      <c r="C27" s="294">
        <v>138343</v>
      </c>
      <c r="D27" s="294">
        <v>136446</v>
      </c>
    </row>
    <row r="28" spans="1:4">
      <c r="A28" s="264" t="s">
        <v>53</v>
      </c>
      <c r="B28" s="264" t="s">
        <v>148</v>
      </c>
      <c r="C28" s="294">
        <v>140999</v>
      </c>
      <c r="D28" s="294">
        <v>136813</v>
      </c>
    </row>
    <row r="29" spans="1:4">
      <c r="A29" s="264" t="s">
        <v>53</v>
      </c>
      <c r="B29" s="264" t="s">
        <v>149</v>
      </c>
      <c r="C29" s="294">
        <v>138657</v>
      </c>
      <c r="D29" s="294">
        <v>136940</v>
      </c>
    </row>
    <row r="30" spans="1:4">
      <c r="A30" s="264" t="s">
        <v>73</v>
      </c>
      <c r="B30" s="264" t="s">
        <v>138</v>
      </c>
      <c r="C30" s="294">
        <v>138297</v>
      </c>
      <c r="D30" s="294">
        <v>137042</v>
      </c>
    </row>
    <row r="31" spans="1:4">
      <c r="A31" s="264" t="s">
        <v>53</v>
      </c>
      <c r="B31" s="264" t="s">
        <v>139</v>
      </c>
      <c r="C31" s="294">
        <v>135299</v>
      </c>
      <c r="D31" s="294">
        <v>136800</v>
      </c>
    </row>
    <row r="32" spans="1:4">
      <c r="A32" s="264" t="s">
        <v>53</v>
      </c>
      <c r="B32" s="264" t="s">
        <v>140</v>
      </c>
      <c r="C32" s="294">
        <v>136376</v>
      </c>
      <c r="D32" s="294">
        <v>136852</v>
      </c>
    </row>
    <row r="33" spans="1:4">
      <c r="A33" s="264" t="s">
        <v>53</v>
      </c>
      <c r="B33" s="264" t="s">
        <v>141</v>
      </c>
      <c r="C33" s="294">
        <v>137921</v>
      </c>
      <c r="D33" s="294">
        <v>137044</v>
      </c>
    </row>
    <row r="34" spans="1:4">
      <c r="A34" s="264" t="s">
        <v>53</v>
      </c>
      <c r="B34" s="264" t="s">
        <v>142</v>
      </c>
      <c r="C34" s="294">
        <v>138944</v>
      </c>
      <c r="D34" s="294">
        <v>137309</v>
      </c>
    </row>
    <row r="35" spans="1:4">
      <c r="A35" s="264" t="s">
        <v>53</v>
      </c>
      <c r="B35" s="264" t="s">
        <v>143</v>
      </c>
      <c r="C35" s="294">
        <v>141006</v>
      </c>
      <c r="D35" s="294">
        <v>137798</v>
      </c>
    </row>
    <row r="36" spans="1:4">
      <c r="A36" s="264" t="s">
        <v>53</v>
      </c>
      <c r="B36" s="264" t="s">
        <v>144</v>
      </c>
      <c r="C36" s="294">
        <v>141101</v>
      </c>
      <c r="D36" s="294">
        <v>138451</v>
      </c>
    </row>
    <row r="37" spans="1:4">
      <c r="A37" s="264" t="s">
        <v>53</v>
      </c>
      <c r="B37" s="264" t="s">
        <v>145</v>
      </c>
      <c r="C37" s="294">
        <v>140867</v>
      </c>
      <c r="D37" s="294">
        <v>138824</v>
      </c>
    </row>
    <row r="38" spans="1:4">
      <c r="A38" s="264" t="s">
        <v>53</v>
      </c>
      <c r="B38" s="264" t="s">
        <v>146</v>
      </c>
      <c r="C38" s="294">
        <v>143124</v>
      </c>
      <c r="D38" s="294">
        <v>139244</v>
      </c>
    </row>
    <row r="39" spans="1:4">
      <c r="A39" s="264" t="s">
        <v>53</v>
      </c>
      <c r="B39" s="264" t="s">
        <v>147</v>
      </c>
      <c r="C39" s="294">
        <v>145017</v>
      </c>
      <c r="D39" s="294">
        <v>139801</v>
      </c>
    </row>
    <row r="40" spans="1:4">
      <c r="A40" s="264" t="s">
        <v>53</v>
      </c>
      <c r="B40" s="264" t="s">
        <v>148</v>
      </c>
      <c r="C40" s="294">
        <v>146837</v>
      </c>
      <c r="D40" s="294">
        <v>140287</v>
      </c>
    </row>
    <row r="41" spans="1:4">
      <c r="A41" s="264" t="s">
        <v>53</v>
      </c>
      <c r="B41" s="264" t="s">
        <v>149</v>
      </c>
      <c r="C41" s="294">
        <v>148110</v>
      </c>
      <c r="D41" s="294">
        <v>141075</v>
      </c>
    </row>
    <row r="42" spans="1:4">
      <c r="A42" s="264" t="s">
        <v>74</v>
      </c>
      <c r="B42" s="264" t="s">
        <v>138</v>
      </c>
      <c r="C42" s="294">
        <v>143355</v>
      </c>
      <c r="D42" s="294">
        <v>141496</v>
      </c>
    </row>
    <row r="43" spans="1:4">
      <c r="A43" s="264" t="s">
        <v>53</v>
      </c>
      <c r="B43" s="264" t="s">
        <v>139</v>
      </c>
      <c r="C43" s="294">
        <v>144166</v>
      </c>
      <c r="D43" s="294">
        <v>142235</v>
      </c>
    </row>
    <row r="44" spans="1:4">
      <c r="A44" s="264" t="s">
        <v>53</v>
      </c>
      <c r="B44" s="264" t="s">
        <v>140</v>
      </c>
      <c r="C44" s="294">
        <v>145207</v>
      </c>
      <c r="D44" s="294">
        <v>142971</v>
      </c>
    </row>
    <row r="45" spans="1:4">
      <c r="A45" s="264" t="s">
        <v>53</v>
      </c>
      <c r="B45" s="264" t="s">
        <v>141</v>
      </c>
      <c r="C45" s="294">
        <v>147078</v>
      </c>
      <c r="D45" s="294">
        <v>143734</v>
      </c>
    </row>
    <row r="46" spans="1:4">
      <c r="A46" s="264" t="s">
        <v>53</v>
      </c>
      <c r="B46" s="264" t="s">
        <v>142</v>
      </c>
      <c r="C46" s="294">
        <v>145950</v>
      </c>
      <c r="D46" s="294">
        <v>144318</v>
      </c>
    </row>
    <row r="47" spans="1:4">
      <c r="A47" s="264" t="s">
        <v>53</v>
      </c>
      <c r="B47" s="264" t="s">
        <v>143</v>
      </c>
      <c r="C47" s="294">
        <v>148723</v>
      </c>
      <c r="D47" s="294">
        <v>144961</v>
      </c>
    </row>
    <row r="48" spans="1:4">
      <c r="A48" s="264" t="s">
        <v>53</v>
      </c>
      <c r="B48" s="264" t="s">
        <v>144</v>
      </c>
      <c r="C48" s="294">
        <v>147632</v>
      </c>
      <c r="D48" s="294">
        <v>145506</v>
      </c>
    </row>
    <row r="49" spans="1:4">
      <c r="A49" s="264" t="s">
        <v>53</v>
      </c>
      <c r="B49" s="264" t="s">
        <v>145</v>
      </c>
      <c r="C49" s="294">
        <v>152741</v>
      </c>
      <c r="D49" s="294">
        <v>146495</v>
      </c>
    </row>
    <row r="50" spans="1:4">
      <c r="A50" s="264" t="s">
        <v>53</v>
      </c>
      <c r="B50" s="264" t="s">
        <v>146</v>
      </c>
      <c r="C50" s="294">
        <v>156454</v>
      </c>
      <c r="D50" s="294">
        <v>147606</v>
      </c>
    </row>
    <row r="51" spans="1:4">
      <c r="A51" s="264" t="s">
        <v>53</v>
      </c>
      <c r="B51" s="264" t="s">
        <v>147</v>
      </c>
      <c r="C51" s="294">
        <v>162705</v>
      </c>
      <c r="D51" s="294">
        <v>149080</v>
      </c>
    </row>
    <row r="52" spans="1:4">
      <c r="A52" s="264" t="s">
        <v>53</v>
      </c>
      <c r="B52" s="264" t="s">
        <v>148</v>
      </c>
      <c r="C52" s="294">
        <v>166273</v>
      </c>
      <c r="D52" s="294">
        <v>150700</v>
      </c>
    </row>
    <row r="53" spans="1:4">
      <c r="A53" s="264" t="s">
        <v>53</v>
      </c>
      <c r="B53" s="264" t="s">
        <v>149</v>
      </c>
      <c r="C53" s="294">
        <v>167561</v>
      </c>
      <c r="D53" s="294">
        <v>152320</v>
      </c>
    </row>
    <row r="54" spans="1:4">
      <c r="A54" s="264" t="s">
        <v>75</v>
      </c>
      <c r="B54" s="264" t="s">
        <v>138</v>
      </c>
      <c r="C54" s="294">
        <v>166202</v>
      </c>
      <c r="D54" s="294">
        <v>154224</v>
      </c>
    </row>
    <row r="55" spans="1:4">
      <c r="A55" s="264" t="s">
        <v>53</v>
      </c>
      <c r="B55" s="264" t="s">
        <v>139</v>
      </c>
      <c r="C55" s="294">
        <v>165255</v>
      </c>
      <c r="D55" s="294">
        <v>155982</v>
      </c>
    </row>
    <row r="56" spans="1:4">
      <c r="A56" s="264" t="s">
        <v>53</v>
      </c>
      <c r="B56" s="264" t="s">
        <v>140</v>
      </c>
      <c r="C56" s="294">
        <v>169563</v>
      </c>
      <c r="D56" s="294">
        <v>158011</v>
      </c>
    </row>
    <row r="57" spans="1:4">
      <c r="A57" s="264" t="s">
        <v>53</v>
      </c>
      <c r="B57" s="264" t="s">
        <v>141</v>
      </c>
      <c r="C57" s="294">
        <v>169234</v>
      </c>
      <c r="D57" s="294">
        <v>159858</v>
      </c>
    </row>
    <row r="58" spans="1:4">
      <c r="A58" s="264" t="s">
        <v>53</v>
      </c>
      <c r="B58" s="264" t="s">
        <v>142</v>
      </c>
      <c r="C58" s="294">
        <v>167441</v>
      </c>
      <c r="D58" s="294">
        <v>161649</v>
      </c>
    </row>
    <row r="59" spans="1:4">
      <c r="A59" s="264" t="s">
        <v>53</v>
      </c>
      <c r="B59" s="264" t="s">
        <v>143</v>
      </c>
      <c r="C59" s="294">
        <v>167945</v>
      </c>
      <c r="D59" s="294">
        <v>163250</v>
      </c>
    </row>
    <row r="60" spans="1:4">
      <c r="A60" s="264" t="s">
        <v>53</v>
      </c>
      <c r="B60" s="264" t="s">
        <v>144</v>
      </c>
      <c r="C60" s="294">
        <v>169689</v>
      </c>
      <c r="D60" s="294">
        <v>165089</v>
      </c>
    </row>
    <row r="61" spans="1:4">
      <c r="A61" s="264" t="s">
        <v>53</v>
      </c>
      <c r="B61" s="264" t="s">
        <v>145</v>
      </c>
      <c r="C61" s="294">
        <v>169933</v>
      </c>
      <c r="D61" s="294">
        <v>166521</v>
      </c>
    </row>
    <row r="62" spans="1:4">
      <c r="A62" s="264" t="s">
        <v>53</v>
      </c>
      <c r="B62" s="264" t="s">
        <v>146</v>
      </c>
      <c r="C62" s="294">
        <v>171982</v>
      </c>
      <c r="D62" s="294">
        <v>167815</v>
      </c>
    </row>
    <row r="63" spans="1:4">
      <c r="A63" s="264" t="s">
        <v>53</v>
      </c>
      <c r="B63" s="264" t="s">
        <v>147</v>
      </c>
      <c r="C63" s="294">
        <v>175631</v>
      </c>
      <c r="D63" s="294">
        <v>168892</v>
      </c>
    </row>
    <row r="64" spans="1:4">
      <c r="A64" s="264" t="s">
        <v>53</v>
      </c>
      <c r="B64" s="264" t="s">
        <v>148</v>
      </c>
      <c r="C64" s="294">
        <v>177347</v>
      </c>
      <c r="D64" s="294">
        <v>169815</v>
      </c>
    </row>
    <row r="65" spans="1:4">
      <c r="A65" s="264" t="s">
        <v>53</v>
      </c>
      <c r="B65" s="264" t="s">
        <v>149</v>
      </c>
      <c r="C65" s="294">
        <v>179261</v>
      </c>
      <c r="D65" s="294">
        <v>170790</v>
      </c>
    </row>
    <row r="66" spans="1:4">
      <c r="A66" s="264" t="s">
        <v>76</v>
      </c>
      <c r="B66" s="264" t="s">
        <v>138</v>
      </c>
      <c r="C66" s="294">
        <v>175560</v>
      </c>
      <c r="D66" s="294">
        <v>171570</v>
      </c>
    </row>
    <row r="67" spans="1:4">
      <c r="A67" s="264" t="s">
        <v>53</v>
      </c>
      <c r="B67" s="264" t="s">
        <v>139</v>
      </c>
      <c r="C67" s="294">
        <v>175111</v>
      </c>
      <c r="D67" s="294">
        <v>172391</v>
      </c>
    </row>
    <row r="68" spans="1:4">
      <c r="A68" s="264" t="s">
        <v>53</v>
      </c>
      <c r="B68" s="264" t="s">
        <v>140</v>
      </c>
      <c r="C68" s="294">
        <v>175854</v>
      </c>
      <c r="D68" s="294">
        <v>172916</v>
      </c>
    </row>
    <row r="69" spans="1:4">
      <c r="A69" s="264" t="s">
        <v>53</v>
      </c>
      <c r="B69" s="264" t="s">
        <v>141</v>
      </c>
      <c r="C69" s="294">
        <v>177884</v>
      </c>
      <c r="D69" s="294">
        <v>173636</v>
      </c>
    </row>
    <row r="70" spans="1:4">
      <c r="A70" s="264" t="s">
        <v>53</v>
      </c>
      <c r="B70" s="264" t="s">
        <v>142</v>
      </c>
      <c r="C70" s="294">
        <v>180730</v>
      </c>
      <c r="D70" s="294">
        <v>174744</v>
      </c>
    </row>
    <row r="71" spans="1:4">
      <c r="A71" s="264" t="s">
        <v>53</v>
      </c>
      <c r="B71" s="264" t="s">
        <v>143</v>
      </c>
      <c r="C71" s="294">
        <v>182595</v>
      </c>
      <c r="D71" s="294">
        <v>175965</v>
      </c>
    </row>
    <row r="72" spans="1:4">
      <c r="A72" s="264" t="s">
        <v>53</v>
      </c>
      <c r="B72" s="264" t="s">
        <v>144</v>
      </c>
      <c r="C72" s="294">
        <v>185563</v>
      </c>
      <c r="D72" s="294">
        <v>177288</v>
      </c>
    </row>
    <row r="73" spans="1:4">
      <c r="A73" s="264" t="s">
        <v>53</v>
      </c>
      <c r="B73" s="264" t="s">
        <v>145</v>
      </c>
      <c r="C73" s="294">
        <v>188966</v>
      </c>
      <c r="D73" s="294">
        <v>178874</v>
      </c>
    </row>
    <row r="74" spans="1:4">
      <c r="A74" s="264" t="s">
        <v>53</v>
      </c>
      <c r="B74" s="264" t="s">
        <v>146</v>
      </c>
      <c r="C74" s="294">
        <v>192371</v>
      </c>
      <c r="D74" s="294">
        <v>180573</v>
      </c>
    </row>
    <row r="75" spans="1:4">
      <c r="A75" s="264" t="s">
        <v>53</v>
      </c>
      <c r="B75" s="264" t="s">
        <v>147</v>
      </c>
      <c r="C75" s="294">
        <v>194536</v>
      </c>
      <c r="D75" s="294">
        <v>182148</v>
      </c>
    </row>
    <row r="76" spans="1:4">
      <c r="A76" s="264" t="s">
        <v>53</v>
      </c>
      <c r="B76" s="264" t="s">
        <v>148</v>
      </c>
      <c r="C76" s="294">
        <v>194720</v>
      </c>
      <c r="D76" s="294">
        <v>183596</v>
      </c>
    </row>
    <row r="77" spans="1:4">
      <c r="A77" s="264" t="s">
        <v>53</v>
      </c>
      <c r="B77" s="264" t="s">
        <v>149</v>
      </c>
      <c r="C77" s="294">
        <v>195275</v>
      </c>
      <c r="D77" s="294">
        <v>184930</v>
      </c>
    </row>
    <row r="78" spans="1:4">
      <c r="A78" s="264" t="s">
        <v>77</v>
      </c>
      <c r="B78" s="264" t="s">
        <v>138</v>
      </c>
      <c r="C78" s="294">
        <v>195653</v>
      </c>
      <c r="D78" s="294">
        <v>186605</v>
      </c>
    </row>
    <row r="79" spans="1:4">
      <c r="A79" s="264" t="s">
        <v>53</v>
      </c>
      <c r="B79" s="264" t="s">
        <v>139</v>
      </c>
      <c r="C79" s="294">
        <v>195633</v>
      </c>
      <c r="D79" s="294">
        <v>188315</v>
      </c>
    </row>
    <row r="80" spans="1:4">
      <c r="A80" s="264" t="s">
        <v>53</v>
      </c>
      <c r="B80" s="264" t="s">
        <v>140</v>
      </c>
      <c r="C80" s="294">
        <v>198109</v>
      </c>
      <c r="D80" s="294">
        <v>190170</v>
      </c>
    </row>
    <row r="81" spans="1:4">
      <c r="A81" s="264" t="s">
        <v>53</v>
      </c>
      <c r="B81" s="264" t="s">
        <v>141</v>
      </c>
      <c r="C81" s="294">
        <v>203212</v>
      </c>
      <c r="D81" s="294">
        <v>192280</v>
      </c>
    </row>
    <row r="82" spans="1:4">
      <c r="A82" s="264" t="s">
        <v>53</v>
      </c>
      <c r="B82" s="264" t="s">
        <v>142</v>
      </c>
      <c r="C82" s="294">
        <v>203538</v>
      </c>
      <c r="D82" s="294">
        <v>194181</v>
      </c>
    </row>
    <row r="83" spans="1:4">
      <c r="A83" s="264" t="s">
        <v>53</v>
      </c>
      <c r="B83" s="264" t="s">
        <v>143</v>
      </c>
      <c r="C83" s="294">
        <v>204192</v>
      </c>
      <c r="D83" s="294">
        <v>195981</v>
      </c>
    </row>
    <row r="84" spans="1:4">
      <c r="A84" s="264" t="s">
        <v>53</v>
      </c>
      <c r="B84" s="264" t="s">
        <v>144</v>
      </c>
      <c r="C84" s="294">
        <v>203819</v>
      </c>
      <c r="D84" s="294">
        <v>197502</v>
      </c>
    </row>
    <row r="85" spans="1:4">
      <c r="A85" s="264" t="s">
        <v>53</v>
      </c>
      <c r="B85" s="264" t="s">
        <v>145</v>
      </c>
      <c r="C85" s="294">
        <v>202269</v>
      </c>
      <c r="D85" s="294">
        <v>198611</v>
      </c>
    </row>
    <row r="86" spans="1:4">
      <c r="A86" s="264" t="s">
        <v>53</v>
      </c>
      <c r="B86" s="264" t="s">
        <v>146</v>
      </c>
      <c r="C86" s="294">
        <v>206125</v>
      </c>
      <c r="D86" s="294">
        <v>199757</v>
      </c>
    </row>
    <row r="87" spans="1:4">
      <c r="A87" s="264" t="s">
        <v>53</v>
      </c>
      <c r="B87" s="264" t="s">
        <v>147</v>
      </c>
      <c r="C87" s="294">
        <v>207299</v>
      </c>
      <c r="D87" s="294">
        <v>200820</v>
      </c>
    </row>
    <row r="88" spans="1:4">
      <c r="A88" s="264" t="s">
        <v>53</v>
      </c>
      <c r="B88" s="264" t="s">
        <v>148</v>
      </c>
      <c r="C88" s="294">
        <v>205076</v>
      </c>
      <c r="D88" s="294">
        <v>201683</v>
      </c>
    </row>
    <row r="89" spans="1:4">
      <c r="A89" s="264" t="s">
        <v>53</v>
      </c>
      <c r="B89" s="264" t="s">
        <v>149</v>
      </c>
      <c r="C89" s="294">
        <v>205719</v>
      </c>
      <c r="D89" s="294">
        <v>202554</v>
      </c>
    </row>
    <row r="90" spans="1:4">
      <c r="A90" s="264" t="s">
        <v>78</v>
      </c>
      <c r="B90" s="264" t="s">
        <v>138</v>
      </c>
      <c r="C90" s="294">
        <v>200803</v>
      </c>
      <c r="D90" s="294">
        <v>202983</v>
      </c>
    </row>
    <row r="91" spans="1:4">
      <c r="A91" s="264" t="s">
        <v>53</v>
      </c>
      <c r="B91" s="264" t="s">
        <v>139</v>
      </c>
      <c r="C91" s="294">
        <v>200947</v>
      </c>
      <c r="D91" s="294">
        <v>203426</v>
      </c>
    </row>
    <row r="92" spans="1:4">
      <c r="A92" s="264" t="s">
        <v>53</v>
      </c>
      <c r="B92" s="264" t="s">
        <v>140</v>
      </c>
      <c r="C92" s="294">
        <v>203670</v>
      </c>
      <c r="D92" s="294">
        <v>203889</v>
      </c>
    </row>
    <row r="93" spans="1:4">
      <c r="A93" s="264" t="s">
        <v>53</v>
      </c>
      <c r="B93" s="264" t="s">
        <v>141</v>
      </c>
      <c r="C93" s="294">
        <v>198946</v>
      </c>
      <c r="D93" s="294">
        <v>203534</v>
      </c>
    </row>
    <row r="94" spans="1:4">
      <c r="A94" s="264" t="s">
        <v>53</v>
      </c>
      <c r="B94" s="264" t="s">
        <v>142</v>
      </c>
      <c r="C94" s="294">
        <v>193758</v>
      </c>
      <c r="D94" s="294">
        <v>202719</v>
      </c>
    </row>
    <row r="95" spans="1:4">
      <c r="A95" s="264" t="s">
        <v>53</v>
      </c>
      <c r="B95" s="264" t="s">
        <v>143</v>
      </c>
      <c r="C95" s="294">
        <v>194649</v>
      </c>
      <c r="D95" s="294">
        <v>201923</v>
      </c>
    </row>
    <row r="96" spans="1:4">
      <c r="A96" s="264" t="s">
        <v>53</v>
      </c>
      <c r="B96" s="264" t="s">
        <v>144</v>
      </c>
      <c r="C96" s="294">
        <v>191599</v>
      </c>
      <c r="D96" s="294">
        <v>200905</v>
      </c>
    </row>
    <row r="97" spans="1:4">
      <c r="A97" s="264" t="s">
        <v>53</v>
      </c>
      <c r="B97" s="264" t="s">
        <v>145</v>
      </c>
      <c r="C97" s="294">
        <v>192948</v>
      </c>
      <c r="D97" s="294">
        <v>200128</v>
      </c>
    </row>
    <row r="98" spans="1:4">
      <c r="A98" s="264" t="s">
        <v>53</v>
      </c>
      <c r="B98" s="264" t="s">
        <v>146</v>
      </c>
      <c r="C98" s="294">
        <v>195648</v>
      </c>
      <c r="D98" s="294">
        <v>199255</v>
      </c>
    </row>
    <row r="99" spans="1:4">
      <c r="A99" s="264" t="s">
        <v>53</v>
      </c>
      <c r="B99" s="264" t="s">
        <v>147</v>
      </c>
      <c r="C99" s="294">
        <v>195719</v>
      </c>
      <c r="D99" s="294">
        <v>198290</v>
      </c>
    </row>
    <row r="100" spans="1:4">
      <c r="A100" s="264" t="s">
        <v>53</v>
      </c>
      <c r="B100" s="264" t="s">
        <v>148</v>
      </c>
      <c r="C100" s="294">
        <v>198046</v>
      </c>
      <c r="D100" s="294">
        <v>197704</v>
      </c>
    </row>
    <row r="101" spans="1:4">
      <c r="A101" s="264" t="s">
        <v>53</v>
      </c>
      <c r="B101" s="264" t="s">
        <v>149</v>
      </c>
      <c r="C101" s="294">
        <v>200309</v>
      </c>
      <c r="D101" s="294">
        <v>197254</v>
      </c>
    </row>
    <row r="102" spans="1:4">
      <c r="A102" s="264" t="s">
        <v>450</v>
      </c>
      <c r="B102" s="264" t="s">
        <v>138</v>
      </c>
      <c r="C102" s="294">
        <v>200718</v>
      </c>
      <c r="D102" s="294">
        <v>197246</v>
      </c>
    </row>
    <row r="103" spans="1:4">
      <c r="A103" s="264" t="s">
        <v>53</v>
      </c>
      <c r="B103" s="264" t="s">
        <v>139</v>
      </c>
      <c r="C103" s="294">
        <v>205931</v>
      </c>
      <c r="D103" s="294">
        <v>197662</v>
      </c>
    </row>
    <row r="104" spans="1:4">
      <c r="A104" s="264" t="s">
        <v>53</v>
      </c>
      <c r="B104" s="264" t="s">
        <v>140</v>
      </c>
      <c r="C104" s="294">
        <v>207112</v>
      </c>
      <c r="D104" s="294">
        <v>197949</v>
      </c>
    </row>
    <row r="105" spans="1:4">
      <c r="A105" s="264" t="s">
        <v>53</v>
      </c>
      <c r="B105" s="264" t="s">
        <v>141</v>
      </c>
      <c r="C105" s="294">
        <v>209090</v>
      </c>
      <c r="D105" s="294">
        <v>198794</v>
      </c>
    </row>
    <row r="106" spans="1:4">
      <c r="A106" s="264" t="s">
        <v>53</v>
      </c>
      <c r="B106" s="264" t="s">
        <v>142</v>
      </c>
      <c r="C106" s="294">
        <v>205309</v>
      </c>
      <c r="D106" s="294">
        <v>199756</v>
      </c>
    </row>
    <row r="107" spans="1:4">
      <c r="A107" s="264" t="s">
        <v>53</v>
      </c>
      <c r="B107" s="264" t="s">
        <v>143</v>
      </c>
      <c r="C107" s="294">
        <v>204370</v>
      </c>
      <c r="D107" s="294">
        <v>200567</v>
      </c>
    </row>
    <row r="108" spans="1:4">
      <c r="A108" s="264" t="s">
        <v>53</v>
      </c>
      <c r="B108" s="264" t="s">
        <v>144</v>
      </c>
      <c r="C108" s="294">
        <v>203445</v>
      </c>
      <c r="D108" s="294">
        <v>201554</v>
      </c>
    </row>
    <row r="109" spans="1:4">
      <c r="A109" s="264" t="s">
        <v>53</v>
      </c>
      <c r="B109" s="264" t="s">
        <v>145</v>
      </c>
      <c r="C109" s="294">
        <v>196347</v>
      </c>
      <c r="D109" s="294">
        <v>201837</v>
      </c>
    </row>
    <row r="110" spans="1:4">
      <c r="A110" s="264" t="s">
        <v>53</v>
      </c>
      <c r="B110" s="264" t="s">
        <v>146</v>
      </c>
      <c r="C110" s="294">
        <v>192303</v>
      </c>
      <c r="D110" s="294">
        <v>201558</v>
      </c>
    </row>
    <row r="111" spans="1:4">
      <c r="A111" s="264" t="s">
        <v>53</v>
      </c>
      <c r="B111" s="264" t="s">
        <v>147</v>
      </c>
      <c r="C111" s="294">
        <v>187080</v>
      </c>
      <c r="D111" s="294">
        <v>200838</v>
      </c>
    </row>
    <row r="112" spans="1:4">
      <c r="A112" s="264" t="s">
        <v>53</v>
      </c>
      <c r="B112" s="264" t="s">
        <v>148</v>
      </c>
      <c r="C112" s="294">
        <v>185901</v>
      </c>
      <c r="D112" s="294">
        <v>199826</v>
      </c>
    </row>
    <row r="113" spans="1:4">
      <c r="A113" s="264" t="s">
        <v>53</v>
      </c>
      <c r="B113" s="264" t="s">
        <v>149</v>
      </c>
      <c r="C113" s="294">
        <v>186546</v>
      </c>
      <c r="D113" s="294">
        <v>198679</v>
      </c>
    </row>
    <row r="114" spans="1:4">
      <c r="A114" s="264" t="s">
        <v>751</v>
      </c>
      <c r="B114" s="264" t="s">
        <v>138</v>
      </c>
      <c r="C114" s="294">
        <v>187153</v>
      </c>
      <c r="D114" s="294">
        <v>197549</v>
      </c>
    </row>
    <row r="115" spans="1:4">
      <c r="A115" s="264" t="s">
        <v>53</v>
      </c>
      <c r="B115" s="264" t="s">
        <v>139</v>
      </c>
      <c r="C115" s="294">
        <v>195851</v>
      </c>
      <c r="D115" s="294">
        <v>196709</v>
      </c>
    </row>
    <row r="116" spans="1:4">
      <c r="A116" s="264" t="s">
        <v>53</v>
      </c>
      <c r="B116" s="264" t="s">
        <v>140</v>
      </c>
      <c r="C116" s="294">
        <v>200810</v>
      </c>
      <c r="D116" s="294">
        <v>196184</v>
      </c>
    </row>
    <row r="117" spans="1:4">
      <c r="A117" s="264" t="s">
        <v>53</v>
      </c>
      <c r="B117" s="264" t="s">
        <v>141</v>
      </c>
      <c r="C117" s="294">
        <v>205249</v>
      </c>
      <c r="D117" s="294">
        <v>195864</v>
      </c>
    </row>
    <row r="118" spans="1:4">
      <c r="A118" s="264" t="s">
        <v>53</v>
      </c>
      <c r="B118" s="264" t="s">
        <v>142</v>
      </c>
      <c r="C118" s="294">
        <v>208966</v>
      </c>
      <c r="D118" s="294">
        <v>196168</v>
      </c>
    </row>
    <row r="119" spans="1:4">
      <c r="A119" s="264" t="s">
        <v>53</v>
      </c>
      <c r="B119" s="264" t="s">
        <v>143</v>
      </c>
      <c r="C119" s="294">
        <v>212500</v>
      </c>
      <c r="D119" s="294">
        <v>196846</v>
      </c>
    </row>
    <row r="120" spans="1:4">
      <c r="A120" s="264" t="s">
        <v>53</v>
      </c>
      <c r="B120" s="264" t="s">
        <v>144</v>
      </c>
      <c r="C120" s="294">
        <v>215290</v>
      </c>
      <c r="D120" s="294">
        <v>197833</v>
      </c>
    </row>
    <row r="121" spans="1:4">
      <c r="A121" s="264" t="s">
        <v>53</v>
      </c>
      <c r="B121" s="264" t="s">
        <v>145</v>
      </c>
      <c r="C121" s="294">
        <v>219426</v>
      </c>
      <c r="D121" s="294">
        <v>199756</v>
      </c>
    </row>
    <row r="122" spans="1:4">
      <c r="A122" s="264" t="s">
        <v>53</v>
      </c>
      <c r="B122" s="264" t="s">
        <v>146</v>
      </c>
      <c r="C122" s="294">
        <v>220685</v>
      </c>
      <c r="D122" s="294">
        <v>202121</v>
      </c>
    </row>
    <row r="123" spans="1:4">
      <c r="A123" s="264" t="s">
        <v>53</v>
      </c>
      <c r="B123" s="264" t="s">
        <v>147</v>
      </c>
      <c r="C123" s="294">
        <v>221863</v>
      </c>
      <c r="D123" s="294">
        <v>205020</v>
      </c>
    </row>
    <row r="124" spans="1:4">
      <c r="A124" s="264" t="s">
        <v>53</v>
      </c>
      <c r="B124" s="264" t="s">
        <v>148</v>
      </c>
      <c r="C124" s="294">
        <v>223630</v>
      </c>
      <c r="D124" s="294">
        <v>208164</v>
      </c>
    </row>
    <row r="125" spans="1:4">
      <c r="A125" s="264" t="s">
        <v>53</v>
      </c>
      <c r="B125" s="264" t="s">
        <v>149</v>
      </c>
      <c r="C125" s="294">
        <v>224001</v>
      </c>
      <c r="D125" s="294">
        <v>211285</v>
      </c>
    </row>
    <row r="126" spans="1:4">
      <c r="A126" s="264" t="s">
        <v>1183</v>
      </c>
      <c r="B126" s="264" t="s">
        <v>138</v>
      </c>
      <c r="C126" s="294">
        <v>223804</v>
      </c>
      <c r="D126" s="294">
        <v>214340</v>
      </c>
    </row>
    <row r="127" spans="1:4">
      <c r="A127" s="264" t="s">
        <v>53</v>
      </c>
      <c r="B127" s="264" t="s">
        <v>139</v>
      </c>
      <c r="C127" s="294">
        <v>226555</v>
      </c>
      <c r="D127" s="294">
        <v>216898</v>
      </c>
    </row>
    <row r="128" spans="1:4">
      <c r="A128" s="264" t="s">
        <v>53</v>
      </c>
      <c r="B128" s="264" t="s">
        <v>140</v>
      </c>
      <c r="C128" s="294">
        <v>225363</v>
      </c>
      <c r="D128" s="294">
        <v>218944</v>
      </c>
    </row>
    <row r="129" spans="1:4">
      <c r="A129" s="264" t="s">
        <v>53</v>
      </c>
      <c r="B129" s="264" t="s">
        <v>141</v>
      </c>
      <c r="C129" s="294">
        <v>232040</v>
      </c>
      <c r="D129" s="294">
        <v>221177</v>
      </c>
    </row>
  </sheetData>
  <mergeCells count="1">
    <mergeCell ref="H1:I1"/>
  </mergeCells>
  <hyperlinks>
    <hyperlink ref="H1:I1" location="Index!A1" display="Regresar al Índice" xr:uid="{9FBF4D4A-3821-4DBA-9A08-F6C7A863FFD8}"/>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4E767-F950-4D7B-9D7C-EA7DCA9D3544}">
  <sheetPr codeName="Hoja75"/>
  <dimension ref="A1:K129"/>
  <sheetViews>
    <sheetView workbookViewId="0"/>
  </sheetViews>
  <sheetFormatPr baseColWidth="10" defaultRowHeight="12.75"/>
  <cols>
    <col min="1" max="16384" width="11.42578125" style="264"/>
  </cols>
  <sheetData>
    <row r="1" spans="1:11">
      <c r="A1" s="262" t="s">
        <v>2926</v>
      </c>
      <c r="H1" s="263" t="s">
        <v>1445</v>
      </c>
      <c r="I1" s="263"/>
    </row>
    <row r="2" spans="1:11">
      <c r="A2" s="264" t="s">
        <v>1364</v>
      </c>
    </row>
    <row r="5" spans="1:11">
      <c r="A5" s="264" t="s">
        <v>297</v>
      </c>
      <c r="B5" s="264" t="s">
        <v>341</v>
      </c>
      <c r="C5" s="264" t="s">
        <v>51</v>
      </c>
      <c r="D5" s="264" t="s">
        <v>342</v>
      </c>
      <c r="G5" s="264" t="s">
        <v>141</v>
      </c>
      <c r="H5" s="264" t="s">
        <v>140</v>
      </c>
      <c r="I5" s="264" t="s">
        <v>1248</v>
      </c>
      <c r="J5" s="264" t="s">
        <v>1474</v>
      </c>
      <c r="K5" s="264" t="s">
        <v>1383</v>
      </c>
    </row>
    <row r="6" spans="1:11">
      <c r="A6" s="264" t="s">
        <v>59</v>
      </c>
      <c r="B6" s="264" t="s">
        <v>138</v>
      </c>
      <c r="C6" s="293">
        <v>7</v>
      </c>
      <c r="D6" s="293">
        <v>4.5</v>
      </c>
      <c r="G6" s="293">
        <v>13.1</v>
      </c>
      <c r="H6" s="293">
        <v>12.2</v>
      </c>
      <c r="I6" s="293">
        <v>-1.8</v>
      </c>
      <c r="J6" s="293">
        <v>13.1</v>
      </c>
      <c r="K6" s="293">
        <v>11.9</v>
      </c>
    </row>
    <row r="7" spans="1:11">
      <c r="A7" s="264" t="s">
        <v>53</v>
      </c>
      <c r="B7" s="264" t="s">
        <v>139</v>
      </c>
      <c r="C7" s="293">
        <v>6</v>
      </c>
      <c r="D7" s="293">
        <v>4.5999999999999996</v>
      </c>
    </row>
    <row r="8" spans="1:11">
      <c r="A8" s="264" t="s">
        <v>53</v>
      </c>
      <c r="B8" s="264" t="s">
        <v>140</v>
      </c>
      <c r="C8" s="293">
        <v>6.3</v>
      </c>
      <c r="D8" s="293">
        <v>4.2</v>
      </c>
    </row>
    <row r="9" spans="1:11">
      <c r="A9" s="264" t="s">
        <v>53</v>
      </c>
      <c r="B9" s="264" t="s">
        <v>141</v>
      </c>
      <c r="C9" s="293">
        <v>8.3000000000000007</v>
      </c>
      <c r="D9" s="293">
        <v>4.7</v>
      </c>
    </row>
    <row r="10" spans="1:11">
      <c r="A10" s="264" t="s">
        <v>53</v>
      </c>
      <c r="B10" s="264" t="s">
        <v>142</v>
      </c>
      <c r="C10" s="293">
        <v>10.7</v>
      </c>
      <c r="D10" s="293">
        <v>5.3</v>
      </c>
    </row>
    <row r="11" spans="1:11">
      <c r="A11" s="264" t="s">
        <v>53</v>
      </c>
      <c r="B11" s="264" t="s">
        <v>143</v>
      </c>
      <c r="C11" s="293">
        <v>9.1</v>
      </c>
      <c r="D11" s="293">
        <v>5.6</v>
      </c>
    </row>
    <row r="12" spans="1:11">
      <c r="A12" s="264" t="s">
        <v>53</v>
      </c>
      <c r="B12" s="264" t="s">
        <v>144</v>
      </c>
      <c r="C12" s="293">
        <v>9.1999999999999993</v>
      </c>
      <c r="D12" s="293">
        <v>6</v>
      </c>
    </row>
    <row r="13" spans="1:11">
      <c r="A13" s="264" t="s">
        <v>53</v>
      </c>
      <c r="B13" s="264" t="s">
        <v>145</v>
      </c>
      <c r="C13" s="293">
        <v>11</v>
      </c>
      <c r="D13" s="293">
        <v>6.8</v>
      </c>
    </row>
    <row r="14" spans="1:11">
      <c r="A14" s="264" t="s">
        <v>53</v>
      </c>
      <c r="B14" s="264" t="s">
        <v>146</v>
      </c>
      <c r="C14" s="293">
        <v>10.3</v>
      </c>
      <c r="D14" s="293">
        <v>7.4</v>
      </c>
    </row>
    <row r="15" spans="1:11">
      <c r="A15" s="264" t="s">
        <v>53</v>
      </c>
      <c r="B15" s="264" t="s">
        <v>147</v>
      </c>
      <c r="C15" s="293">
        <v>9.5</v>
      </c>
      <c r="D15" s="293">
        <v>7.9</v>
      </c>
    </row>
    <row r="16" spans="1:11">
      <c r="A16" s="264" t="s">
        <v>53</v>
      </c>
      <c r="B16" s="264" t="s">
        <v>148</v>
      </c>
      <c r="C16" s="293">
        <v>8.1</v>
      </c>
      <c r="D16" s="293">
        <v>8.3000000000000007</v>
      </c>
    </row>
    <row r="17" spans="1:4">
      <c r="A17" s="264" t="s">
        <v>53</v>
      </c>
      <c r="B17" s="264" t="s">
        <v>149</v>
      </c>
      <c r="C17" s="293">
        <v>8.1</v>
      </c>
      <c r="D17" s="293">
        <v>8.6</v>
      </c>
    </row>
    <row r="18" spans="1:4">
      <c r="A18" s="264" t="s">
        <v>72</v>
      </c>
      <c r="B18" s="264" t="s">
        <v>138</v>
      </c>
      <c r="C18" s="293">
        <v>3.4</v>
      </c>
      <c r="D18" s="293">
        <v>8.3000000000000007</v>
      </c>
    </row>
    <row r="19" spans="1:4">
      <c r="A19" s="264" t="s">
        <v>53</v>
      </c>
      <c r="B19" s="264" t="s">
        <v>139</v>
      </c>
      <c r="C19" s="293">
        <v>4.7</v>
      </c>
      <c r="D19" s="293">
        <v>8.1999999999999993</v>
      </c>
    </row>
    <row r="20" spans="1:4">
      <c r="A20" s="264" t="s">
        <v>53</v>
      </c>
      <c r="B20" s="264" t="s">
        <v>140</v>
      </c>
      <c r="C20" s="293">
        <v>0.6</v>
      </c>
      <c r="D20" s="293">
        <v>7.7</v>
      </c>
    </row>
    <row r="21" spans="1:4">
      <c r="A21" s="264" t="s">
        <v>53</v>
      </c>
      <c r="B21" s="264" t="s">
        <v>141</v>
      </c>
      <c r="C21" s="293">
        <v>0.1</v>
      </c>
      <c r="D21" s="293">
        <v>7.1</v>
      </c>
    </row>
    <row r="22" spans="1:4">
      <c r="A22" s="264" t="s">
        <v>53</v>
      </c>
      <c r="B22" s="264" t="s">
        <v>142</v>
      </c>
      <c r="C22" s="293">
        <v>-1</v>
      </c>
      <c r="D22" s="293">
        <v>6.1</v>
      </c>
    </row>
    <row r="23" spans="1:4">
      <c r="A23" s="264" t="s">
        <v>53</v>
      </c>
      <c r="B23" s="264" t="s">
        <v>143</v>
      </c>
      <c r="C23" s="293">
        <v>-1.6</v>
      </c>
      <c r="D23" s="293">
        <v>5.2</v>
      </c>
    </row>
    <row r="24" spans="1:4">
      <c r="A24" s="264" t="s">
        <v>53</v>
      </c>
      <c r="B24" s="264" t="s">
        <v>144</v>
      </c>
      <c r="C24" s="293">
        <v>-1.7</v>
      </c>
      <c r="D24" s="293">
        <v>4.3</v>
      </c>
    </row>
    <row r="25" spans="1:4">
      <c r="A25" s="264" t="s">
        <v>53</v>
      </c>
      <c r="B25" s="264" t="s">
        <v>145</v>
      </c>
      <c r="C25" s="293">
        <v>0.5</v>
      </c>
      <c r="D25" s="293">
        <v>3.4</v>
      </c>
    </row>
    <row r="26" spans="1:4">
      <c r="A26" s="264" t="s">
        <v>53</v>
      </c>
      <c r="B26" s="264" t="s">
        <v>146</v>
      </c>
      <c r="C26" s="293">
        <v>2</v>
      </c>
      <c r="D26" s="293">
        <v>2.7</v>
      </c>
    </row>
    <row r="27" spans="1:4">
      <c r="A27" s="264" t="s">
        <v>53</v>
      </c>
      <c r="B27" s="264" t="s">
        <v>147</v>
      </c>
      <c r="C27" s="293">
        <v>0.8</v>
      </c>
      <c r="D27" s="293">
        <v>2</v>
      </c>
    </row>
    <row r="28" spans="1:4">
      <c r="A28" s="264" t="s">
        <v>53</v>
      </c>
      <c r="B28" s="264" t="s">
        <v>148</v>
      </c>
      <c r="C28" s="293">
        <v>3.2</v>
      </c>
      <c r="D28" s="293">
        <v>1.6</v>
      </c>
    </row>
    <row r="29" spans="1:4">
      <c r="A29" s="264" t="s">
        <v>53</v>
      </c>
      <c r="B29" s="264" t="s">
        <v>149</v>
      </c>
      <c r="C29" s="293">
        <v>1.1000000000000001</v>
      </c>
      <c r="D29" s="293">
        <v>1</v>
      </c>
    </row>
    <row r="30" spans="1:4">
      <c r="A30" s="264" t="s">
        <v>73</v>
      </c>
      <c r="B30" s="264" t="s">
        <v>138</v>
      </c>
      <c r="C30" s="293">
        <v>0.9</v>
      </c>
      <c r="D30" s="293">
        <v>0.8</v>
      </c>
    </row>
    <row r="31" spans="1:4">
      <c r="A31" s="264" t="s">
        <v>53</v>
      </c>
      <c r="B31" s="264" t="s">
        <v>139</v>
      </c>
      <c r="C31" s="293">
        <v>-2.1</v>
      </c>
      <c r="D31" s="293">
        <v>0.2</v>
      </c>
    </row>
    <row r="32" spans="1:4">
      <c r="A32" s="264" t="s">
        <v>53</v>
      </c>
      <c r="B32" s="264" t="s">
        <v>140</v>
      </c>
      <c r="C32" s="293">
        <v>0.5</v>
      </c>
      <c r="D32" s="293">
        <v>0.2</v>
      </c>
    </row>
    <row r="33" spans="1:4">
      <c r="A33" s="264" t="s">
        <v>53</v>
      </c>
      <c r="B33" s="264" t="s">
        <v>141</v>
      </c>
      <c r="C33" s="293">
        <v>1.7</v>
      </c>
      <c r="D33" s="293">
        <v>0.4</v>
      </c>
    </row>
    <row r="34" spans="1:4">
      <c r="A34" s="264" t="s">
        <v>53</v>
      </c>
      <c r="B34" s="264" t="s">
        <v>142</v>
      </c>
      <c r="C34" s="293">
        <v>2.2999999999999998</v>
      </c>
      <c r="D34" s="293">
        <v>0.6</v>
      </c>
    </row>
    <row r="35" spans="1:4">
      <c r="A35" s="264" t="s">
        <v>53</v>
      </c>
      <c r="B35" s="264" t="s">
        <v>143</v>
      </c>
      <c r="C35" s="293">
        <v>4.3</v>
      </c>
      <c r="D35" s="293">
        <v>1.1000000000000001</v>
      </c>
    </row>
    <row r="36" spans="1:4">
      <c r="A36" s="264" t="s">
        <v>53</v>
      </c>
      <c r="B36" s="264" t="s">
        <v>144</v>
      </c>
      <c r="C36" s="293">
        <v>5.9</v>
      </c>
      <c r="D36" s="293">
        <v>1.8</v>
      </c>
    </row>
    <row r="37" spans="1:4">
      <c r="A37" s="264" t="s">
        <v>53</v>
      </c>
      <c r="B37" s="264" t="s">
        <v>145</v>
      </c>
      <c r="C37" s="293">
        <v>3.3</v>
      </c>
      <c r="D37" s="293">
        <v>2</v>
      </c>
    </row>
    <row r="38" spans="1:4">
      <c r="A38" s="264" t="s">
        <v>53</v>
      </c>
      <c r="B38" s="264" t="s">
        <v>146</v>
      </c>
      <c r="C38" s="293">
        <v>3.7</v>
      </c>
      <c r="D38" s="293">
        <v>2.1</v>
      </c>
    </row>
    <row r="39" spans="1:4">
      <c r="A39" s="264" t="s">
        <v>53</v>
      </c>
      <c r="B39" s="264" t="s">
        <v>147</v>
      </c>
      <c r="C39" s="293">
        <v>4.8</v>
      </c>
      <c r="D39" s="293">
        <v>2.5</v>
      </c>
    </row>
    <row r="40" spans="1:4">
      <c r="A40" s="264" t="s">
        <v>53</v>
      </c>
      <c r="B40" s="264" t="s">
        <v>148</v>
      </c>
      <c r="C40" s="293">
        <v>4.0999999999999996</v>
      </c>
      <c r="D40" s="293">
        <v>2.5</v>
      </c>
    </row>
    <row r="41" spans="1:4">
      <c r="A41" s="264" t="s">
        <v>53</v>
      </c>
      <c r="B41" s="264" t="s">
        <v>149</v>
      </c>
      <c r="C41" s="293">
        <v>6.8</v>
      </c>
      <c r="D41" s="293">
        <v>3</v>
      </c>
    </row>
    <row r="42" spans="1:4">
      <c r="A42" s="264" t="s">
        <v>74</v>
      </c>
      <c r="B42" s="264" t="s">
        <v>138</v>
      </c>
      <c r="C42" s="293">
        <v>3.7</v>
      </c>
      <c r="D42" s="293">
        <v>3.2</v>
      </c>
    </row>
    <row r="43" spans="1:4">
      <c r="A43" s="264" t="s">
        <v>53</v>
      </c>
      <c r="B43" s="264" t="s">
        <v>139</v>
      </c>
      <c r="C43" s="293">
        <v>6.6</v>
      </c>
      <c r="D43" s="293">
        <v>4</v>
      </c>
    </row>
    <row r="44" spans="1:4">
      <c r="A44" s="264" t="s">
        <v>53</v>
      </c>
      <c r="B44" s="264" t="s">
        <v>140</v>
      </c>
      <c r="C44" s="293">
        <v>6.5</v>
      </c>
      <c r="D44" s="293">
        <v>4.5</v>
      </c>
    </row>
    <row r="45" spans="1:4">
      <c r="A45" s="264" t="s">
        <v>53</v>
      </c>
      <c r="B45" s="264" t="s">
        <v>141</v>
      </c>
      <c r="C45" s="293">
        <v>6.6</v>
      </c>
      <c r="D45" s="293">
        <v>4.9000000000000004</v>
      </c>
    </row>
    <row r="46" spans="1:4">
      <c r="A46" s="264" t="s">
        <v>53</v>
      </c>
      <c r="B46" s="264" t="s">
        <v>142</v>
      </c>
      <c r="C46" s="293">
        <v>5</v>
      </c>
      <c r="D46" s="293">
        <v>5.0999999999999996</v>
      </c>
    </row>
    <row r="47" spans="1:4">
      <c r="A47" s="264" t="s">
        <v>53</v>
      </c>
      <c r="B47" s="264" t="s">
        <v>143</v>
      </c>
      <c r="C47" s="293">
        <v>5.5</v>
      </c>
      <c r="D47" s="293">
        <v>5.2</v>
      </c>
    </row>
    <row r="48" spans="1:4">
      <c r="A48" s="264" t="s">
        <v>53</v>
      </c>
      <c r="B48" s="264" t="s">
        <v>144</v>
      </c>
      <c r="C48" s="293">
        <v>4.5999999999999996</v>
      </c>
      <c r="D48" s="293">
        <v>5.0999999999999996</v>
      </c>
    </row>
    <row r="49" spans="1:4">
      <c r="A49" s="264" t="s">
        <v>53</v>
      </c>
      <c r="B49" s="264" t="s">
        <v>145</v>
      </c>
      <c r="C49" s="293">
        <v>8.4</v>
      </c>
      <c r="D49" s="293">
        <v>5.5</v>
      </c>
    </row>
    <row r="50" spans="1:4">
      <c r="A50" s="264" t="s">
        <v>53</v>
      </c>
      <c r="B50" s="264" t="s">
        <v>146</v>
      </c>
      <c r="C50" s="293">
        <v>9.3000000000000007</v>
      </c>
      <c r="D50" s="293">
        <v>6</v>
      </c>
    </row>
    <row r="51" spans="1:4">
      <c r="A51" s="264" t="s">
        <v>53</v>
      </c>
      <c r="B51" s="264" t="s">
        <v>147</v>
      </c>
      <c r="C51" s="293">
        <v>12.2</v>
      </c>
      <c r="D51" s="293">
        <v>6.6</v>
      </c>
    </row>
    <row r="52" spans="1:4">
      <c r="A52" s="264" t="s">
        <v>53</v>
      </c>
      <c r="B52" s="264" t="s">
        <v>148</v>
      </c>
      <c r="C52" s="293">
        <v>13.2</v>
      </c>
      <c r="D52" s="293">
        <v>7.4</v>
      </c>
    </row>
    <row r="53" spans="1:4">
      <c r="A53" s="264" t="s">
        <v>53</v>
      </c>
      <c r="B53" s="264" t="s">
        <v>149</v>
      </c>
      <c r="C53" s="293">
        <v>13.1</v>
      </c>
      <c r="D53" s="293">
        <v>7.9</v>
      </c>
    </row>
    <row r="54" spans="1:4">
      <c r="A54" s="264" t="s">
        <v>75</v>
      </c>
      <c r="B54" s="264" t="s">
        <v>138</v>
      </c>
      <c r="C54" s="293">
        <v>15.9</v>
      </c>
      <c r="D54" s="293">
        <v>8.9</v>
      </c>
    </row>
    <row r="55" spans="1:4">
      <c r="A55" s="264" t="s">
        <v>53</v>
      </c>
      <c r="B55" s="264" t="s">
        <v>139</v>
      </c>
      <c r="C55" s="293">
        <v>14.6</v>
      </c>
      <c r="D55" s="293">
        <v>9.6</v>
      </c>
    </row>
    <row r="56" spans="1:4">
      <c r="A56" s="264" t="s">
        <v>53</v>
      </c>
      <c r="B56" s="264" t="s">
        <v>140</v>
      </c>
      <c r="C56" s="293">
        <v>16.8</v>
      </c>
      <c r="D56" s="293">
        <v>10.5</v>
      </c>
    </row>
    <row r="57" spans="1:4">
      <c r="A57" s="264" t="s">
        <v>53</v>
      </c>
      <c r="B57" s="264" t="s">
        <v>141</v>
      </c>
      <c r="C57" s="293">
        <v>15.1</v>
      </c>
      <c r="D57" s="293">
        <v>11.2</v>
      </c>
    </row>
    <row r="58" spans="1:4">
      <c r="A58" s="264" t="s">
        <v>53</v>
      </c>
      <c r="B58" s="264" t="s">
        <v>142</v>
      </c>
      <c r="C58" s="293">
        <v>14.7</v>
      </c>
      <c r="D58" s="293">
        <v>12</v>
      </c>
    </row>
    <row r="59" spans="1:4">
      <c r="A59" s="264" t="s">
        <v>53</v>
      </c>
      <c r="B59" s="264" t="s">
        <v>143</v>
      </c>
      <c r="C59" s="293">
        <v>12.9</v>
      </c>
      <c r="D59" s="293">
        <v>12.6</v>
      </c>
    </row>
    <row r="60" spans="1:4">
      <c r="A60" s="264" t="s">
        <v>53</v>
      </c>
      <c r="B60" s="264" t="s">
        <v>144</v>
      </c>
      <c r="C60" s="293">
        <v>14.9</v>
      </c>
      <c r="D60" s="293">
        <v>13.4</v>
      </c>
    </row>
    <row r="61" spans="1:4">
      <c r="A61" s="264" t="s">
        <v>53</v>
      </c>
      <c r="B61" s="264" t="s">
        <v>145</v>
      </c>
      <c r="C61" s="293">
        <v>11.3</v>
      </c>
      <c r="D61" s="293">
        <v>13.7</v>
      </c>
    </row>
    <row r="62" spans="1:4">
      <c r="A62" s="264" t="s">
        <v>53</v>
      </c>
      <c r="B62" s="264" t="s">
        <v>146</v>
      </c>
      <c r="C62" s="293">
        <v>9.9</v>
      </c>
      <c r="D62" s="293">
        <v>13.7</v>
      </c>
    </row>
    <row r="63" spans="1:4">
      <c r="A63" s="264" t="s">
        <v>53</v>
      </c>
      <c r="B63" s="264" t="s">
        <v>147</v>
      </c>
      <c r="C63" s="293">
        <v>7.9</v>
      </c>
      <c r="D63" s="293">
        <v>13.4</v>
      </c>
    </row>
    <row r="64" spans="1:4">
      <c r="A64" s="264" t="s">
        <v>53</v>
      </c>
      <c r="B64" s="264" t="s">
        <v>148</v>
      </c>
      <c r="C64" s="293">
        <v>6.7</v>
      </c>
      <c r="D64" s="293">
        <v>12.8</v>
      </c>
    </row>
    <row r="65" spans="1:4">
      <c r="A65" s="264" t="s">
        <v>53</v>
      </c>
      <c r="B65" s="264" t="s">
        <v>149</v>
      </c>
      <c r="C65" s="293">
        <v>7</v>
      </c>
      <c r="D65" s="293">
        <v>12.3</v>
      </c>
    </row>
    <row r="66" spans="1:4">
      <c r="A66" s="264" t="s">
        <v>76</v>
      </c>
      <c r="B66" s="264" t="s">
        <v>138</v>
      </c>
      <c r="C66" s="293">
        <v>5.6</v>
      </c>
      <c r="D66" s="293">
        <v>11.5</v>
      </c>
    </row>
    <row r="67" spans="1:4">
      <c r="A67" s="264" t="s">
        <v>53</v>
      </c>
      <c r="B67" s="264" t="s">
        <v>139</v>
      </c>
      <c r="C67" s="293">
        <v>6</v>
      </c>
      <c r="D67" s="293">
        <v>10.7</v>
      </c>
    </row>
    <row r="68" spans="1:4">
      <c r="A68" s="264" t="s">
        <v>53</v>
      </c>
      <c r="B68" s="264" t="s">
        <v>140</v>
      </c>
      <c r="C68" s="293">
        <v>3.7</v>
      </c>
      <c r="D68" s="293">
        <v>9.6</v>
      </c>
    </row>
    <row r="69" spans="1:4">
      <c r="A69" s="264" t="s">
        <v>53</v>
      </c>
      <c r="B69" s="264" t="s">
        <v>141</v>
      </c>
      <c r="C69" s="293">
        <v>5.0999999999999996</v>
      </c>
      <c r="D69" s="293">
        <v>8.8000000000000007</v>
      </c>
    </row>
    <row r="70" spans="1:4">
      <c r="A70" s="264" t="s">
        <v>53</v>
      </c>
      <c r="B70" s="264" t="s">
        <v>142</v>
      </c>
      <c r="C70" s="293">
        <v>7.9</v>
      </c>
      <c r="D70" s="293">
        <v>8.1999999999999993</v>
      </c>
    </row>
    <row r="71" spans="1:4">
      <c r="A71" s="264" t="s">
        <v>53</v>
      </c>
      <c r="B71" s="264" t="s">
        <v>143</v>
      </c>
      <c r="C71" s="293">
        <v>8.6999999999999993</v>
      </c>
      <c r="D71" s="293">
        <v>7.9</v>
      </c>
    </row>
    <row r="72" spans="1:4">
      <c r="A72" s="264" t="s">
        <v>53</v>
      </c>
      <c r="B72" s="264" t="s">
        <v>144</v>
      </c>
      <c r="C72" s="293">
        <v>9.4</v>
      </c>
      <c r="D72" s="293">
        <v>7.4</v>
      </c>
    </row>
    <row r="73" spans="1:4">
      <c r="A73" s="264" t="s">
        <v>53</v>
      </c>
      <c r="B73" s="264" t="s">
        <v>145</v>
      </c>
      <c r="C73" s="293">
        <v>11.2</v>
      </c>
      <c r="D73" s="293">
        <v>7.4</v>
      </c>
    </row>
    <row r="74" spans="1:4">
      <c r="A74" s="264" t="s">
        <v>53</v>
      </c>
      <c r="B74" s="264" t="s">
        <v>146</v>
      </c>
      <c r="C74" s="293">
        <v>11.9</v>
      </c>
      <c r="D74" s="293">
        <v>7.6</v>
      </c>
    </row>
    <row r="75" spans="1:4">
      <c r="A75" s="264" t="s">
        <v>53</v>
      </c>
      <c r="B75" s="264" t="s">
        <v>147</v>
      </c>
      <c r="C75" s="293">
        <v>10.8</v>
      </c>
      <c r="D75" s="293">
        <v>7.8</v>
      </c>
    </row>
    <row r="76" spans="1:4">
      <c r="A76" s="264" t="s">
        <v>53</v>
      </c>
      <c r="B76" s="264" t="s">
        <v>148</v>
      </c>
      <c r="C76" s="293">
        <v>9.8000000000000007</v>
      </c>
      <c r="D76" s="293">
        <v>8.1</v>
      </c>
    </row>
    <row r="77" spans="1:4">
      <c r="A77" s="264" t="s">
        <v>53</v>
      </c>
      <c r="B77" s="264" t="s">
        <v>149</v>
      </c>
      <c r="C77" s="293">
        <v>8.9</v>
      </c>
      <c r="D77" s="293">
        <v>8.1999999999999993</v>
      </c>
    </row>
    <row r="78" spans="1:4">
      <c r="A78" s="264" t="s">
        <v>77</v>
      </c>
      <c r="B78" s="264" t="s">
        <v>138</v>
      </c>
      <c r="C78" s="293">
        <v>11.4</v>
      </c>
      <c r="D78" s="293">
        <v>8.6999999999999993</v>
      </c>
    </row>
    <row r="79" spans="1:4">
      <c r="A79" s="264" t="s">
        <v>53</v>
      </c>
      <c r="B79" s="264" t="s">
        <v>139</v>
      </c>
      <c r="C79" s="293">
        <v>11.7</v>
      </c>
      <c r="D79" s="293">
        <v>9.1999999999999993</v>
      </c>
    </row>
    <row r="80" spans="1:4">
      <c r="A80" s="264" t="s">
        <v>53</v>
      </c>
      <c r="B80" s="264" t="s">
        <v>140</v>
      </c>
      <c r="C80" s="293">
        <v>12.7</v>
      </c>
      <c r="D80" s="293">
        <v>10</v>
      </c>
    </row>
    <row r="81" spans="1:4">
      <c r="A81" s="264" t="s">
        <v>53</v>
      </c>
      <c r="B81" s="264" t="s">
        <v>141</v>
      </c>
      <c r="C81" s="293">
        <v>14.2</v>
      </c>
      <c r="D81" s="293">
        <v>10.7</v>
      </c>
    </row>
    <row r="82" spans="1:4">
      <c r="A82" s="264" t="s">
        <v>53</v>
      </c>
      <c r="B82" s="264" t="s">
        <v>142</v>
      </c>
      <c r="C82" s="293">
        <v>12.6</v>
      </c>
      <c r="D82" s="293">
        <v>11.1</v>
      </c>
    </row>
    <row r="83" spans="1:4">
      <c r="A83" s="264" t="s">
        <v>53</v>
      </c>
      <c r="B83" s="264" t="s">
        <v>143</v>
      </c>
      <c r="C83" s="293">
        <v>11.8</v>
      </c>
      <c r="D83" s="293">
        <v>11.4</v>
      </c>
    </row>
    <row r="84" spans="1:4">
      <c r="A84" s="264" t="s">
        <v>53</v>
      </c>
      <c r="B84" s="264" t="s">
        <v>144</v>
      </c>
      <c r="C84" s="293">
        <v>9.8000000000000007</v>
      </c>
      <c r="D84" s="293">
        <v>11.4</v>
      </c>
    </row>
    <row r="85" spans="1:4">
      <c r="A85" s="264" t="s">
        <v>53</v>
      </c>
      <c r="B85" s="264" t="s">
        <v>145</v>
      </c>
      <c r="C85" s="293">
        <v>7</v>
      </c>
      <c r="D85" s="293">
        <v>11.1</v>
      </c>
    </row>
    <row r="86" spans="1:4">
      <c r="A86" s="264" t="s">
        <v>53</v>
      </c>
      <c r="B86" s="264" t="s">
        <v>146</v>
      </c>
      <c r="C86" s="293">
        <v>7.1</v>
      </c>
      <c r="D86" s="293">
        <v>10.7</v>
      </c>
    </row>
    <row r="87" spans="1:4">
      <c r="A87" s="264" t="s">
        <v>53</v>
      </c>
      <c r="B87" s="264" t="s">
        <v>147</v>
      </c>
      <c r="C87" s="293">
        <v>6.6</v>
      </c>
      <c r="D87" s="293">
        <v>10.3</v>
      </c>
    </row>
    <row r="88" spans="1:4">
      <c r="A88" s="264" t="s">
        <v>53</v>
      </c>
      <c r="B88" s="264" t="s">
        <v>148</v>
      </c>
      <c r="C88" s="293">
        <v>5.3</v>
      </c>
      <c r="D88" s="293">
        <v>9.9</v>
      </c>
    </row>
    <row r="89" spans="1:4">
      <c r="A89" s="264" t="s">
        <v>53</v>
      </c>
      <c r="B89" s="264" t="s">
        <v>149</v>
      </c>
      <c r="C89" s="293">
        <v>5.3</v>
      </c>
      <c r="D89" s="293">
        <v>9.6</v>
      </c>
    </row>
    <row r="90" spans="1:4">
      <c r="A90" s="264" t="s">
        <v>78</v>
      </c>
      <c r="B90" s="264" t="s">
        <v>138</v>
      </c>
      <c r="C90" s="293">
        <v>2.6</v>
      </c>
      <c r="D90" s="293">
        <v>8.9</v>
      </c>
    </row>
    <row r="91" spans="1:4">
      <c r="A91" s="264" t="s">
        <v>53</v>
      </c>
      <c r="B91" s="264" t="s">
        <v>139</v>
      </c>
      <c r="C91" s="293">
        <v>2.7</v>
      </c>
      <c r="D91" s="293">
        <v>8.1999999999999993</v>
      </c>
    </row>
    <row r="92" spans="1:4">
      <c r="A92" s="264" t="s">
        <v>53</v>
      </c>
      <c r="B92" s="264" t="s">
        <v>140</v>
      </c>
      <c r="C92" s="293">
        <v>2.8</v>
      </c>
      <c r="D92" s="293">
        <v>7.3</v>
      </c>
    </row>
    <row r="93" spans="1:4">
      <c r="A93" s="264" t="s">
        <v>53</v>
      </c>
      <c r="B93" s="264" t="s">
        <v>141</v>
      </c>
      <c r="C93" s="293">
        <v>-2.1</v>
      </c>
      <c r="D93" s="293">
        <v>6</v>
      </c>
    </row>
    <row r="94" spans="1:4">
      <c r="A94" s="264" t="s">
        <v>53</v>
      </c>
      <c r="B94" s="264" t="s">
        <v>142</v>
      </c>
      <c r="C94" s="293">
        <v>-4.8</v>
      </c>
      <c r="D94" s="293">
        <v>4.5</v>
      </c>
    </row>
    <row r="95" spans="1:4">
      <c r="A95" s="264" t="s">
        <v>53</v>
      </c>
      <c r="B95" s="264" t="s">
        <v>143</v>
      </c>
      <c r="C95" s="293">
        <v>-4.7</v>
      </c>
      <c r="D95" s="293">
        <v>3.2</v>
      </c>
    </row>
    <row r="96" spans="1:4">
      <c r="A96" s="264" t="s">
        <v>53</v>
      </c>
      <c r="B96" s="264" t="s">
        <v>144</v>
      </c>
      <c r="C96" s="293">
        <v>-6</v>
      </c>
      <c r="D96" s="293">
        <v>1.8</v>
      </c>
    </row>
    <row r="97" spans="1:4">
      <c r="A97" s="264" t="s">
        <v>53</v>
      </c>
      <c r="B97" s="264" t="s">
        <v>145</v>
      </c>
      <c r="C97" s="293">
        <v>-4.5999999999999996</v>
      </c>
      <c r="D97" s="293">
        <v>0.9</v>
      </c>
    </row>
    <row r="98" spans="1:4">
      <c r="A98" s="264" t="s">
        <v>53</v>
      </c>
      <c r="B98" s="264" t="s">
        <v>146</v>
      </c>
      <c r="C98" s="293">
        <v>-5.0999999999999996</v>
      </c>
      <c r="D98" s="293">
        <v>-0.2</v>
      </c>
    </row>
    <row r="99" spans="1:4">
      <c r="A99" s="264" t="s">
        <v>53</v>
      </c>
      <c r="B99" s="264" t="s">
        <v>147</v>
      </c>
      <c r="C99" s="293">
        <v>-5.6</v>
      </c>
      <c r="D99" s="293">
        <v>-1.2</v>
      </c>
    </row>
    <row r="100" spans="1:4">
      <c r="A100" s="264" t="s">
        <v>53</v>
      </c>
      <c r="B100" s="264" t="s">
        <v>148</v>
      </c>
      <c r="C100" s="293">
        <v>-3.4</v>
      </c>
      <c r="D100" s="293">
        <v>-1.9</v>
      </c>
    </row>
    <row r="101" spans="1:4">
      <c r="A101" s="264" t="s">
        <v>53</v>
      </c>
      <c r="B101" s="264" t="s">
        <v>149</v>
      </c>
      <c r="C101" s="293">
        <v>-2.6</v>
      </c>
      <c r="D101" s="293">
        <v>-2.6</v>
      </c>
    </row>
    <row r="102" spans="1:4">
      <c r="A102" s="264" t="s">
        <v>450</v>
      </c>
      <c r="B102" s="264" t="s">
        <v>138</v>
      </c>
      <c r="C102" s="293">
        <v>0</v>
      </c>
      <c r="D102" s="293">
        <v>-2.8</v>
      </c>
    </row>
    <row r="103" spans="1:4">
      <c r="A103" s="264" t="s">
        <v>53</v>
      </c>
      <c r="B103" s="264" t="s">
        <v>139</v>
      </c>
      <c r="C103" s="293">
        <v>2.5</v>
      </c>
      <c r="D103" s="293">
        <v>-2.8</v>
      </c>
    </row>
    <row r="104" spans="1:4">
      <c r="A104" s="264" t="s">
        <v>53</v>
      </c>
      <c r="B104" s="264" t="s">
        <v>140</v>
      </c>
      <c r="C104" s="293">
        <v>1.7</v>
      </c>
      <c r="D104" s="293">
        <v>-2.9</v>
      </c>
    </row>
    <row r="105" spans="1:4">
      <c r="A105" s="264" t="s">
        <v>53</v>
      </c>
      <c r="B105" s="264" t="s">
        <v>141</v>
      </c>
      <c r="C105" s="293">
        <v>5.0999999999999996</v>
      </c>
      <c r="D105" s="293">
        <v>-2.2999999999999998</v>
      </c>
    </row>
    <row r="106" spans="1:4">
      <c r="A106" s="264" t="s">
        <v>53</v>
      </c>
      <c r="B106" s="264" t="s">
        <v>142</v>
      </c>
      <c r="C106" s="293">
        <v>6</v>
      </c>
      <c r="D106" s="293">
        <v>-1.4</v>
      </c>
    </row>
    <row r="107" spans="1:4">
      <c r="A107" s="264" t="s">
        <v>53</v>
      </c>
      <c r="B107" s="264" t="s">
        <v>143</v>
      </c>
      <c r="C107" s="293">
        <v>5</v>
      </c>
      <c r="D107" s="293">
        <v>-0.6</v>
      </c>
    </row>
    <row r="108" spans="1:4">
      <c r="A108" s="264" t="s">
        <v>53</v>
      </c>
      <c r="B108" s="264" t="s">
        <v>144</v>
      </c>
      <c r="C108" s="293">
        <v>6.2</v>
      </c>
      <c r="D108" s="293">
        <v>0.4</v>
      </c>
    </row>
    <row r="109" spans="1:4">
      <c r="A109" s="264" t="s">
        <v>53</v>
      </c>
      <c r="B109" s="264" t="s">
        <v>145</v>
      </c>
      <c r="C109" s="293">
        <v>1.8</v>
      </c>
      <c r="D109" s="293">
        <v>1</v>
      </c>
    </row>
    <row r="110" spans="1:4">
      <c r="A110" s="264" t="s">
        <v>53</v>
      </c>
      <c r="B110" s="264" t="s">
        <v>146</v>
      </c>
      <c r="C110" s="293">
        <v>-1.7</v>
      </c>
      <c r="D110" s="293">
        <v>1.2</v>
      </c>
    </row>
    <row r="111" spans="1:4">
      <c r="A111" s="264" t="s">
        <v>53</v>
      </c>
      <c r="B111" s="264" t="s">
        <v>147</v>
      </c>
      <c r="C111" s="293">
        <v>-4.4000000000000004</v>
      </c>
      <c r="D111" s="293">
        <v>1.3</v>
      </c>
    </row>
    <row r="112" spans="1:4">
      <c r="A112" s="264" t="s">
        <v>53</v>
      </c>
      <c r="B112" s="264" t="s">
        <v>148</v>
      </c>
      <c r="C112" s="293">
        <v>-6.1</v>
      </c>
      <c r="D112" s="293">
        <v>1.1000000000000001</v>
      </c>
    </row>
    <row r="113" spans="1:4">
      <c r="A113" s="264" t="s">
        <v>53</v>
      </c>
      <c r="B113" s="264" t="s">
        <v>149</v>
      </c>
      <c r="C113" s="293">
        <v>-6.9</v>
      </c>
      <c r="D113" s="293">
        <v>0.7</v>
      </c>
    </row>
    <row r="114" spans="1:4">
      <c r="A114" s="264" t="s">
        <v>751</v>
      </c>
      <c r="B114" s="264" t="s">
        <v>138</v>
      </c>
      <c r="C114" s="293">
        <v>-6.8</v>
      </c>
      <c r="D114" s="293">
        <v>0.2</v>
      </c>
    </row>
    <row r="115" spans="1:4">
      <c r="A115" s="264" t="s">
        <v>53</v>
      </c>
      <c r="B115" s="264" t="s">
        <v>139</v>
      </c>
      <c r="C115" s="293">
        <v>-4.9000000000000004</v>
      </c>
      <c r="D115" s="293">
        <v>-0.4</v>
      </c>
    </row>
    <row r="116" spans="1:4">
      <c r="A116" s="264" t="s">
        <v>53</v>
      </c>
      <c r="B116" s="264" t="s">
        <v>140</v>
      </c>
      <c r="C116" s="293">
        <v>-3</v>
      </c>
      <c r="D116" s="293">
        <v>-0.8</v>
      </c>
    </row>
    <row r="117" spans="1:4">
      <c r="A117" s="264" t="s">
        <v>53</v>
      </c>
      <c r="B117" s="264" t="s">
        <v>141</v>
      </c>
      <c r="C117" s="293">
        <v>-1.8</v>
      </c>
      <c r="D117" s="293">
        <v>-1.4</v>
      </c>
    </row>
    <row r="118" spans="1:4">
      <c r="A118" s="264" t="s">
        <v>53</v>
      </c>
      <c r="B118" s="264" t="s">
        <v>142</v>
      </c>
      <c r="C118" s="293">
        <v>1.8</v>
      </c>
      <c r="D118" s="293">
        <v>-1.7</v>
      </c>
    </row>
    <row r="119" spans="1:4">
      <c r="A119" s="264" t="s">
        <v>53</v>
      </c>
      <c r="B119" s="264" t="s">
        <v>143</v>
      </c>
      <c r="C119" s="293">
        <v>4</v>
      </c>
      <c r="D119" s="293">
        <v>-1.8</v>
      </c>
    </row>
    <row r="120" spans="1:4">
      <c r="A120" s="264" t="s">
        <v>53</v>
      </c>
      <c r="B120" s="264" t="s">
        <v>144</v>
      </c>
      <c r="C120" s="293">
        <v>5.8</v>
      </c>
      <c r="D120" s="293">
        <v>-1.9</v>
      </c>
    </row>
    <row r="121" spans="1:4">
      <c r="A121" s="264" t="s">
        <v>53</v>
      </c>
      <c r="B121" s="264" t="s">
        <v>145</v>
      </c>
      <c r="C121" s="293">
        <v>11.8</v>
      </c>
      <c r="D121" s="293">
        <v>-1</v>
      </c>
    </row>
    <row r="122" spans="1:4">
      <c r="A122" s="264" t="s">
        <v>53</v>
      </c>
      <c r="B122" s="264" t="s">
        <v>146</v>
      </c>
      <c r="C122" s="293">
        <v>14.8</v>
      </c>
      <c r="D122" s="293">
        <v>0.3</v>
      </c>
    </row>
    <row r="123" spans="1:4">
      <c r="A123" s="264" t="s">
        <v>53</v>
      </c>
      <c r="B123" s="264" t="s">
        <v>147</v>
      </c>
      <c r="C123" s="293">
        <v>18.600000000000001</v>
      </c>
      <c r="D123" s="293">
        <v>2.2999999999999998</v>
      </c>
    </row>
    <row r="124" spans="1:4">
      <c r="A124" s="264" t="s">
        <v>53</v>
      </c>
      <c r="B124" s="264" t="s">
        <v>148</v>
      </c>
      <c r="C124" s="293">
        <v>20.3</v>
      </c>
      <c r="D124" s="293">
        <v>4.5</v>
      </c>
    </row>
    <row r="125" spans="1:4">
      <c r="A125" s="264" t="s">
        <v>53</v>
      </c>
      <c r="B125" s="264" t="s">
        <v>149</v>
      </c>
      <c r="C125" s="293">
        <v>20.100000000000001</v>
      </c>
      <c r="D125" s="293">
        <v>6.7</v>
      </c>
    </row>
    <row r="126" spans="1:4">
      <c r="A126" s="264" t="s">
        <v>1183</v>
      </c>
      <c r="B126" s="264" t="s">
        <v>138</v>
      </c>
      <c r="C126" s="293">
        <v>19.600000000000001</v>
      </c>
      <c r="D126" s="293">
        <v>8.9</v>
      </c>
    </row>
    <row r="127" spans="1:4">
      <c r="A127" s="264" t="s">
        <v>53</v>
      </c>
      <c r="B127" s="264" t="s">
        <v>139</v>
      </c>
      <c r="C127" s="293">
        <v>15.7</v>
      </c>
      <c r="D127" s="293">
        <v>10.6</v>
      </c>
    </row>
    <row r="128" spans="1:4">
      <c r="A128" s="264" t="s">
        <v>53</v>
      </c>
      <c r="B128" s="264" t="s">
        <v>140</v>
      </c>
      <c r="C128" s="293">
        <v>12.2</v>
      </c>
      <c r="D128" s="293">
        <v>11.9</v>
      </c>
    </row>
    <row r="129" spans="1:4">
      <c r="A129" s="264" t="s">
        <v>53</v>
      </c>
      <c r="B129" s="264" t="s">
        <v>141</v>
      </c>
      <c r="C129" s="293">
        <v>13.1</v>
      </c>
      <c r="D129" s="293">
        <v>13.1</v>
      </c>
    </row>
  </sheetData>
  <mergeCells count="1">
    <mergeCell ref="H1:I1"/>
  </mergeCells>
  <hyperlinks>
    <hyperlink ref="H1:I1" location="Index!A1" display="Regresar al Índice" xr:uid="{AD909A4C-7448-4B98-A14C-E215D98A89AB}"/>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C1B5-5D38-46E8-90CC-E86771082532}">
  <sheetPr codeName="Hoja76"/>
  <dimension ref="A1:I24"/>
  <sheetViews>
    <sheetView workbookViewId="0"/>
  </sheetViews>
  <sheetFormatPr baseColWidth="10" defaultRowHeight="12.75"/>
  <cols>
    <col min="1" max="16384" width="11.42578125" style="264"/>
  </cols>
  <sheetData>
    <row r="1" spans="1:9">
      <c r="A1" s="262" t="s">
        <v>2927</v>
      </c>
      <c r="H1" s="263" t="s">
        <v>1445</v>
      </c>
      <c r="I1" s="263"/>
    </row>
    <row r="2" spans="1:9">
      <c r="A2" s="264" t="s">
        <v>1364</v>
      </c>
    </row>
    <row r="5" spans="1:9">
      <c r="A5" s="264" t="s">
        <v>2</v>
      </c>
      <c r="B5" s="264" t="s">
        <v>632</v>
      </c>
    </row>
    <row r="6" spans="1:9">
      <c r="A6" s="264" t="s">
        <v>17</v>
      </c>
      <c r="B6" s="293">
        <v>0.233643974813672</v>
      </c>
    </row>
    <row r="7" spans="1:9">
      <c r="A7" s="264" t="s">
        <v>31</v>
      </c>
      <c r="B7" s="293">
        <v>0.65749851328948705</v>
      </c>
    </row>
    <row r="8" spans="1:9">
      <c r="A8" s="264" t="s">
        <v>32</v>
      </c>
      <c r="B8" s="293">
        <v>0.77245816693328595</v>
      </c>
    </row>
    <row r="9" spans="1:9">
      <c r="A9" s="264" t="s">
        <v>9</v>
      </c>
      <c r="B9" s="293">
        <v>1.17352279054616</v>
      </c>
    </row>
    <row r="10" spans="1:9">
      <c r="A10" s="264" t="s">
        <v>26</v>
      </c>
      <c r="B10" s="293">
        <v>1.2974784632148</v>
      </c>
    </row>
    <row r="11" spans="1:9">
      <c r="A11" s="264" t="s">
        <v>12</v>
      </c>
      <c r="B11" s="293">
        <v>1.45467205880682</v>
      </c>
    </row>
    <row r="12" spans="1:9">
      <c r="A12" s="264" t="s">
        <v>3</v>
      </c>
      <c r="B12" s="293">
        <v>2.10547879654098</v>
      </c>
    </row>
    <row r="13" spans="1:9">
      <c r="A13" s="264" t="s">
        <v>22</v>
      </c>
      <c r="B13" s="293">
        <v>2.6474810515430902</v>
      </c>
    </row>
    <row r="14" spans="1:9">
      <c r="A14" s="264" t="s">
        <v>25</v>
      </c>
      <c r="B14" s="293">
        <v>3.0414751198522301</v>
      </c>
    </row>
    <row r="15" spans="1:9">
      <c r="A15" s="264" t="s">
        <v>23</v>
      </c>
      <c r="B15" s="293">
        <v>3.7908592871112599</v>
      </c>
    </row>
    <row r="16" spans="1:9">
      <c r="A16" s="264" t="s">
        <v>13</v>
      </c>
      <c r="B16" s="293">
        <v>4.6463649138844199</v>
      </c>
    </row>
    <row r="17" spans="1:2">
      <c r="A17" s="264" t="s">
        <v>27</v>
      </c>
      <c r="B17" s="293">
        <v>5.1492265948837002</v>
      </c>
    </row>
    <row r="18" spans="1:2">
      <c r="A18" s="264" t="s">
        <v>14</v>
      </c>
      <c r="B18" s="293">
        <v>6.3057358617302404</v>
      </c>
    </row>
    <row r="19" spans="1:2">
      <c r="A19" s="264" t="s">
        <v>0</v>
      </c>
      <c r="B19" s="293">
        <v>7.32433773517488</v>
      </c>
    </row>
    <row r="20" spans="1:2">
      <c r="A20" s="264" t="s">
        <v>29</v>
      </c>
      <c r="B20" s="293">
        <v>8.2285481245983405</v>
      </c>
    </row>
    <row r="21" spans="1:2">
      <c r="A21" s="264" t="s">
        <v>10</v>
      </c>
      <c r="B21" s="293">
        <v>9.5454706148984201</v>
      </c>
    </row>
    <row r="22" spans="1:2">
      <c r="A22" s="264" t="s">
        <v>20</v>
      </c>
      <c r="B22" s="293">
        <v>11.2012431551343</v>
      </c>
    </row>
    <row r="23" spans="1:2">
      <c r="A23" s="264" t="s">
        <v>4</v>
      </c>
      <c r="B23" s="293">
        <v>13.2731052490035</v>
      </c>
    </row>
    <row r="24" spans="1:2">
      <c r="A24" s="264" t="s">
        <v>8</v>
      </c>
      <c r="B24" s="293">
        <v>15.121361031392</v>
      </c>
    </row>
  </sheetData>
  <mergeCells count="1">
    <mergeCell ref="H1:I1"/>
  </mergeCells>
  <hyperlinks>
    <hyperlink ref="H1:I1" location="Index!A1" display="Regresar al Índice" xr:uid="{18666407-7160-4E1E-90EE-40A678513D4B}"/>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5"/>
  <dimension ref="A1:K52"/>
  <sheetViews>
    <sheetView zoomScaleNormal="100" workbookViewId="0"/>
  </sheetViews>
  <sheetFormatPr baseColWidth="10" defaultColWidth="11.42578125" defaultRowHeight="12.75"/>
  <cols>
    <col min="1" max="1" width="18.42578125" style="8" customWidth="1"/>
    <col min="2" max="2" width="12.7109375" style="8" bestFit="1" customWidth="1"/>
    <col min="3" max="6" width="11.5703125" style="8" bestFit="1" customWidth="1"/>
    <col min="7" max="7" width="12.7109375" style="8" bestFit="1" customWidth="1"/>
    <col min="8" max="8" width="11.5703125" style="8" bestFit="1" customWidth="1"/>
    <col min="9" max="9" width="14.42578125" style="8" bestFit="1" customWidth="1"/>
    <col min="10" max="10" width="12.7109375" style="8" bestFit="1" customWidth="1"/>
    <col min="11" max="16384" width="11.42578125" style="8"/>
  </cols>
  <sheetData>
    <row r="1" spans="1:11">
      <c r="A1" s="262" t="s">
        <v>2823</v>
      </c>
      <c r="H1" s="263" t="s">
        <v>1445</v>
      </c>
      <c r="I1" s="263"/>
    </row>
    <row r="2" spans="1:11">
      <c r="A2" s="8" t="s">
        <v>1336</v>
      </c>
    </row>
    <row r="5" spans="1:11">
      <c r="I5" s="8" t="s">
        <v>1</v>
      </c>
    </row>
    <row r="6" spans="1:11" ht="25.5">
      <c r="A6" s="25" t="s">
        <v>0</v>
      </c>
      <c r="B6" s="26">
        <v>44682</v>
      </c>
      <c r="C6" s="26">
        <v>44896</v>
      </c>
      <c r="D6" s="26">
        <v>45017</v>
      </c>
      <c r="E6" s="26">
        <v>45047</v>
      </c>
      <c r="F6" s="26" t="s">
        <v>1399</v>
      </c>
      <c r="G6" s="26" t="s">
        <v>1202</v>
      </c>
      <c r="H6" s="26" t="s">
        <v>1188</v>
      </c>
      <c r="I6" s="26" t="s">
        <v>1203</v>
      </c>
      <c r="J6" s="26" t="s">
        <v>1130</v>
      </c>
      <c r="K6" s="31"/>
    </row>
    <row r="7" spans="1:11">
      <c r="A7" s="104" t="s">
        <v>298</v>
      </c>
      <c r="B7" s="105">
        <v>338.86347209598301</v>
      </c>
      <c r="C7" s="105">
        <v>327.97232910071301</v>
      </c>
      <c r="D7" s="105">
        <v>354.22839914928801</v>
      </c>
      <c r="E7" s="105">
        <v>371.46</v>
      </c>
      <c r="F7" s="105">
        <v>361.83</v>
      </c>
      <c r="G7" s="105">
        <v>4.86454527420603</v>
      </c>
      <c r="H7" s="105">
        <v>9.6193690344955591</v>
      </c>
      <c r="I7" s="105">
        <v>13.2595548589505</v>
      </c>
      <c r="J7" s="105">
        <v>2.6614708564795602</v>
      </c>
      <c r="K7" s="31"/>
    </row>
    <row r="8" spans="1:11">
      <c r="A8" s="106" t="s">
        <v>279</v>
      </c>
      <c r="B8" s="107">
        <v>468.56463552081402</v>
      </c>
      <c r="C8" s="107">
        <v>446.91369281614197</v>
      </c>
      <c r="D8" s="107">
        <v>486.00136363282297</v>
      </c>
      <c r="E8" s="107">
        <v>492.6</v>
      </c>
      <c r="F8" s="107">
        <v>486.39</v>
      </c>
      <c r="G8" s="107">
        <v>1.35774029888582</v>
      </c>
      <c r="H8" s="107">
        <v>5.1295728821852098</v>
      </c>
      <c r="I8" s="107">
        <v>10.222624170670301</v>
      </c>
      <c r="J8" s="107">
        <v>1.27675322272252</v>
      </c>
      <c r="K8" s="31"/>
    </row>
    <row r="9" spans="1:11">
      <c r="A9" s="104" t="s">
        <v>1204</v>
      </c>
      <c r="B9" s="105">
        <v>323.08342846755102</v>
      </c>
      <c r="C9" s="105">
        <v>311.79954426856801</v>
      </c>
      <c r="D9" s="105">
        <v>339.31089332595798</v>
      </c>
      <c r="E9" s="105">
        <v>342.95</v>
      </c>
      <c r="F9" s="105">
        <v>395.24</v>
      </c>
      <c r="G9" s="105">
        <v>1.07249921697787</v>
      </c>
      <c r="H9" s="105">
        <v>6.1490530872102296</v>
      </c>
      <c r="I9" s="105">
        <v>9.9905392115006109</v>
      </c>
      <c r="J9" s="105">
        <v>-13.229936241271099</v>
      </c>
      <c r="K9" s="31"/>
    </row>
    <row r="10" spans="1:11">
      <c r="A10" s="106" t="s">
        <v>1205</v>
      </c>
      <c r="B10" s="107">
        <v>498.50544264679098</v>
      </c>
      <c r="C10" s="107">
        <v>486.25700469646898</v>
      </c>
      <c r="D10" s="107">
        <v>516.34526678248403</v>
      </c>
      <c r="E10" s="107">
        <v>529.70000000000005</v>
      </c>
      <c r="F10" s="107">
        <v>566.15</v>
      </c>
      <c r="G10" s="107">
        <v>2.5863959789413</v>
      </c>
      <c r="H10" s="107">
        <v>6.2576162032619997</v>
      </c>
      <c r="I10" s="107">
        <v>8.9341633917744598</v>
      </c>
      <c r="J10" s="107">
        <v>-6.4382230857546503</v>
      </c>
      <c r="K10" s="31"/>
    </row>
    <row r="11" spans="1:11">
      <c r="A11" s="104" t="s">
        <v>1350</v>
      </c>
      <c r="B11" s="105">
        <v>1071.73060898019</v>
      </c>
      <c r="C11" s="105">
        <v>1039.1495286136701</v>
      </c>
      <c r="D11" s="105">
        <v>1071.5458965589801</v>
      </c>
      <c r="E11" s="105">
        <v>1051.3</v>
      </c>
      <c r="F11" s="105">
        <v>1065.78</v>
      </c>
      <c r="G11" s="105">
        <v>-1.88941011523561</v>
      </c>
      <c r="H11" s="105">
        <v>-1.90631944343052</v>
      </c>
      <c r="I11" s="105">
        <v>1.16927074032724</v>
      </c>
      <c r="J11" s="105">
        <v>-1.35862936065605</v>
      </c>
      <c r="K11" s="31"/>
    </row>
    <row r="12" spans="1:11">
      <c r="A12" s="106" t="s">
        <v>1206</v>
      </c>
      <c r="B12" s="107">
        <v>555.70942374113804</v>
      </c>
      <c r="C12" s="107">
        <v>554.03687249956499</v>
      </c>
      <c r="D12" s="107">
        <v>564.55026386108102</v>
      </c>
      <c r="E12" s="107">
        <v>575.98</v>
      </c>
      <c r="F12" s="107">
        <v>838.81</v>
      </c>
      <c r="G12" s="107">
        <v>2.0245736953071498</v>
      </c>
      <c r="H12" s="107">
        <v>3.6476934514438701</v>
      </c>
      <c r="I12" s="107">
        <v>3.9605897350184001</v>
      </c>
      <c r="J12" s="107">
        <v>-31.3336750873261</v>
      </c>
      <c r="K12" s="31"/>
    </row>
    <row r="13" spans="1:11">
      <c r="A13" s="104" t="s">
        <v>1207</v>
      </c>
      <c r="B13" s="105">
        <v>475.433346664243</v>
      </c>
      <c r="C13" s="105">
        <v>473.08180553139698</v>
      </c>
      <c r="D13" s="105">
        <v>504.06202285705399</v>
      </c>
      <c r="E13" s="105">
        <v>506.48</v>
      </c>
      <c r="F13" s="105">
        <v>541.72</v>
      </c>
      <c r="G13" s="105">
        <v>0.47969833736747303</v>
      </c>
      <c r="H13" s="105">
        <v>6.5301800039033999</v>
      </c>
      <c r="I13" s="105">
        <v>7.0597080839091202</v>
      </c>
      <c r="J13" s="105">
        <v>-6.5052056412906998</v>
      </c>
      <c r="K13" s="31"/>
    </row>
    <row r="14" spans="1:11">
      <c r="A14" s="106" t="s">
        <v>1208</v>
      </c>
      <c r="B14" s="107">
        <v>668.38168696600599</v>
      </c>
      <c r="C14" s="107">
        <v>690.09283005740099</v>
      </c>
      <c r="D14" s="107">
        <v>697.18135911438696</v>
      </c>
      <c r="E14" s="107">
        <v>685.41</v>
      </c>
      <c r="F14" s="107">
        <v>623.87</v>
      </c>
      <c r="G14" s="107">
        <v>-1.6884213785261699</v>
      </c>
      <c r="H14" s="107">
        <v>2.5476929374427901</v>
      </c>
      <c r="I14" s="107">
        <v>-0.67857972919556098</v>
      </c>
      <c r="J14" s="107">
        <v>9.8642345360411507</v>
      </c>
      <c r="K14" s="31"/>
    </row>
    <row r="15" spans="1:11">
      <c r="A15" s="104" t="s">
        <v>303</v>
      </c>
      <c r="B15" s="105">
        <v>507.79778222141402</v>
      </c>
      <c r="C15" s="105">
        <v>484.19110106105398</v>
      </c>
      <c r="D15" s="105">
        <v>517.12357143413601</v>
      </c>
      <c r="E15" s="105">
        <v>533.11</v>
      </c>
      <c r="F15" s="105">
        <v>556.76</v>
      </c>
      <c r="G15" s="105">
        <v>3.091413628957</v>
      </c>
      <c r="H15" s="105">
        <v>4.9847042789070004</v>
      </c>
      <c r="I15" s="105">
        <v>10.103221399927699</v>
      </c>
      <c r="J15" s="105">
        <v>-4.2477907895682101</v>
      </c>
      <c r="K15" s="31"/>
    </row>
    <row r="17" spans="1:10">
      <c r="F17" s="262"/>
      <c r="G17" s="262"/>
      <c r="H17" s="262"/>
      <c r="I17" s="262"/>
      <c r="J17" s="262"/>
    </row>
    <row r="18" spans="1:10" ht="15" customHeight="1"/>
    <row r="26" spans="1:10">
      <c r="A26" s="31"/>
      <c r="B26" s="31"/>
      <c r="C26" s="31"/>
      <c r="D26" s="31"/>
      <c r="E26" s="31"/>
      <c r="F26" s="31"/>
      <c r="G26" s="31"/>
      <c r="H26" s="31"/>
    </row>
    <row r="27" spans="1:10">
      <c r="A27" s="31"/>
      <c r="B27" s="31"/>
      <c r="C27" s="31"/>
      <c r="D27" s="31"/>
      <c r="E27" s="31"/>
      <c r="F27" s="31"/>
      <c r="G27" s="31"/>
      <c r="H27" s="31"/>
    </row>
    <row r="28" spans="1:10">
      <c r="A28" s="31"/>
      <c r="B28" s="31"/>
      <c r="C28" s="31"/>
      <c r="D28" s="31"/>
      <c r="E28" s="31"/>
      <c r="F28" s="31"/>
      <c r="G28" s="31"/>
      <c r="H28" s="31"/>
    </row>
    <row r="29" spans="1:10">
      <c r="A29" s="31"/>
      <c r="B29" s="31"/>
      <c r="C29" s="31"/>
      <c r="D29" s="31"/>
      <c r="E29" s="31"/>
      <c r="F29" s="31"/>
      <c r="G29" s="31"/>
      <c r="H29" s="31"/>
    </row>
    <row r="30" spans="1:10">
      <c r="A30" s="31"/>
      <c r="B30" s="31"/>
      <c r="C30" s="31"/>
      <c r="D30" s="31"/>
      <c r="E30" s="31"/>
      <c r="F30" s="31"/>
      <c r="G30" s="31"/>
      <c r="H30" s="31"/>
    </row>
    <row r="31" spans="1:10">
      <c r="A31" s="31"/>
      <c r="B31" s="31"/>
      <c r="C31" s="31"/>
      <c r="D31" s="31"/>
      <c r="E31" s="31"/>
      <c r="F31" s="31"/>
      <c r="G31" s="31"/>
      <c r="H31" s="31"/>
    </row>
    <row r="32" spans="1:10">
      <c r="A32" s="31"/>
      <c r="B32" s="31"/>
      <c r="C32" s="31"/>
      <c r="D32" s="31"/>
      <c r="E32" s="31"/>
      <c r="F32" s="31"/>
      <c r="G32" s="31"/>
      <c r="H32" s="31"/>
    </row>
    <row r="33" spans="1:8">
      <c r="A33" s="31"/>
      <c r="B33" s="31"/>
      <c r="C33" s="31"/>
      <c r="D33" s="31"/>
      <c r="E33" s="31"/>
      <c r="F33" s="31"/>
      <c r="G33" s="31"/>
      <c r="H33" s="31"/>
    </row>
    <row r="34" spans="1:8">
      <c r="A34" s="31"/>
      <c r="B34" s="31"/>
      <c r="C34" s="31"/>
      <c r="D34" s="31"/>
      <c r="E34" s="31"/>
      <c r="F34" s="31"/>
      <c r="G34" s="31"/>
      <c r="H34" s="31"/>
    </row>
    <row r="35" spans="1:8">
      <c r="A35" s="31"/>
      <c r="B35" s="31"/>
      <c r="C35" s="31"/>
      <c r="D35" s="31"/>
      <c r="E35" s="31"/>
      <c r="F35" s="31"/>
      <c r="G35" s="31"/>
      <c r="H35" s="31"/>
    </row>
    <row r="36" spans="1:8">
      <c r="A36" s="31"/>
      <c r="B36" s="31"/>
      <c r="C36" s="31"/>
      <c r="D36" s="31"/>
      <c r="E36" s="31"/>
      <c r="F36" s="31"/>
      <c r="G36" s="31"/>
      <c r="H36" s="31"/>
    </row>
    <row r="37" spans="1:8">
      <c r="A37" s="31"/>
      <c r="B37" s="31"/>
      <c r="C37" s="31"/>
      <c r="D37" s="31"/>
      <c r="E37" s="31"/>
      <c r="F37" s="31"/>
      <c r="G37" s="31"/>
      <c r="H37" s="31"/>
    </row>
    <row r="38" spans="1:8">
      <c r="A38" s="31"/>
      <c r="B38" s="31"/>
      <c r="C38" s="31"/>
      <c r="D38" s="31"/>
      <c r="E38" s="31"/>
      <c r="F38" s="31"/>
      <c r="G38" s="31"/>
      <c r="H38" s="31"/>
    </row>
    <row r="39" spans="1:8">
      <c r="A39" s="31"/>
      <c r="B39" s="31"/>
      <c r="C39" s="31"/>
      <c r="D39" s="31"/>
      <c r="E39" s="31"/>
      <c r="F39" s="31"/>
      <c r="G39" s="31"/>
      <c r="H39" s="31"/>
    </row>
    <row r="40" spans="1:8">
      <c r="A40" s="31"/>
      <c r="B40" s="31"/>
      <c r="C40" s="31"/>
      <c r="D40" s="31"/>
      <c r="E40" s="31"/>
      <c r="F40" s="31"/>
      <c r="G40" s="31"/>
      <c r="H40" s="31"/>
    </row>
    <row r="41" spans="1:8">
      <c r="A41" s="31"/>
      <c r="B41" s="31"/>
      <c r="C41" s="31"/>
      <c r="D41" s="31"/>
      <c r="E41" s="31"/>
      <c r="F41" s="31"/>
      <c r="G41" s="31"/>
      <c r="H41" s="31"/>
    </row>
    <row r="42" spans="1:8">
      <c r="A42" s="31"/>
      <c r="B42" s="31"/>
      <c r="C42" s="31"/>
      <c r="D42" s="31"/>
      <c r="E42" s="31"/>
      <c r="F42" s="31"/>
      <c r="G42" s="31"/>
      <c r="H42" s="31"/>
    </row>
    <row r="43" spans="1:8">
      <c r="A43" s="31"/>
      <c r="B43" s="31"/>
      <c r="C43" s="31"/>
      <c r="D43" s="31"/>
      <c r="E43" s="31"/>
      <c r="F43" s="31"/>
      <c r="G43" s="31"/>
      <c r="H43" s="31"/>
    </row>
    <row r="44" spans="1:8">
      <c r="A44" s="31"/>
      <c r="B44" s="31"/>
      <c r="C44" s="31"/>
      <c r="D44" s="31"/>
      <c r="E44" s="31"/>
      <c r="F44" s="31"/>
      <c r="G44" s="31"/>
      <c r="H44" s="31"/>
    </row>
    <row r="45" spans="1:8">
      <c r="A45" s="31"/>
      <c r="B45" s="31"/>
      <c r="C45" s="31"/>
      <c r="D45" s="31"/>
      <c r="E45" s="31"/>
      <c r="F45" s="31"/>
      <c r="G45" s="31"/>
      <c r="H45" s="31"/>
    </row>
    <row r="46" spans="1:8">
      <c r="A46" s="31"/>
      <c r="B46" s="31"/>
      <c r="C46" s="31"/>
      <c r="D46" s="31"/>
      <c r="E46" s="31"/>
      <c r="F46" s="31"/>
      <c r="G46" s="31"/>
      <c r="H46" s="31"/>
    </row>
    <row r="47" spans="1:8">
      <c r="A47" s="31"/>
      <c r="B47" s="31"/>
      <c r="C47" s="31"/>
      <c r="D47" s="31"/>
      <c r="E47" s="31"/>
      <c r="F47" s="31"/>
      <c r="G47" s="31"/>
      <c r="H47" s="31"/>
    </row>
    <row r="48" spans="1:8">
      <c r="A48" s="31"/>
      <c r="B48" s="31"/>
      <c r="C48" s="31"/>
      <c r="D48" s="31"/>
      <c r="E48" s="31"/>
      <c r="F48" s="31"/>
      <c r="G48" s="31"/>
      <c r="H48" s="31"/>
    </row>
    <row r="49" spans="1:8">
      <c r="A49" s="31"/>
      <c r="B49" s="31"/>
      <c r="C49" s="31"/>
      <c r="D49" s="31"/>
      <c r="E49" s="31"/>
      <c r="F49" s="31"/>
      <c r="G49" s="31"/>
      <c r="H49" s="31"/>
    </row>
    <row r="50" spans="1:8">
      <c r="A50" s="31"/>
      <c r="B50" s="31"/>
      <c r="C50" s="31"/>
      <c r="D50" s="31"/>
      <c r="E50" s="31"/>
      <c r="F50" s="31"/>
      <c r="G50" s="31"/>
      <c r="H50" s="31"/>
    </row>
    <row r="51" spans="1:8">
      <c r="A51" s="31"/>
      <c r="B51" s="31"/>
      <c r="C51" s="31"/>
      <c r="D51" s="31"/>
      <c r="E51" s="31"/>
      <c r="F51" s="31"/>
      <c r="G51" s="31"/>
      <c r="H51" s="31"/>
    </row>
    <row r="52" spans="1:8">
      <c r="A52" s="31"/>
      <c r="B52" s="31"/>
      <c r="C52" s="31"/>
      <c r="D52" s="31"/>
      <c r="E52" s="31"/>
      <c r="F52" s="31"/>
      <c r="G52" s="31"/>
      <c r="H52" s="31"/>
    </row>
  </sheetData>
  <sortState ref="F18:I26">
    <sortCondition ref="F18:F26"/>
  </sortState>
  <mergeCells count="1">
    <mergeCell ref="H1:I1"/>
  </mergeCells>
  <hyperlinks>
    <hyperlink ref="H1:I1" location="Index!A1" display="Regresar al Índice" xr:uid="{00000000-0004-0000-0E00-000000000000}"/>
  </hyperlinks>
  <pageMargins left="0.7" right="0.7" top="0.75" bottom="0.75" header="0.3" footer="0.3"/>
  <pageSetup orientation="portrait" horizontalDpi="4294967295" verticalDpi="4294967295"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4322-074C-4F16-B70F-0F315E738BDF}">
  <sheetPr codeName="Hoja77"/>
  <dimension ref="A1:I82"/>
  <sheetViews>
    <sheetView workbookViewId="0"/>
  </sheetViews>
  <sheetFormatPr baseColWidth="10" defaultColWidth="9.140625" defaultRowHeight="12.75"/>
  <cols>
    <col min="1" max="16384" width="9.140625" style="289"/>
  </cols>
  <sheetData>
    <row r="1" spans="1:9">
      <c r="A1" s="262" t="s">
        <v>2928</v>
      </c>
      <c r="H1" s="263" t="s">
        <v>1445</v>
      </c>
      <c r="I1" s="263"/>
    </row>
    <row r="2" spans="1:9">
      <c r="A2" s="289" t="s">
        <v>1366</v>
      </c>
    </row>
    <row r="6" spans="1:9">
      <c r="A6" s="289" t="s">
        <v>451</v>
      </c>
      <c r="B6" s="289" t="s">
        <v>645</v>
      </c>
      <c r="C6" s="289" t="s">
        <v>562</v>
      </c>
      <c r="D6" s="289" t="s">
        <v>634</v>
      </c>
      <c r="E6" s="289" t="s">
        <v>133</v>
      </c>
      <c r="F6" s="289" t="s">
        <v>1098</v>
      </c>
    </row>
    <row r="7" spans="1:9">
      <c r="A7" s="289" t="s">
        <v>661</v>
      </c>
      <c r="B7" s="290">
        <v>2017</v>
      </c>
      <c r="C7" s="289" t="s">
        <v>662</v>
      </c>
      <c r="D7" s="290">
        <v>90.655880640000007</v>
      </c>
      <c r="E7" s="290">
        <v>3.1777708113165666</v>
      </c>
      <c r="F7" s="290">
        <v>-12.021543036421848</v>
      </c>
    </row>
    <row r="8" spans="1:9">
      <c r="A8" s="289" t="s">
        <v>663</v>
      </c>
      <c r="B8" s="290">
        <v>2017</v>
      </c>
      <c r="C8" s="289" t="s">
        <v>664</v>
      </c>
      <c r="D8" s="290">
        <v>86.263826339999994</v>
      </c>
      <c r="E8" s="290">
        <v>-0.18208700143780546</v>
      </c>
      <c r="F8" s="290">
        <v>-4.8447538857861039</v>
      </c>
    </row>
    <row r="9" spans="1:9">
      <c r="A9" s="289" t="s">
        <v>665</v>
      </c>
      <c r="B9" s="290">
        <v>2017</v>
      </c>
      <c r="C9" s="289" t="s">
        <v>666</v>
      </c>
      <c r="D9" s="290">
        <v>92.647790860000001</v>
      </c>
      <c r="E9" s="290">
        <v>2.5922515025746153</v>
      </c>
      <c r="F9" s="290">
        <v>7.4005116522866343</v>
      </c>
    </row>
    <row r="10" spans="1:9">
      <c r="A10" s="289" t="s">
        <v>667</v>
      </c>
      <c r="B10" s="290">
        <v>2017</v>
      </c>
      <c r="C10" s="289" t="s">
        <v>668</v>
      </c>
      <c r="D10" s="290">
        <v>82.747125980000007</v>
      </c>
      <c r="E10" s="290">
        <v>-11.102037287980371</v>
      </c>
      <c r="F10" s="290">
        <v>-10.686347497438854</v>
      </c>
    </row>
    <row r="11" spans="1:9">
      <c r="A11" s="289" t="s">
        <v>669</v>
      </c>
      <c r="B11" s="290">
        <v>2017</v>
      </c>
      <c r="C11" s="289" t="s">
        <v>670</v>
      </c>
      <c r="D11" s="290">
        <v>94.572919880000001</v>
      </c>
      <c r="E11" s="290">
        <v>3.2875126208744643</v>
      </c>
      <c r="F11" s="290">
        <v>14.291485969987997</v>
      </c>
    </row>
    <row r="12" spans="1:9">
      <c r="A12" s="289" t="s">
        <v>641</v>
      </c>
      <c r="B12" s="290">
        <v>2017</v>
      </c>
      <c r="C12" s="289" t="s">
        <v>671</v>
      </c>
      <c r="D12" s="290">
        <v>92.005833469999999</v>
      </c>
      <c r="E12" s="290">
        <v>-2.9473666268475416</v>
      </c>
      <c r="F12" s="290">
        <v>-2.7143990195684773</v>
      </c>
    </row>
    <row r="13" spans="1:9">
      <c r="A13" s="289" t="s">
        <v>647</v>
      </c>
      <c r="B13" s="290">
        <v>2017</v>
      </c>
      <c r="C13" s="289" t="s">
        <v>672</v>
      </c>
      <c r="D13" s="290">
        <v>89.812168189999994</v>
      </c>
      <c r="E13" s="290">
        <v>-0.56358506282511089</v>
      </c>
      <c r="F13" s="290">
        <v>-2.3842676026790031</v>
      </c>
    </row>
    <row r="14" spans="1:9">
      <c r="A14" s="289" t="s">
        <v>656</v>
      </c>
      <c r="B14" s="290">
        <v>2017</v>
      </c>
      <c r="C14" s="289" t="s">
        <v>673</v>
      </c>
      <c r="D14" s="290">
        <v>98.168936799999997</v>
      </c>
      <c r="E14" s="290">
        <v>2.1227620448820366</v>
      </c>
      <c r="F14" s="290">
        <v>9.3047175882905311</v>
      </c>
    </row>
    <row r="15" spans="1:9">
      <c r="A15" s="289" t="s">
        <v>674</v>
      </c>
      <c r="B15" s="290">
        <v>2017</v>
      </c>
      <c r="C15" s="289" t="s">
        <v>675</v>
      </c>
      <c r="D15" s="290">
        <v>93.297920779999998</v>
      </c>
      <c r="E15" s="290">
        <v>2.2007243931670137</v>
      </c>
      <c r="F15" s="290">
        <v>-4.9618710141719689</v>
      </c>
    </row>
    <row r="16" spans="1:9">
      <c r="A16" s="289" t="s">
        <v>676</v>
      </c>
      <c r="B16" s="290">
        <v>2017</v>
      </c>
      <c r="C16" s="289" t="s">
        <v>677</v>
      </c>
      <c r="D16" s="290">
        <v>96.720323739999998</v>
      </c>
      <c r="E16" s="290">
        <v>3.823414945418441</v>
      </c>
      <c r="F16" s="290">
        <v>3.6682521232923868</v>
      </c>
    </row>
    <row r="17" spans="1:6">
      <c r="A17" s="289" t="s">
        <v>678</v>
      </c>
      <c r="B17" s="290">
        <v>2017</v>
      </c>
      <c r="C17" s="289" t="s">
        <v>679</v>
      </c>
      <c r="D17" s="290">
        <v>98.311391139999998</v>
      </c>
      <c r="E17" s="290">
        <v>4.8489393351533554</v>
      </c>
      <c r="F17" s="290">
        <v>1.6450186873619745</v>
      </c>
    </row>
    <row r="18" spans="1:6">
      <c r="A18" s="289" t="s">
        <v>680</v>
      </c>
      <c r="B18" s="290">
        <v>2017</v>
      </c>
      <c r="C18" s="289" t="s">
        <v>681</v>
      </c>
      <c r="D18" s="290">
        <v>99.238868929999995</v>
      </c>
      <c r="E18" s="290">
        <v>-3.6920440501478207</v>
      </c>
      <c r="F18" s="290">
        <v>0.94340826555818547</v>
      </c>
    </row>
    <row r="19" spans="1:6">
      <c r="A19" s="289" t="s">
        <v>682</v>
      </c>
      <c r="B19" s="290">
        <v>2018</v>
      </c>
      <c r="C19" s="289" t="s">
        <v>662</v>
      </c>
      <c r="D19" s="290">
        <v>94.522364339999996</v>
      </c>
      <c r="E19" s="290">
        <v>4.2650114616988057</v>
      </c>
      <c r="F19" s="290">
        <v>-4.7526787042755139</v>
      </c>
    </row>
    <row r="20" spans="1:6">
      <c r="A20" s="289" t="s">
        <v>683</v>
      </c>
      <c r="B20" s="290">
        <v>2018</v>
      </c>
      <c r="C20" s="289" t="s">
        <v>664</v>
      </c>
      <c r="D20" s="290">
        <v>90.060991650000005</v>
      </c>
      <c r="E20" s="290">
        <v>4.4018048712955009</v>
      </c>
      <c r="F20" s="290">
        <v>-4.7199122886434459</v>
      </c>
    </row>
    <row r="21" spans="1:6">
      <c r="A21" s="289" t="s">
        <v>684</v>
      </c>
      <c r="B21" s="290">
        <v>2018</v>
      </c>
      <c r="C21" s="289" t="s">
        <v>666</v>
      </c>
      <c r="D21" s="290">
        <v>95.746271149999998</v>
      </c>
      <c r="E21" s="290">
        <v>3.3443649991418667</v>
      </c>
      <c r="F21" s="290">
        <v>6.3126992006644125</v>
      </c>
    </row>
    <row r="22" spans="1:6">
      <c r="A22" s="289" t="s">
        <v>685</v>
      </c>
      <c r="B22" s="290">
        <v>2018</v>
      </c>
      <c r="C22" s="289" t="s">
        <v>668</v>
      </c>
      <c r="D22" s="290">
        <v>97.955930780000003</v>
      </c>
      <c r="E22" s="290">
        <v>18.379858659593769</v>
      </c>
      <c r="F22" s="290">
        <v>2.3078283921242866</v>
      </c>
    </row>
    <row r="23" spans="1:6">
      <c r="A23" s="289" t="s">
        <v>686</v>
      </c>
      <c r="B23" s="290">
        <v>2018</v>
      </c>
      <c r="C23" s="289" t="s">
        <v>670</v>
      </c>
      <c r="D23" s="290">
        <v>106.31990505</v>
      </c>
      <c r="E23" s="290">
        <v>12.421087542718684</v>
      </c>
      <c r="F23" s="290">
        <v>8.5385072689316956</v>
      </c>
    </row>
    <row r="24" spans="1:6">
      <c r="A24" s="289" t="s">
        <v>642</v>
      </c>
      <c r="B24" s="290">
        <v>2018</v>
      </c>
      <c r="C24" s="289" t="s">
        <v>671</v>
      </c>
      <c r="D24" s="290">
        <v>104.32659760999999</v>
      </c>
      <c r="E24" s="290">
        <v>13.391285829737503</v>
      </c>
      <c r="F24" s="290">
        <v>-1.8748205607055417</v>
      </c>
    </row>
    <row r="25" spans="1:6">
      <c r="A25" s="289" t="s">
        <v>648</v>
      </c>
      <c r="B25" s="290">
        <v>2018</v>
      </c>
      <c r="C25" s="289" t="s">
        <v>672</v>
      </c>
      <c r="D25" s="290">
        <v>100.68623032000001</v>
      </c>
      <c r="E25" s="290">
        <v>12.107559976723477</v>
      </c>
      <c r="F25" s="290">
        <v>-3.4893952006454074</v>
      </c>
    </row>
    <row r="26" spans="1:6">
      <c r="A26" s="289" t="s">
        <v>657</v>
      </c>
      <c r="B26" s="290">
        <v>2018</v>
      </c>
      <c r="C26" s="289" t="s">
        <v>673</v>
      </c>
      <c r="D26" s="290">
        <v>102.21463183</v>
      </c>
      <c r="E26" s="290">
        <v>4.1211560009479546</v>
      </c>
      <c r="F26" s="290">
        <v>1.517984639153183</v>
      </c>
    </row>
    <row r="27" spans="1:6">
      <c r="A27" s="289" t="s">
        <v>687</v>
      </c>
      <c r="B27" s="290">
        <v>2018</v>
      </c>
      <c r="C27" s="289" t="s">
        <v>675</v>
      </c>
      <c r="D27" s="290">
        <v>98.326350689999998</v>
      </c>
      <c r="E27" s="290">
        <v>5.3896484165571348</v>
      </c>
      <c r="F27" s="290">
        <v>-3.8040357533810463</v>
      </c>
    </row>
    <row r="28" spans="1:6">
      <c r="A28" s="289" t="s">
        <v>688</v>
      </c>
      <c r="B28" s="290">
        <v>2018</v>
      </c>
      <c r="C28" s="289" t="s">
        <v>677</v>
      </c>
      <c r="D28" s="290">
        <v>107.13445831</v>
      </c>
      <c r="E28" s="290">
        <v>10.767266038102699</v>
      </c>
      <c r="F28" s="290">
        <v>8.9580336890259513</v>
      </c>
    </row>
    <row r="29" spans="1:6">
      <c r="A29" s="289" t="s">
        <v>689</v>
      </c>
      <c r="B29" s="290">
        <v>2018</v>
      </c>
      <c r="C29" s="289" t="s">
        <v>679</v>
      </c>
      <c r="D29" s="290">
        <v>104.15128365</v>
      </c>
      <c r="E29" s="290">
        <v>5.9401992406797701</v>
      </c>
      <c r="F29" s="290">
        <v>-2.7845146249472861</v>
      </c>
    </row>
    <row r="30" spans="1:6">
      <c r="A30" s="289" t="s">
        <v>690</v>
      </c>
      <c r="B30" s="290">
        <v>2018</v>
      </c>
      <c r="C30" s="289" t="s">
        <v>681</v>
      </c>
      <c r="D30" s="290">
        <v>98.554984610000005</v>
      </c>
      <c r="E30" s="290">
        <v>-0.68912949872733908</v>
      </c>
      <c r="F30" s="290">
        <v>-5.3732405822345246</v>
      </c>
    </row>
    <row r="31" spans="1:6">
      <c r="A31" s="289" t="s">
        <v>691</v>
      </c>
      <c r="B31" s="290">
        <v>2019</v>
      </c>
      <c r="C31" s="289" t="s">
        <v>662</v>
      </c>
      <c r="D31" s="290">
        <v>91.958514390000005</v>
      </c>
      <c r="E31" s="290">
        <v>-2.7124268080914056</v>
      </c>
      <c r="F31" s="290">
        <v>-6.6931878139938155</v>
      </c>
    </row>
    <row r="32" spans="1:6">
      <c r="A32" s="289" t="s">
        <v>692</v>
      </c>
      <c r="B32" s="290">
        <v>2019</v>
      </c>
      <c r="C32" s="289" t="s">
        <v>664</v>
      </c>
      <c r="D32" s="290">
        <v>87.895571939999996</v>
      </c>
      <c r="E32" s="290">
        <v>-2.404392479282687</v>
      </c>
      <c r="F32" s="290">
        <v>-4.4182341101867904</v>
      </c>
    </row>
    <row r="33" spans="1:6">
      <c r="A33" s="289" t="s">
        <v>693</v>
      </c>
      <c r="B33" s="290">
        <v>2019</v>
      </c>
      <c r="C33" s="289" t="s">
        <v>666</v>
      </c>
      <c r="D33" s="290">
        <v>96.540887710000007</v>
      </c>
      <c r="E33" s="290">
        <v>0.82991906677507055</v>
      </c>
      <c r="F33" s="290">
        <v>9.835894549843248</v>
      </c>
    </row>
    <row r="34" spans="1:6">
      <c r="A34" s="289" t="s">
        <v>694</v>
      </c>
      <c r="B34" s="290">
        <v>2019</v>
      </c>
      <c r="C34" s="289" t="s">
        <v>668</v>
      </c>
      <c r="D34" s="290">
        <v>94.022366199999993</v>
      </c>
      <c r="E34" s="290">
        <v>-4.0156471881569207</v>
      </c>
      <c r="F34" s="290">
        <v>-2.6087614996512376</v>
      </c>
    </row>
    <row r="35" spans="1:6">
      <c r="A35" s="289" t="s">
        <v>695</v>
      </c>
      <c r="B35" s="290">
        <v>2019</v>
      </c>
      <c r="C35" s="289" t="s">
        <v>670</v>
      </c>
      <c r="D35" s="290">
        <v>101.42589635</v>
      </c>
      <c r="E35" s="290">
        <v>-4.6030973200159009</v>
      </c>
      <c r="F35" s="290">
        <v>7.8742223251982031</v>
      </c>
    </row>
    <row r="36" spans="1:6">
      <c r="A36" s="289" t="s">
        <v>643</v>
      </c>
      <c r="B36" s="290">
        <v>2019</v>
      </c>
      <c r="C36" s="289" t="s">
        <v>671</v>
      </c>
      <c r="D36" s="290">
        <v>98.927960100000007</v>
      </c>
      <c r="E36" s="290">
        <v>-5.1747470287313497</v>
      </c>
      <c r="F36" s="290">
        <v>-2.4628190037188613</v>
      </c>
    </row>
    <row r="37" spans="1:6">
      <c r="A37" s="289" t="s">
        <v>649</v>
      </c>
      <c r="B37" s="290">
        <v>2019</v>
      </c>
      <c r="C37" s="289" t="s">
        <v>672</v>
      </c>
      <c r="D37" s="290">
        <v>98.879290409999996</v>
      </c>
      <c r="E37" s="290">
        <v>-1.7946246515111473</v>
      </c>
      <c r="F37" s="290">
        <v>-4.9197102569196918E-2</v>
      </c>
    </row>
    <row r="38" spans="1:6">
      <c r="A38" s="289" t="s">
        <v>658</v>
      </c>
      <c r="B38" s="290">
        <v>2019</v>
      </c>
      <c r="C38" s="289" t="s">
        <v>673</v>
      </c>
      <c r="D38" s="290">
        <v>97.274803070000004</v>
      </c>
      <c r="E38" s="290">
        <v>-4.8328000322065012</v>
      </c>
      <c r="F38" s="290">
        <v>-1.6226727895669892</v>
      </c>
    </row>
    <row r="39" spans="1:6">
      <c r="A39" s="289" t="s">
        <v>696</v>
      </c>
      <c r="B39" s="290">
        <v>2019</v>
      </c>
      <c r="C39" s="289" t="s">
        <v>675</v>
      </c>
      <c r="D39" s="290">
        <v>93.130817179999994</v>
      </c>
      <c r="E39" s="290">
        <v>-5.2839686142530669</v>
      </c>
      <c r="F39" s="290">
        <v>-4.2600815002606103</v>
      </c>
    </row>
    <row r="40" spans="1:6">
      <c r="A40" s="289" t="s">
        <v>697</v>
      </c>
      <c r="B40" s="290">
        <v>2019</v>
      </c>
      <c r="C40" s="289" t="s">
        <v>677</v>
      </c>
      <c r="D40" s="290">
        <v>99.203409870000002</v>
      </c>
      <c r="E40" s="290">
        <v>-7.4028921834383405</v>
      </c>
      <c r="F40" s="290">
        <v>6.5204975902478255</v>
      </c>
    </row>
    <row r="41" spans="1:6">
      <c r="A41" s="289" t="s">
        <v>698</v>
      </c>
      <c r="B41" s="290">
        <v>2019</v>
      </c>
      <c r="C41" s="289" t="s">
        <v>679</v>
      </c>
      <c r="D41" s="290">
        <v>96.051104879999997</v>
      </c>
      <c r="E41" s="290">
        <v>-7.7773201501967275</v>
      </c>
      <c r="F41" s="290">
        <v>-3.177617577995461</v>
      </c>
    </row>
    <row r="42" spans="1:6">
      <c r="A42" s="289" t="s">
        <v>699</v>
      </c>
      <c r="B42" s="290">
        <v>2019</v>
      </c>
      <c r="C42" s="289" t="s">
        <v>681</v>
      </c>
      <c r="D42" s="290">
        <v>98.205459050000002</v>
      </c>
      <c r="E42" s="290">
        <v>-0.35465031158306176</v>
      </c>
      <c r="F42" s="290">
        <v>2.2429249228226107</v>
      </c>
    </row>
    <row r="43" spans="1:6">
      <c r="A43" s="289" t="s">
        <v>700</v>
      </c>
      <c r="B43" s="290">
        <v>2020</v>
      </c>
      <c r="C43" s="289" t="s">
        <v>662</v>
      </c>
      <c r="D43" s="290">
        <v>92.082757509999993</v>
      </c>
      <c r="E43" s="290">
        <v>0.1351077937960895</v>
      </c>
      <c r="F43" s="290">
        <v>-6.2345836975139202</v>
      </c>
    </row>
    <row r="44" spans="1:6">
      <c r="A44" s="289" t="s">
        <v>701</v>
      </c>
      <c r="B44" s="290">
        <v>2020</v>
      </c>
      <c r="C44" s="289" t="s">
        <v>664</v>
      </c>
      <c r="D44" s="290">
        <v>86.621007939999998</v>
      </c>
      <c r="E44" s="290">
        <v>-1.4500889770306649</v>
      </c>
      <c r="F44" s="290">
        <v>-5.9313488406413768</v>
      </c>
    </row>
    <row r="45" spans="1:6">
      <c r="A45" s="289" t="s">
        <v>702</v>
      </c>
      <c r="B45" s="290">
        <v>2020</v>
      </c>
      <c r="C45" s="289" t="s">
        <v>666</v>
      </c>
      <c r="D45" s="290">
        <v>89.660336880000003</v>
      </c>
      <c r="E45" s="290">
        <v>-7.1270846925175881</v>
      </c>
      <c r="F45" s="290">
        <v>3.5087665362948259</v>
      </c>
    </row>
    <row r="46" spans="1:6">
      <c r="A46" s="289" t="s">
        <v>703</v>
      </c>
      <c r="B46" s="290">
        <v>2020</v>
      </c>
      <c r="C46" s="289" t="s">
        <v>668</v>
      </c>
      <c r="D46" s="290">
        <v>65.570850770000007</v>
      </c>
      <c r="E46" s="290">
        <v>-30.260369505569823</v>
      </c>
      <c r="F46" s="290">
        <v>-26.867494533553881</v>
      </c>
    </row>
    <row r="47" spans="1:6">
      <c r="A47" s="289" t="s">
        <v>704</v>
      </c>
      <c r="B47" s="290">
        <v>2020</v>
      </c>
      <c r="C47" s="289" t="s">
        <v>670</v>
      </c>
      <c r="D47" s="290">
        <v>70.430451379999994</v>
      </c>
      <c r="E47" s="290">
        <v>-30.559695388878865</v>
      </c>
      <c r="F47" s="290">
        <v>7.4112209204754631</v>
      </c>
    </row>
    <row r="48" spans="1:6">
      <c r="A48" s="289" t="s">
        <v>654</v>
      </c>
      <c r="B48" s="290">
        <v>2020</v>
      </c>
      <c r="C48" s="289" t="s">
        <v>671</v>
      </c>
      <c r="D48" s="290">
        <v>77.71208919</v>
      </c>
      <c r="E48" s="290">
        <v>-21.445778209268873</v>
      </c>
      <c r="F48" s="290">
        <v>10.338763513970266</v>
      </c>
    </row>
    <row r="49" spans="1:6">
      <c r="A49" s="289" t="s">
        <v>650</v>
      </c>
      <c r="B49" s="290">
        <v>2020</v>
      </c>
      <c r="C49" s="289" t="s">
        <v>672</v>
      </c>
      <c r="D49" s="290">
        <v>84.588501260000001</v>
      </c>
      <c r="E49" s="290">
        <v>-14.452762647004919</v>
      </c>
      <c r="F49" s="290">
        <v>8.8485744517660692</v>
      </c>
    </row>
    <row r="50" spans="1:6">
      <c r="A50" s="289" t="s">
        <v>659</v>
      </c>
      <c r="B50" s="290">
        <v>2020</v>
      </c>
      <c r="C50" s="289" t="s">
        <v>673</v>
      </c>
      <c r="D50" s="290">
        <v>80.872796399999999</v>
      </c>
      <c r="E50" s="290">
        <v>-16.86151619160508</v>
      </c>
      <c r="F50" s="290">
        <v>-4.392683171651222</v>
      </c>
    </row>
    <row r="51" spans="1:6">
      <c r="A51" s="289" t="s">
        <v>705</v>
      </c>
      <c r="B51" s="290">
        <v>2020</v>
      </c>
      <c r="C51" s="289" t="s">
        <v>675</v>
      </c>
      <c r="D51" s="290">
        <v>83.894356110000004</v>
      </c>
      <c r="E51" s="290">
        <v>-9.9177279333306831</v>
      </c>
      <c r="F51" s="290">
        <v>3.7361879946073007</v>
      </c>
    </row>
    <row r="52" spans="1:6">
      <c r="A52" s="289" t="s">
        <v>706</v>
      </c>
      <c r="B52" s="290">
        <v>2020</v>
      </c>
      <c r="C52" s="289" t="s">
        <v>677</v>
      </c>
      <c r="D52" s="290">
        <v>88.441067889999999</v>
      </c>
      <c r="E52" s="290">
        <v>-10.848762148502146</v>
      </c>
      <c r="F52" s="290">
        <v>5.4195681221254866</v>
      </c>
    </row>
    <row r="53" spans="1:6">
      <c r="A53" s="289" t="s">
        <v>707</v>
      </c>
      <c r="B53" s="290">
        <v>2020</v>
      </c>
      <c r="C53" s="289" t="s">
        <v>679</v>
      </c>
      <c r="D53" s="290">
        <v>88.299219750000006</v>
      </c>
      <c r="E53" s="290">
        <v>-8.0705840288716004</v>
      </c>
      <c r="F53" s="290">
        <v>-0.16038718593540643</v>
      </c>
    </row>
    <row r="54" spans="1:6">
      <c r="A54" s="289" t="s">
        <v>708</v>
      </c>
      <c r="B54" s="290">
        <v>2020</v>
      </c>
      <c r="C54" s="289" t="s">
        <v>681</v>
      </c>
      <c r="D54" s="290">
        <v>94.217725520000002</v>
      </c>
      <c r="E54" s="290">
        <v>-4.0606027084193945</v>
      </c>
      <c r="F54" s="290">
        <v>6.7027837695021031</v>
      </c>
    </row>
    <row r="55" spans="1:6">
      <c r="A55" s="289" t="s">
        <v>709</v>
      </c>
      <c r="B55" s="290">
        <v>2021</v>
      </c>
      <c r="C55" s="289" t="s">
        <v>662</v>
      </c>
      <c r="D55" s="290">
        <v>87.43933251</v>
      </c>
      <c r="E55" s="290">
        <v>-5.0426650173847447</v>
      </c>
      <c r="F55" s="290">
        <v>-7.1943925334528727</v>
      </c>
    </row>
    <row r="56" spans="1:6">
      <c r="A56" s="289" t="s">
        <v>710</v>
      </c>
      <c r="B56" s="290">
        <v>2021</v>
      </c>
      <c r="C56" s="289" t="s">
        <v>664</v>
      </c>
      <c r="D56" s="290">
        <v>88.011523069999996</v>
      </c>
      <c r="E56" s="290">
        <v>1.6052862499166127</v>
      </c>
      <c r="F56" s="290">
        <v>0.65438578220454402</v>
      </c>
    </row>
    <row r="57" spans="1:6">
      <c r="A57" s="289" t="s">
        <v>711</v>
      </c>
      <c r="B57" s="290">
        <v>2021</v>
      </c>
      <c r="C57" s="289" t="s">
        <v>666</v>
      </c>
      <c r="D57" s="290">
        <v>100.46821822</v>
      </c>
      <c r="E57" s="290">
        <v>12.054250202589685</v>
      </c>
      <c r="F57" s="290">
        <v>14.153482084490873</v>
      </c>
    </row>
    <row r="58" spans="1:6">
      <c r="A58" s="289" t="s">
        <v>712</v>
      </c>
      <c r="B58" s="290">
        <v>2021</v>
      </c>
      <c r="C58" s="289" t="s">
        <v>668</v>
      </c>
      <c r="D58" s="290">
        <v>92.942668510000004</v>
      </c>
      <c r="E58" s="290">
        <v>41.743880731410549</v>
      </c>
      <c r="F58" s="290">
        <v>-7.4904779275779942</v>
      </c>
    </row>
    <row r="59" spans="1:6">
      <c r="A59" s="289" t="s">
        <v>713</v>
      </c>
      <c r="B59" s="290">
        <v>2021</v>
      </c>
      <c r="C59" s="289" t="s">
        <v>670</v>
      </c>
      <c r="D59" s="290">
        <v>99.238512080000007</v>
      </c>
      <c r="E59" s="290">
        <v>40.902848321344969</v>
      </c>
      <c r="F59" s="290">
        <v>6.7739001590239596</v>
      </c>
    </row>
    <row r="60" spans="1:6">
      <c r="A60" s="289" t="s">
        <v>644</v>
      </c>
      <c r="B60" s="290">
        <v>2021</v>
      </c>
      <c r="C60" s="289" t="s">
        <v>671</v>
      </c>
      <c r="D60" s="290">
        <v>105.96724552000001</v>
      </c>
      <c r="E60" s="290">
        <v>36.35876557239164</v>
      </c>
      <c r="F60" s="290">
        <v>6.7803651011773605</v>
      </c>
    </row>
    <row r="61" spans="1:6">
      <c r="A61" s="289" t="s">
        <v>651</v>
      </c>
      <c r="B61" s="290">
        <v>2021</v>
      </c>
      <c r="C61" s="289" t="s">
        <v>672</v>
      </c>
      <c r="D61" s="290">
        <v>102.57633989999999</v>
      </c>
      <c r="E61" s="290">
        <v>21.26511094541172</v>
      </c>
      <c r="F61" s="290">
        <v>-3.1999563670455324</v>
      </c>
    </row>
    <row r="62" spans="1:6">
      <c r="A62" s="289" t="s">
        <v>660</v>
      </c>
      <c r="B62" s="290">
        <v>2021</v>
      </c>
      <c r="C62" s="289" t="s">
        <v>673</v>
      </c>
      <c r="D62" s="290">
        <v>99.019014459999994</v>
      </c>
      <c r="E62" s="290">
        <v>22.437975274464474</v>
      </c>
      <c r="F62" s="290">
        <v>-3.4679785255235061</v>
      </c>
    </row>
    <row r="63" spans="1:6">
      <c r="A63" s="289" t="s">
        <v>714</v>
      </c>
      <c r="B63" s="290">
        <v>2021</v>
      </c>
      <c r="C63" s="289" t="s">
        <v>675</v>
      </c>
      <c r="D63" s="290">
        <v>98.260377840000004</v>
      </c>
      <c r="E63" s="290">
        <v>17.123943011331612</v>
      </c>
      <c r="F63" s="290">
        <v>-0.76615246489496336</v>
      </c>
    </row>
    <row r="64" spans="1:6">
      <c r="A64" s="289" t="s">
        <v>728</v>
      </c>
      <c r="B64" s="290">
        <v>2021</v>
      </c>
      <c r="C64" s="289" t="s">
        <v>677</v>
      </c>
      <c r="D64" s="290">
        <v>103.05391457</v>
      </c>
      <c r="E64" s="290">
        <v>16.522693618054191</v>
      </c>
      <c r="F64" s="290">
        <v>4.8784025009607062</v>
      </c>
    </row>
    <row r="65" spans="1:6">
      <c r="A65" s="289" t="s">
        <v>738</v>
      </c>
      <c r="B65" s="290">
        <v>2021</v>
      </c>
      <c r="C65" s="289" t="s">
        <v>679</v>
      </c>
      <c r="D65" s="290">
        <v>106.85052001</v>
      </c>
      <c r="E65" s="290">
        <v>21.00958571607309</v>
      </c>
      <c r="F65" s="290">
        <v>3.6840962867268137</v>
      </c>
    </row>
    <row r="66" spans="1:6">
      <c r="A66" s="289" t="s">
        <v>742</v>
      </c>
      <c r="B66" s="290">
        <v>2021</v>
      </c>
      <c r="C66" s="289" t="s">
        <v>681</v>
      </c>
      <c r="D66" s="290">
        <v>106.62924334</v>
      </c>
      <c r="E66" s="290">
        <v>13.173230144857778</v>
      </c>
      <c r="F66" s="290">
        <v>-0.20708993272029527</v>
      </c>
    </row>
    <row r="67" spans="1:6">
      <c r="A67" s="289" t="s">
        <v>1028</v>
      </c>
      <c r="B67" s="290">
        <v>2022</v>
      </c>
      <c r="C67" s="289" t="s">
        <v>662</v>
      </c>
      <c r="D67" s="290">
        <v>94.101781200000005</v>
      </c>
      <c r="E67" s="290">
        <v>7.6195100062526837</v>
      </c>
      <c r="F67" s="290">
        <v>-11.748617684601491</v>
      </c>
    </row>
    <row r="68" spans="1:6">
      <c r="A68" s="289" t="s">
        <v>1001</v>
      </c>
      <c r="B68" s="290">
        <v>2022</v>
      </c>
      <c r="C68" s="289" t="s">
        <v>664</v>
      </c>
      <c r="D68" s="290">
        <v>96.964398509999995</v>
      </c>
      <c r="E68" s="290">
        <v>10.172390077693947</v>
      </c>
      <c r="F68" s="290">
        <v>3.0420437036318182</v>
      </c>
    </row>
    <row r="69" spans="1:6">
      <c r="A69" s="289" t="s">
        <v>1082</v>
      </c>
      <c r="B69" s="290">
        <v>2022</v>
      </c>
      <c r="C69" s="289" t="s">
        <v>666</v>
      </c>
      <c r="D69" s="290">
        <v>111.42803354</v>
      </c>
      <c r="E69" s="290">
        <v>10.908738618217335</v>
      </c>
      <c r="F69" s="290">
        <v>14.916438664349949</v>
      </c>
    </row>
    <row r="70" spans="1:6">
      <c r="A70" s="289" t="s">
        <v>1054</v>
      </c>
      <c r="B70" s="290">
        <v>2022</v>
      </c>
      <c r="C70" s="289" t="s">
        <v>668</v>
      </c>
      <c r="D70" s="290">
        <v>104.85545070000001</v>
      </c>
      <c r="E70" s="290">
        <v>12.817344693216191</v>
      </c>
      <c r="F70" s="290">
        <v>-5.8985002527578443</v>
      </c>
    </row>
    <row r="71" spans="1:6">
      <c r="A71" s="289" t="s">
        <v>1088</v>
      </c>
      <c r="B71" s="290">
        <v>2022</v>
      </c>
      <c r="C71" s="289" t="s">
        <v>670</v>
      </c>
      <c r="D71" s="290">
        <v>110.38265663</v>
      </c>
      <c r="E71" s="290">
        <v>11.229657031754231</v>
      </c>
      <c r="F71" s="290">
        <v>5.271262383692175</v>
      </c>
    </row>
    <row r="72" spans="1:6">
      <c r="A72" s="289" t="s">
        <v>1099</v>
      </c>
      <c r="B72" s="290">
        <v>2022</v>
      </c>
      <c r="C72" s="289" t="s">
        <v>671</v>
      </c>
      <c r="D72" s="290">
        <v>116.16803809</v>
      </c>
      <c r="E72" s="290">
        <v>9.6263638069885644</v>
      </c>
      <c r="F72" s="290">
        <v>5.2412051282589216</v>
      </c>
    </row>
    <row r="73" spans="1:6">
      <c r="A73" s="289" t="s">
        <v>1108</v>
      </c>
      <c r="B73" s="290">
        <v>2022</v>
      </c>
      <c r="C73" s="289" t="s">
        <v>672</v>
      </c>
      <c r="D73" s="290">
        <v>110.07500491</v>
      </c>
      <c r="E73" s="290">
        <v>7.3103261603117611</v>
      </c>
      <c r="F73" s="290">
        <v>-5.2450168567704285</v>
      </c>
    </row>
    <row r="74" spans="1:6">
      <c r="A74" s="289" t="s">
        <v>1128</v>
      </c>
      <c r="B74" s="290">
        <v>2022</v>
      </c>
      <c r="C74" s="289" t="s">
        <v>673</v>
      </c>
      <c r="D74" s="290">
        <v>109.75844222000001</v>
      </c>
      <c r="E74" s="290">
        <v>10.845823722410753</v>
      </c>
      <c r="F74" s="290">
        <v>-0.28758816795768227</v>
      </c>
    </row>
    <row r="75" spans="1:6">
      <c r="A75" s="289" t="s">
        <v>1132</v>
      </c>
      <c r="B75" s="290">
        <v>2022</v>
      </c>
      <c r="C75" s="289" t="s">
        <v>675</v>
      </c>
      <c r="D75" s="290">
        <v>105.60778221</v>
      </c>
      <c r="E75" s="290">
        <v>7.47748434467041</v>
      </c>
      <c r="F75" s="290">
        <v>-3.7816316686423259</v>
      </c>
    </row>
    <row r="76" spans="1:6">
      <c r="A76" s="289" t="s">
        <v>1136</v>
      </c>
      <c r="B76" s="290">
        <v>2022</v>
      </c>
      <c r="C76" s="289" t="s">
        <v>677</v>
      </c>
      <c r="D76" s="290">
        <v>108.39944445</v>
      </c>
      <c r="E76" s="290">
        <v>5.1871196764379262</v>
      </c>
      <c r="F76" s="290">
        <v>2.6434247378179161</v>
      </c>
    </row>
    <row r="77" spans="1:6">
      <c r="A77" s="289" t="s">
        <v>1147</v>
      </c>
      <c r="B77" s="290">
        <v>2022</v>
      </c>
      <c r="C77" s="289" t="s">
        <v>679</v>
      </c>
      <c r="D77" s="290">
        <v>109.70586625999999</v>
      </c>
      <c r="E77" s="290">
        <v>2.6722810986158687</v>
      </c>
      <c r="F77" s="290">
        <v>1.2051923481974904</v>
      </c>
    </row>
    <row r="78" spans="1:6">
      <c r="A78" s="289" t="s">
        <v>1173</v>
      </c>
      <c r="B78" s="290">
        <v>2022</v>
      </c>
      <c r="C78" s="289" t="s">
        <v>681</v>
      </c>
      <c r="D78" s="290">
        <v>113.58731406</v>
      </c>
      <c r="E78" s="290">
        <v>6.5254807237198147</v>
      </c>
      <c r="F78" s="290">
        <v>3.538049451978325</v>
      </c>
    </row>
    <row r="79" spans="1:6">
      <c r="A79" s="289" t="s">
        <v>1310</v>
      </c>
      <c r="B79" s="290">
        <v>2023</v>
      </c>
      <c r="C79" s="289" t="s">
        <v>662</v>
      </c>
      <c r="D79" s="290">
        <v>99.362998039999994</v>
      </c>
      <c r="E79" s="290">
        <v>5.5909853914646073</v>
      </c>
      <c r="F79" s="290">
        <v>-12.522803393771881</v>
      </c>
    </row>
    <row r="80" spans="1:6">
      <c r="A80" s="289" t="s">
        <v>1309</v>
      </c>
      <c r="B80" s="290">
        <v>2023</v>
      </c>
      <c r="C80" s="289" t="s">
        <v>664</v>
      </c>
      <c r="D80" s="290">
        <v>96.677044820000006</v>
      </c>
      <c r="E80" s="290">
        <v>-0.29634968546765561</v>
      </c>
      <c r="F80" s="290">
        <v>-2.7031724816905371</v>
      </c>
    </row>
    <row r="81" spans="1:6">
      <c r="A81" s="289" t="s">
        <v>1338</v>
      </c>
      <c r="B81" s="290">
        <v>2023</v>
      </c>
      <c r="C81" s="289" t="s">
        <v>666</v>
      </c>
      <c r="D81" s="290">
        <v>108.58842247</v>
      </c>
      <c r="E81" s="290">
        <v>-2.5483812105332104</v>
      </c>
      <c r="F81" s="290">
        <v>12.320792047561463</v>
      </c>
    </row>
    <row r="82" spans="1:6">
      <c r="A82" s="289" t="s">
        <v>1441</v>
      </c>
      <c r="B82" s="290">
        <v>2023</v>
      </c>
      <c r="C82" s="289" t="s">
        <v>668</v>
      </c>
      <c r="D82" s="290">
        <v>98.799211920000005</v>
      </c>
      <c r="E82" s="290">
        <v>-5.7757977668966332</v>
      </c>
      <c r="F82" s="290">
        <v>-9.0149670907176898</v>
      </c>
    </row>
  </sheetData>
  <mergeCells count="1">
    <mergeCell ref="H1:I1"/>
  </mergeCells>
  <hyperlinks>
    <hyperlink ref="H1:I1" location="Index!A1" display="Regresar al Índice" xr:uid="{0ECCBF9B-D42C-4092-840D-573E0AA24DF4}"/>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ACC3C-75D2-4074-93EE-25BFA1D7F604}">
  <sheetPr codeName="Hoja78"/>
  <dimension ref="A1:I39"/>
  <sheetViews>
    <sheetView workbookViewId="0"/>
  </sheetViews>
  <sheetFormatPr baseColWidth="10" defaultColWidth="9.140625" defaultRowHeight="12.75"/>
  <cols>
    <col min="1" max="16384" width="9.140625" style="289"/>
  </cols>
  <sheetData>
    <row r="1" spans="1:9">
      <c r="A1" s="262" t="s">
        <v>2929</v>
      </c>
      <c r="H1" s="263" t="s">
        <v>1445</v>
      </c>
      <c r="I1" s="263"/>
    </row>
    <row r="2" spans="1:9">
      <c r="A2" s="289" t="s">
        <v>1367</v>
      </c>
    </row>
    <row r="6" spans="1:9">
      <c r="C6" s="289" t="s">
        <v>608</v>
      </c>
    </row>
    <row r="7" spans="1:9">
      <c r="A7" s="289" t="s">
        <v>3</v>
      </c>
      <c r="B7" s="289" t="s">
        <v>1368</v>
      </c>
      <c r="C7" s="289">
        <v>-6.4082006980405035</v>
      </c>
    </row>
    <row r="8" spans="1:9">
      <c r="A8" s="289" t="s">
        <v>613</v>
      </c>
      <c r="B8" s="289" t="s">
        <v>1368</v>
      </c>
      <c r="C8" s="289">
        <v>-8.1186181624669675</v>
      </c>
    </row>
    <row r="9" spans="1:9">
      <c r="A9" s="289" t="s">
        <v>610</v>
      </c>
      <c r="B9" s="289" t="s">
        <v>1368</v>
      </c>
      <c r="C9" s="289">
        <v>-9.9882690068376316</v>
      </c>
    </row>
    <row r="10" spans="1:9">
      <c r="A10" s="289" t="s">
        <v>6</v>
      </c>
      <c r="B10" s="289" t="s">
        <v>1368</v>
      </c>
      <c r="C10" s="289">
        <v>-8.3260654676234349</v>
      </c>
    </row>
    <row r="11" spans="1:9">
      <c r="A11" s="289" t="s">
        <v>7</v>
      </c>
      <c r="B11" s="289" t="s">
        <v>1368</v>
      </c>
      <c r="C11" s="289">
        <v>-8.310285791128365</v>
      </c>
    </row>
    <row r="12" spans="1:9">
      <c r="A12" s="289" t="s">
        <v>8</v>
      </c>
      <c r="B12" s="289" t="s">
        <v>1368</v>
      </c>
      <c r="C12" s="289">
        <v>-7.9194511862173576</v>
      </c>
    </row>
    <row r="13" spans="1:9">
      <c r="A13" s="289" t="s">
        <v>611</v>
      </c>
      <c r="B13" s="289" t="s">
        <v>1368</v>
      </c>
      <c r="C13" s="289">
        <v>-11.150718246464832</v>
      </c>
    </row>
    <row r="14" spans="1:9">
      <c r="A14" s="289" t="s">
        <v>10</v>
      </c>
      <c r="B14" s="289" t="s">
        <v>1368</v>
      </c>
      <c r="C14" s="289">
        <v>-6.6393472459657215</v>
      </c>
    </row>
    <row r="15" spans="1:9">
      <c r="A15" s="289" t="s">
        <v>11</v>
      </c>
      <c r="B15" s="289" t="s">
        <v>1368</v>
      </c>
      <c r="C15" s="289">
        <v>-11.476266638820849</v>
      </c>
    </row>
    <row r="16" spans="1:9">
      <c r="A16" s="289" t="s">
        <v>12</v>
      </c>
      <c r="B16" s="289" t="s">
        <v>1368</v>
      </c>
      <c r="C16" s="289">
        <v>-9.2196539632852996</v>
      </c>
    </row>
    <row r="17" spans="1:3">
      <c r="A17" s="289" t="s">
        <v>615</v>
      </c>
      <c r="B17" s="289" t="s">
        <v>1368</v>
      </c>
      <c r="C17" s="289">
        <v>-5.5242778203018696</v>
      </c>
    </row>
    <row r="18" spans="1:3">
      <c r="A18" s="289" t="s">
        <v>14</v>
      </c>
      <c r="B18" s="289" t="s">
        <v>1368</v>
      </c>
      <c r="C18" s="289">
        <v>-7.4326839424950579</v>
      </c>
    </row>
    <row r="19" spans="1:3">
      <c r="A19" s="289" t="s">
        <v>15</v>
      </c>
      <c r="B19" s="289" t="s">
        <v>1368</v>
      </c>
      <c r="C19" s="289">
        <v>-7.1699086773344982</v>
      </c>
    </row>
    <row r="20" spans="1:3">
      <c r="A20" s="289" t="s">
        <v>16</v>
      </c>
      <c r="B20" s="289" t="s">
        <v>1368</v>
      </c>
      <c r="C20" s="289">
        <v>-10.519277450756306</v>
      </c>
    </row>
    <row r="21" spans="1:3">
      <c r="A21" s="289" t="s">
        <v>0</v>
      </c>
      <c r="B21" s="289" t="s">
        <v>1368</v>
      </c>
      <c r="C21" s="289">
        <v>-5.7757977668966332</v>
      </c>
    </row>
    <row r="22" spans="1:3">
      <c r="A22" s="289" t="s">
        <v>1478</v>
      </c>
      <c r="B22" s="289" t="s">
        <v>1368</v>
      </c>
      <c r="C22" s="289">
        <v>-7.5338653413700163</v>
      </c>
    </row>
    <row r="23" spans="1:3">
      <c r="A23" s="289" t="s">
        <v>18</v>
      </c>
      <c r="B23" s="289" t="s">
        <v>1368</v>
      </c>
      <c r="C23" s="289">
        <v>-7.4098571502113773</v>
      </c>
    </row>
    <row r="24" spans="1:3">
      <c r="A24" s="289" t="s">
        <v>1</v>
      </c>
      <c r="B24" s="289" t="s">
        <v>1368</v>
      </c>
      <c r="C24" s="289">
        <v>-9.3030819272134995</v>
      </c>
    </row>
    <row r="25" spans="1:3">
      <c r="A25" s="289" t="s">
        <v>19</v>
      </c>
      <c r="B25" s="289" t="s">
        <v>1368</v>
      </c>
      <c r="C25" s="289">
        <v>-5.0981092421892829</v>
      </c>
    </row>
    <row r="26" spans="1:3">
      <c r="A26" s="289" t="s">
        <v>612</v>
      </c>
      <c r="B26" s="289" t="s">
        <v>1368</v>
      </c>
      <c r="C26" s="289">
        <v>-7.6904803763445022</v>
      </c>
    </row>
    <row r="27" spans="1:3">
      <c r="A27" s="289" t="s">
        <v>21</v>
      </c>
      <c r="B27" s="289" t="s">
        <v>1368</v>
      </c>
      <c r="C27" s="289">
        <v>-9.4050918715120222</v>
      </c>
    </row>
    <row r="28" spans="1:3">
      <c r="A28" s="289" t="s">
        <v>22</v>
      </c>
      <c r="B28" s="289" t="s">
        <v>1368</v>
      </c>
      <c r="C28" s="289">
        <v>-6.9674670278813773</v>
      </c>
    </row>
    <row r="29" spans="1:3">
      <c r="A29" s="289" t="s">
        <v>1479</v>
      </c>
      <c r="B29" s="289" t="s">
        <v>1368</v>
      </c>
      <c r="C29" s="289">
        <v>-5.1292658230752606</v>
      </c>
    </row>
    <row r="30" spans="1:3">
      <c r="A30" s="289" t="s">
        <v>609</v>
      </c>
      <c r="B30" s="289" t="s">
        <v>1368</v>
      </c>
      <c r="C30" s="289">
        <v>-7.4240886334517002</v>
      </c>
    </row>
    <row r="31" spans="1:3">
      <c r="A31" s="289" t="s">
        <v>614</v>
      </c>
      <c r="B31" s="289" t="s">
        <v>1368</v>
      </c>
      <c r="C31" s="289">
        <v>-7.3237618209098523</v>
      </c>
    </row>
    <row r="32" spans="1:3">
      <c r="A32" s="289" t="s">
        <v>26</v>
      </c>
      <c r="B32" s="289" t="s">
        <v>1368</v>
      </c>
      <c r="C32" s="289">
        <v>-8.2195862709331884</v>
      </c>
    </row>
    <row r="33" spans="1:3">
      <c r="A33" s="289" t="s">
        <v>27</v>
      </c>
      <c r="B33" s="289" t="s">
        <v>1368</v>
      </c>
      <c r="C33" s="289">
        <v>-7.4445092328108506</v>
      </c>
    </row>
    <row r="34" spans="1:3">
      <c r="A34" s="289" t="s">
        <v>28</v>
      </c>
      <c r="B34" s="289" t="s">
        <v>1368</v>
      </c>
      <c r="C34" s="289">
        <v>-6.3163058204964235</v>
      </c>
    </row>
    <row r="35" spans="1:3">
      <c r="A35" s="289" t="s">
        <v>29</v>
      </c>
      <c r="B35" s="289" t="s">
        <v>1368</v>
      </c>
      <c r="C35" s="289">
        <v>-8.9800194552073176</v>
      </c>
    </row>
    <row r="36" spans="1:3">
      <c r="A36" s="289" t="s">
        <v>30</v>
      </c>
      <c r="B36" s="289" t="s">
        <v>1368</v>
      </c>
      <c r="C36" s="289">
        <v>-9.3183138926105933</v>
      </c>
    </row>
    <row r="37" spans="1:3">
      <c r="A37" s="289" t="s">
        <v>31</v>
      </c>
      <c r="B37" s="289" t="s">
        <v>1368</v>
      </c>
      <c r="C37" s="289">
        <v>-9.2313765907720953</v>
      </c>
    </row>
    <row r="38" spans="1:3">
      <c r="A38" s="289" t="s">
        <v>32</v>
      </c>
      <c r="B38" s="289" t="s">
        <v>1368</v>
      </c>
      <c r="C38" s="289">
        <v>-10.044221700591869</v>
      </c>
    </row>
    <row r="39" spans="1:3">
      <c r="A39" s="289" t="s">
        <v>33</v>
      </c>
      <c r="B39" s="289" t="s">
        <v>1368</v>
      </c>
      <c r="C39" s="289">
        <v>-6.2592094520720609</v>
      </c>
    </row>
  </sheetData>
  <mergeCells count="1">
    <mergeCell ref="H1:I1"/>
  </mergeCells>
  <hyperlinks>
    <hyperlink ref="H1:I1" location="Index!A1" display="Regresar al Índice" xr:uid="{3D46730C-15D7-4849-BD61-C13C18AC295A}"/>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1C4DA-74A3-4E5F-A621-6FB093068342}">
  <sheetPr codeName="Hoja79"/>
  <dimension ref="A1:I39"/>
  <sheetViews>
    <sheetView workbookViewId="0"/>
  </sheetViews>
  <sheetFormatPr baseColWidth="10" defaultColWidth="9.140625" defaultRowHeight="12.75"/>
  <cols>
    <col min="1" max="16384" width="9.140625" style="289"/>
  </cols>
  <sheetData>
    <row r="1" spans="1:9">
      <c r="A1" s="262" t="s">
        <v>2930</v>
      </c>
      <c r="H1" s="263" t="s">
        <v>1445</v>
      </c>
      <c r="I1" s="263"/>
    </row>
    <row r="2" spans="1:9">
      <c r="A2" s="289" t="s">
        <v>1367</v>
      </c>
    </row>
    <row r="6" spans="1:9">
      <c r="C6" s="289" t="s">
        <v>616</v>
      </c>
    </row>
    <row r="7" spans="1:9">
      <c r="A7" s="289" t="s">
        <v>3</v>
      </c>
      <c r="B7" s="289" t="s">
        <v>1368</v>
      </c>
      <c r="C7" s="289">
        <v>-1.3170711062161939</v>
      </c>
    </row>
    <row r="8" spans="1:9">
      <c r="A8" s="289" t="s">
        <v>613</v>
      </c>
      <c r="B8" s="289" t="s">
        <v>1368</v>
      </c>
      <c r="C8" s="289">
        <v>-1.0647389780880736</v>
      </c>
    </row>
    <row r="9" spans="1:9">
      <c r="A9" s="289" t="s">
        <v>610</v>
      </c>
      <c r="B9" s="289" t="s">
        <v>1368</v>
      </c>
      <c r="C9" s="289">
        <v>-0.9246028391605291</v>
      </c>
    </row>
    <row r="10" spans="1:9">
      <c r="A10" s="289" t="s">
        <v>6</v>
      </c>
      <c r="B10" s="289" t="s">
        <v>1368</v>
      </c>
      <c r="C10" s="289">
        <v>-1.6040035972456266</v>
      </c>
    </row>
    <row r="11" spans="1:9">
      <c r="A11" s="289" t="s">
        <v>7</v>
      </c>
      <c r="B11" s="289" t="s">
        <v>1368</v>
      </c>
      <c r="C11" s="289">
        <v>-1.3463093070402465</v>
      </c>
    </row>
    <row r="12" spans="1:9">
      <c r="A12" s="289" t="s">
        <v>8</v>
      </c>
      <c r="B12" s="289" t="s">
        <v>1368</v>
      </c>
      <c r="C12" s="289">
        <v>-1.1867985757976485</v>
      </c>
    </row>
    <row r="13" spans="1:9">
      <c r="A13" s="289" t="s">
        <v>611</v>
      </c>
      <c r="B13" s="289" t="s">
        <v>1368</v>
      </c>
      <c r="C13" s="289">
        <v>-2.2294089281915115</v>
      </c>
    </row>
    <row r="14" spans="1:9">
      <c r="A14" s="289" t="s">
        <v>10</v>
      </c>
      <c r="B14" s="289" t="s">
        <v>1368</v>
      </c>
      <c r="C14" s="289">
        <v>-1.2838360442379613</v>
      </c>
    </row>
    <row r="15" spans="1:9">
      <c r="A15" s="289" t="s">
        <v>11</v>
      </c>
      <c r="B15" s="289" t="s">
        <v>1368</v>
      </c>
      <c r="C15" s="289">
        <v>-0.70068419803520809</v>
      </c>
    </row>
    <row r="16" spans="1:9">
      <c r="A16" s="289" t="s">
        <v>12</v>
      </c>
      <c r="B16" s="289" t="s">
        <v>1368</v>
      </c>
      <c r="C16" s="289">
        <v>-1.5478107322670682</v>
      </c>
    </row>
    <row r="17" spans="1:3">
      <c r="A17" s="289" t="s">
        <v>615</v>
      </c>
      <c r="B17" s="289" t="s">
        <v>1368</v>
      </c>
      <c r="C17" s="289">
        <v>-1.1578714066006561</v>
      </c>
    </row>
    <row r="18" spans="1:3">
      <c r="A18" s="289" t="s">
        <v>14</v>
      </c>
      <c r="B18" s="289" t="s">
        <v>1368</v>
      </c>
      <c r="C18" s="289">
        <v>-1.751255610943623</v>
      </c>
    </row>
    <row r="19" spans="1:3">
      <c r="A19" s="289" t="s">
        <v>15</v>
      </c>
      <c r="B19" s="289" t="s">
        <v>1368</v>
      </c>
      <c r="C19" s="289">
        <v>-1.3115223152158411</v>
      </c>
    </row>
    <row r="20" spans="1:3">
      <c r="A20" s="289" t="s">
        <v>16</v>
      </c>
      <c r="B20" s="289" t="s">
        <v>1368</v>
      </c>
      <c r="C20" s="289">
        <v>-1.6040348915015563</v>
      </c>
    </row>
    <row r="21" spans="1:3">
      <c r="A21" s="289" t="s">
        <v>0</v>
      </c>
      <c r="B21" s="289" t="s">
        <v>1368</v>
      </c>
      <c r="C21" s="289">
        <v>-1.8607034164321228</v>
      </c>
    </row>
    <row r="22" spans="1:3">
      <c r="A22" s="289" t="s">
        <v>1478</v>
      </c>
      <c r="B22" s="289" t="s">
        <v>1368</v>
      </c>
      <c r="C22" s="289">
        <v>-0.65974761273339189</v>
      </c>
    </row>
    <row r="23" spans="1:3">
      <c r="A23" s="289" t="s">
        <v>18</v>
      </c>
      <c r="B23" s="289" t="s">
        <v>1368</v>
      </c>
      <c r="C23" s="289">
        <v>-1.7416055620835198</v>
      </c>
    </row>
    <row r="24" spans="1:3">
      <c r="A24" s="289" t="s">
        <v>1</v>
      </c>
      <c r="B24" s="289" t="s">
        <v>1368</v>
      </c>
      <c r="C24" s="289">
        <v>-1.3238295041400165</v>
      </c>
    </row>
    <row r="25" spans="1:3">
      <c r="A25" s="289" t="s">
        <v>19</v>
      </c>
      <c r="B25" s="289" t="s">
        <v>1368</v>
      </c>
      <c r="C25" s="289">
        <v>-0.80828262177881915</v>
      </c>
    </row>
    <row r="26" spans="1:3">
      <c r="A26" s="289" t="s">
        <v>612</v>
      </c>
      <c r="B26" s="289" t="s">
        <v>1368</v>
      </c>
      <c r="C26" s="289">
        <v>-1.9660705929447302</v>
      </c>
    </row>
    <row r="27" spans="1:3">
      <c r="A27" s="289" t="s">
        <v>21</v>
      </c>
      <c r="B27" s="289" t="s">
        <v>1368</v>
      </c>
      <c r="C27" s="289">
        <v>-1.48366843317263</v>
      </c>
    </row>
    <row r="28" spans="1:3">
      <c r="A28" s="289" t="s">
        <v>22</v>
      </c>
      <c r="B28" s="289" t="s">
        <v>1368</v>
      </c>
      <c r="C28" s="289">
        <v>-1.2944023020567035</v>
      </c>
    </row>
    <row r="29" spans="1:3">
      <c r="A29" s="289" t="s">
        <v>1479</v>
      </c>
      <c r="B29" s="289" t="s">
        <v>1368</v>
      </c>
      <c r="C29" s="289">
        <v>-2.0567590879356894</v>
      </c>
    </row>
    <row r="30" spans="1:3">
      <c r="A30" s="289" t="s">
        <v>609</v>
      </c>
      <c r="B30" s="289" t="s">
        <v>1368</v>
      </c>
      <c r="C30" s="289">
        <v>-1.3982164512024229</v>
      </c>
    </row>
    <row r="31" spans="1:3">
      <c r="A31" s="289" t="s">
        <v>614</v>
      </c>
      <c r="B31" s="289" t="s">
        <v>1368</v>
      </c>
      <c r="C31" s="289">
        <v>-1.5567196388133859</v>
      </c>
    </row>
    <row r="32" spans="1:3">
      <c r="A32" s="289" t="s">
        <v>26</v>
      </c>
      <c r="B32" s="289" t="s">
        <v>1368</v>
      </c>
      <c r="C32" s="289">
        <v>-1.2721535315344872</v>
      </c>
    </row>
    <row r="33" spans="1:3">
      <c r="A33" s="289" t="s">
        <v>27</v>
      </c>
      <c r="B33" s="289" t="s">
        <v>1368</v>
      </c>
      <c r="C33" s="289">
        <v>-1.2306817913787267</v>
      </c>
    </row>
    <row r="34" spans="1:3">
      <c r="A34" s="289" t="s">
        <v>28</v>
      </c>
      <c r="B34" s="289" t="s">
        <v>1368</v>
      </c>
      <c r="C34" s="289">
        <v>-1.2206097368671904</v>
      </c>
    </row>
    <row r="35" spans="1:3">
      <c r="A35" s="289" t="s">
        <v>29</v>
      </c>
      <c r="B35" s="289" t="s">
        <v>1368</v>
      </c>
      <c r="C35" s="289">
        <v>-1.2172312490531805</v>
      </c>
    </row>
    <row r="36" spans="1:3">
      <c r="A36" s="289" t="s">
        <v>30</v>
      </c>
      <c r="B36" s="289" t="s">
        <v>1368</v>
      </c>
      <c r="C36" s="289">
        <v>-1.5743697053352386</v>
      </c>
    </row>
    <row r="37" spans="1:3">
      <c r="A37" s="289" t="s">
        <v>31</v>
      </c>
      <c r="B37" s="289" t="s">
        <v>1368</v>
      </c>
      <c r="C37" s="289">
        <v>-0.98884460148590403</v>
      </c>
    </row>
    <row r="38" spans="1:3">
      <c r="A38" s="289" t="s">
        <v>32</v>
      </c>
      <c r="B38" s="289" t="s">
        <v>1368</v>
      </c>
      <c r="C38" s="289">
        <v>-1.5240597821465116</v>
      </c>
    </row>
    <row r="39" spans="1:3">
      <c r="A39" s="289" t="s">
        <v>33</v>
      </c>
      <c r="B39" s="289" t="s">
        <v>1368</v>
      </c>
      <c r="C39" s="289">
        <v>-1.3802256125726882</v>
      </c>
    </row>
  </sheetData>
  <mergeCells count="1">
    <mergeCell ref="H1:I1"/>
  </mergeCells>
  <hyperlinks>
    <hyperlink ref="H1:I1" location="Index!A1" display="Regresar al Índice" xr:uid="{5FEC014A-7395-4A89-ACB9-12E9135B53B8}"/>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95B66-DC14-4DFD-9B03-4833068E8704}">
  <sheetPr codeName="Hoja80"/>
  <dimension ref="A1:I82"/>
  <sheetViews>
    <sheetView workbookViewId="0"/>
  </sheetViews>
  <sheetFormatPr baseColWidth="10" defaultColWidth="9.140625" defaultRowHeight="12.75"/>
  <cols>
    <col min="1" max="1" width="9.140625" style="289"/>
    <col min="2" max="2" width="9.28515625" style="289" bestFit="1" customWidth="1"/>
    <col min="3" max="3" width="9.140625" style="289"/>
    <col min="4" max="4" width="10.42578125" style="289" bestFit="1" customWidth="1"/>
    <col min="5" max="7" width="9.28515625" style="289" bestFit="1" customWidth="1"/>
    <col min="8" max="16384" width="9.140625" style="289"/>
  </cols>
  <sheetData>
    <row r="1" spans="1:9">
      <c r="A1" s="262" t="s">
        <v>2931</v>
      </c>
      <c r="H1" s="263" t="s">
        <v>1445</v>
      </c>
      <c r="I1" s="263"/>
    </row>
    <row r="2" spans="1:9">
      <c r="A2" s="289" t="s">
        <v>1366</v>
      </c>
    </row>
    <row r="6" spans="1:9">
      <c r="A6" s="289" t="s">
        <v>451</v>
      </c>
      <c r="B6" s="289" t="s">
        <v>645</v>
      </c>
      <c r="C6" s="289" t="s">
        <v>562</v>
      </c>
      <c r="D6" s="289" t="s">
        <v>1107</v>
      </c>
      <c r="E6" s="289" t="s">
        <v>634</v>
      </c>
      <c r="F6" s="289" t="s">
        <v>133</v>
      </c>
      <c r="G6" s="289" t="s">
        <v>407</v>
      </c>
    </row>
    <row r="7" spans="1:9">
      <c r="A7" s="289" t="s">
        <v>661</v>
      </c>
      <c r="B7" s="290">
        <v>2017</v>
      </c>
      <c r="C7" s="289" t="s">
        <v>662</v>
      </c>
      <c r="D7" s="291">
        <v>42736</v>
      </c>
      <c r="E7" s="290">
        <v>95.1647289</v>
      </c>
      <c r="F7" s="290">
        <v>6.5238452237125131</v>
      </c>
      <c r="G7" s="290">
        <v>-21.587962466303985</v>
      </c>
    </row>
    <row r="8" spans="1:9">
      <c r="A8" s="289" t="s">
        <v>663</v>
      </c>
      <c r="B8" s="290">
        <v>2017</v>
      </c>
      <c r="C8" s="289" t="s">
        <v>664</v>
      </c>
      <c r="D8" s="291">
        <v>42767</v>
      </c>
      <c r="E8" s="290">
        <v>86.069359460000001</v>
      </c>
      <c r="F8" s="290">
        <v>1.8349767413098017</v>
      </c>
      <c r="G8" s="290">
        <v>-9.5575004995364399</v>
      </c>
    </row>
    <row r="9" spans="1:9">
      <c r="A9" s="289" t="s">
        <v>665</v>
      </c>
      <c r="B9" s="290">
        <v>2017</v>
      </c>
      <c r="C9" s="289" t="s">
        <v>666</v>
      </c>
      <c r="D9" s="291">
        <v>42795</v>
      </c>
      <c r="E9" s="290">
        <v>95.557410140000002</v>
      </c>
      <c r="F9" s="290">
        <v>8.6080518067883158</v>
      </c>
      <c r="G9" s="290">
        <v>11.023726375481498</v>
      </c>
    </row>
    <row r="10" spans="1:9">
      <c r="A10" s="289" t="s">
        <v>667</v>
      </c>
      <c r="B10" s="290">
        <v>2017</v>
      </c>
      <c r="C10" s="289" t="s">
        <v>668</v>
      </c>
      <c r="D10" s="291">
        <v>42826</v>
      </c>
      <c r="E10" s="290">
        <v>88.911491280000007</v>
      </c>
      <c r="F10" s="290">
        <v>-0.10922592626886429</v>
      </c>
      <c r="G10" s="290">
        <v>-6.9548963814142093</v>
      </c>
    </row>
    <row r="11" spans="1:9">
      <c r="A11" s="289" t="s">
        <v>669</v>
      </c>
      <c r="B11" s="290">
        <v>2017</v>
      </c>
      <c r="C11" s="289" t="s">
        <v>670</v>
      </c>
      <c r="D11" s="291">
        <v>42856</v>
      </c>
      <c r="E11" s="290">
        <v>96.024238440000005</v>
      </c>
      <c r="F11" s="290">
        <v>4.0604841726591125</v>
      </c>
      <c r="G11" s="290">
        <v>7.9998063890307947</v>
      </c>
    </row>
    <row r="12" spans="1:9">
      <c r="A12" s="289" t="s">
        <v>641</v>
      </c>
      <c r="B12" s="290">
        <v>2017</v>
      </c>
      <c r="C12" s="289" t="s">
        <v>671</v>
      </c>
      <c r="D12" s="291">
        <v>42887</v>
      </c>
      <c r="E12" s="290">
        <v>93.061172339999999</v>
      </c>
      <c r="F12" s="290">
        <v>1.2522731106001734</v>
      </c>
      <c r="G12" s="290">
        <v>-3.085748086251634</v>
      </c>
    </row>
    <row r="13" spans="1:9">
      <c r="A13" s="289" t="s">
        <v>647</v>
      </c>
      <c r="B13" s="290">
        <v>2017</v>
      </c>
      <c r="C13" s="289" t="s">
        <v>672</v>
      </c>
      <c r="D13" s="291">
        <v>42917</v>
      </c>
      <c r="E13" s="290">
        <v>94.242581000000001</v>
      </c>
      <c r="F13" s="290">
        <v>1.2226416126738888</v>
      </c>
      <c r="G13" s="290">
        <v>1.2694968592096745</v>
      </c>
    </row>
    <row r="14" spans="1:9">
      <c r="A14" s="289" t="s">
        <v>656</v>
      </c>
      <c r="B14" s="290">
        <v>2017</v>
      </c>
      <c r="C14" s="289" t="s">
        <v>673</v>
      </c>
      <c r="D14" s="291">
        <v>42948</v>
      </c>
      <c r="E14" s="290">
        <v>94.948150760000004</v>
      </c>
      <c r="F14" s="290">
        <v>-0.92502262570907523</v>
      </c>
      <c r="G14" s="290">
        <v>0.74867406273603965</v>
      </c>
    </row>
    <row r="15" spans="1:9">
      <c r="A15" s="289" t="s">
        <v>674</v>
      </c>
      <c r="B15" s="290">
        <v>2017</v>
      </c>
      <c r="C15" s="289" t="s">
        <v>675</v>
      </c>
      <c r="D15" s="291">
        <v>42979</v>
      </c>
      <c r="E15" s="290">
        <v>88.251595330000001</v>
      </c>
      <c r="F15" s="290">
        <v>-1.8331071210599865</v>
      </c>
      <c r="G15" s="290">
        <v>-7.0528550334032891</v>
      </c>
    </row>
    <row r="16" spans="1:9">
      <c r="A16" s="289" t="s">
        <v>676</v>
      </c>
      <c r="B16" s="290">
        <v>2017</v>
      </c>
      <c r="C16" s="289" t="s">
        <v>677</v>
      </c>
      <c r="D16" s="291">
        <v>43009</v>
      </c>
      <c r="E16" s="290">
        <v>95.383900190000006</v>
      </c>
      <c r="F16" s="290">
        <v>-1.3180116982293533</v>
      </c>
      <c r="G16" s="290">
        <v>8.0817857550677825</v>
      </c>
    </row>
    <row r="17" spans="1:7">
      <c r="A17" s="289" t="s">
        <v>678</v>
      </c>
      <c r="B17" s="290">
        <v>2017</v>
      </c>
      <c r="C17" s="289" t="s">
        <v>679</v>
      </c>
      <c r="D17" s="291">
        <v>43040</v>
      </c>
      <c r="E17" s="290">
        <v>105.74658556</v>
      </c>
      <c r="F17" s="290">
        <v>-0.96862771282131954</v>
      </c>
      <c r="G17" s="290">
        <v>10.864187089601115</v>
      </c>
    </row>
    <row r="18" spans="1:7">
      <c r="A18" s="289" t="s">
        <v>680</v>
      </c>
      <c r="B18" s="290">
        <v>2017</v>
      </c>
      <c r="C18" s="289" t="s">
        <v>681</v>
      </c>
      <c r="D18" s="291">
        <v>43070</v>
      </c>
      <c r="E18" s="290">
        <v>120.29215533</v>
      </c>
      <c r="F18" s="290">
        <v>-0.88393979814982793</v>
      </c>
      <c r="G18" s="290">
        <v>13.755120028671685</v>
      </c>
    </row>
    <row r="19" spans="1:7">
      <c r="A19" s="289" t="s">
        <v>682</v>
      </c>
      <c r="B19" s="290">
        <v>2018</v>
      </c>
      <c r="C19" s="289" t="s">
        <v>662</v>
      </c>
      <c r="D19" s="291">
        <v>43101</v>
      </c>
      <c r="E19" s="290">
        <v>97.617315439999999</v>
      </c>
      <c r="F19" s="290">
        <v>2.5772012050569701</v>
      </c>
      <c r="G19" s="290">
        <v>-18.849807643562155</v>
      </c>
    </row>
    <row r="20" spans="1:7">
      <c r="A20" s="289" t="s">
        <v>683</v>
      </c>
      <c r="B20" s="290">
        <v>2018</v>
      </c>
      <c r="C20" s="289" t="s">
        <v>664</v>
      </c>
      <c r="D20" s="291">
        <v>43132</v>
      </c>
      <c r="E20" s="290">
        <v>89.108949030000005</v>
      </c>
      <c r="F20" s="290">
        <v>3.5315582561208987</v>
      </c>
      <c r="G20" s="290">
        <v>-8.7160422017850099</v>
      </c>
    </row>
    <row r="21" spans="1:7">
      <c r="A21" s="289" t="s">
        <v>684</v>
      </c>
      <c r="B21" s="290">
        <v>2018</v>
      </c>
      <c r="C21" s="289" t="s">
        <v>666</v>
      </c>
      <c r="D21" s="291">
        <v>43160</v>
      </c>
      <c r="E21" s="290">
        <v>95.91695455</v>
      </c>
      <c r="F21" s="290">
        <v>0.37626010319161418</v>
      </c>
      <c r="G21" s="290">
        <v>7.6400918135707858</v>
      </c>
    </row>
    <row r="22" spans="1:7">
      <c r="A22" s="289" t="s">
        <v>685</v>
      </c>
      <c r="B22" s="290">
        <v>2018</v>
      </c>
      <c r="C22" s="289" t="s">
        <v>668</v>
      </c>
      <c r="D22" s="291">
        <v>43191</v>
      </c>
      <c r="E22" s="290">
        <v>94.357954169999999</v>
      </c>
      <c r="F22" s="290">
        <v>6.1257131239065545</v>
      </c>
      <c r="G22" s="290">
        <v>-1.6253647619590739</v>
      </c>
    </row>
    <row r="23" spans="1:7">
      <c r="A23" s="289" t="s">
        <v>686</v>
      </c>
      <c r="B23" s="290">
        <v>2018</v>
      </c>
      <c r="C23" s="289" t="s">
        <v>670</v>
      </c>
      <c r="D23" s="291">
        <v>43221</v>
      </c>
      <c r="E23" s="290">
        <v>99.448178089999999</v>
      </c>
      <c r="F23" s="290">
        <v>3.5657035198872373</v>
      </c>
      <c r="G23" s="290">
        <v>5.3945891099219869</v>
      </c>
    </row>
    <row r="24" spans="1:7">
      <c r="A24" s="289" t="s">
        <v>642</v>
      </c>
      <c r="B24" s="290">
        <v>2018</v>
      </c>
      <c r="C24" s="289" t="s">
        <v>671</v>
      </c>
      <c r="D24" s="291">
        <v>43252</v>
      </c>
      <c r="E24" s="290">
        <v>98.592040949999998</v>
      </c>
      <c r="F24" s="290">
        <v>5.9432612666783422</v>
      </c>
      <c r="G24" s="290">
        <v>-0.86088770698765582</v>
      </c>
    </row>
    <row r="25" spans="1:7">
      <c r="A25" s="289" t="s">
        <v>648</v>
      </c>
      <c r="B25" s="290">
        <v>2018</v>
      </c>
      <c r="C25" s="289" t="s">
        <v>672</v>
      </c>
      <c r="D25" s="291">
        <v>43282</v>
      </c>
      <c r="E25" s="290">
        <v>99.642831270000002</v>
      </c>
      <c r="F25" s="290">
        <v>5.7301595655577398</v>
      </c>
      <c r="G25" s="290">
        <v>1.0657962953955915</v>
      </c>
    </row>
    <row r="26" spans="1:7">
      <c r="A26" s="289" t="s">
        <v>657</v>
      </c>
      <c r="B26" s="290">
        <v>2018</v>
      </c>
      <c r="C26" s="289" t="s">
        <v>673</v>
      </c>
      <c r="D26" s="291">
        <v>43313</v>
      </c>
      <c r="E26" s="290">
        <v>99.236116539999998</v>
      </c>
      <c r="F26" s="290">
        <v>4.5161130002822949</v>
      </c>
      <c r="G26" s="290">
        <v>-0.40817259487332158</v>
      </c>
    </row>
    <row r="27" spans="1:7">
      <c r="A27" s="289" t="s">
        <v>687</v>
      </c>
      <c r="B27" s="290">
        <v>2018</v>
      </c>
      <c r="C27" s="289" t="s">
        <v>675</v>
      </c>
      <c r="D27" s="291">
        <v>43344</v>
      </c>
      <c r="E27" s="290">
        <v>94.103094249999998</v>
      </c>
      <c r="F27" s="290">
        <v>6.6304738153677949</v>
      </c>
      <c r="G27" s="290">
        <v>-5.1725344249348835</v>
      </c>
    </row>
    <row r="28" spans="1:7">
      <c r="A28" s="289" t="s">
        <v>688</v>
      </c>
      <c r="B28" s="290">
        <v>2018</v>
      </c>
      <c r="C28" s="289" t="s">
        <v>677</v>
      </c>
      <c r="D28" s="291">
        <v>43374</v>
      </c>
      <c r="E28" s="290">
        <v>101.90007448999999</v>
      </c>
      <c r="F28" s="290">
        <v>6.8315242792757402</v>
      </c>
      <c r="G28" s="290">
        <v>8.2855726500194198</v>
      </c>
    </row>
    <row r="29" spans="1:7">
      <c r="A29" s="289" t="s">
        <v>689</v>
      </c>
      <c r="B29" s="290">
        <v>2018</v>
      </c>
      <c r="C29" s="289" t="s">
        <v>679</v>
      </c>
      <c r="D29" s="291">
        <v>43405</v>
      </c>
      <c r="E29" s="290">
        <v>109.67488885</v>
      </c>
      <c r="F29" s="290">
        <v>3.7148275466266525</v>
      </c>
      <c r="G29" s="290">
        <v>7.6298416845249628</v>
      </c>
    </row>
    <row r="30" spans="1:7">
      <c r="A30" s="289" t="s">
        <v>690</v>
      </c>
      <c r="B30" s="290">
        <v>2018</v>
      </c>
      <c r="C30" s="289" t="s">
        <v>681</v>
      </c>
      <c r="D30" s="291">
        <v>43435</v>
      </c>
      <c r="E30" s="290">
        <v>120.40160237000001</v>
      </c>
      <c r="F30" s="290">
        <v>9.0984353634497528E-2</v>
      </c>
      <c r="G30" s="290">
        <v>9.780464454968083</v>
      </c>
    </row>
    <row r="31" spans="1:7">
      <c r="A31" s="289" t="s">
        <v>691</v>
      </c>
      <c r="B31" s="290">
        <v>2019</v>
      </c>
      <c r="C31" s="289" t="s">
        <v>662</v>
      </c>
      <c r="D31" s="291">
        <v>43466</v>
      </c>
      <c r="E31" s="290">
        <v>99.185277869999993</v>
      </c>
      <c r="F31" s="290">
        <v>1.6062339175509643</v>
      </c>
      <c r="G31" s="290">
        <v>-17.621297459813874</v>
      </c>
    </row>
    <row r="32" spans="1:7">
      <c r="A32" s="289" t="s">
        <v>692</v>
      </c>
      <c r="B32" s="290">
        <v>2019</v>
      </c>
      <c r="C32" s="289" t="s">
        <v>664</v>
      </c>
      <c r="D32" s="291">
        <v>43497</v>
      </c>
      <c r="E32" s="290">
        <v>91.608133879999997</v>
      </c>
      <c r="F32" s="290">
        <v>2.8046395757160147</v>
      </c>
      <c r="G32" s="290">
        <v>-7.639383739924785</v>
      </c>
    </row>
    <row r="33" spans="1:7">
      <c r="A33" s="289" t="s">
        <v>693</v>
      </c>
      <c r="B33" s="290">
        <v>2019</v>
      </c>
      <c r="C33" s="289" t="s">
        <v>666</v>
      </c>
      <c r="D33" s="291">
        <v>43525</v>
      </c>
      <c r="E33" s="290">
        <v>98.682843009999999</v>
      </c>
      <c r="F33" s="290">
        <v>2.8836283146981958</v>
      </c>
      <c r="G33" s="290">
        <v>7.7227958155630123</v>
      </c>
    </row>
    <row r="34" spans="1:7">
      <c r="A34" s="289" t="s">
        <v>694</v>
      </c>
      <c r="B34" s="290">
        <v>2019</v>
      </c>
      <c r="C34" s="289" t="s">
        <v>668</v>
      </c>
      <c r="D34" s="291">
        <v>43556</v>
      </c>
      <c r="E34" s="290">
        <v>95.980949219999999</v>
      </c>
      <c r="F34" s="290">
        <v>1.7200405246980359</v>
      </c>
      <c r="G34" s="290">
        <v>-2.7379569817685576</v>
      </c>
    </row>
    <row r="35" spans="1:7">
      <c r="A35" s="289" t="s">
        <v>695</v>
      </c>
      <c r="B35" s="290">
        <v>2019</v>
      </c>
      <c r="C35" s="289" t="s">
        <v>670</v>
      </c>
      <c r="D35" s="291">
        <v>43586</v>
      </c>
      <c r="E35" s="290">
        <v>102.49267281</v>
      </c>
      <c r="F35" s="290">
        <v>3.0613881304539876</v>
      </c>
      <c r="G35" s="290">
        <v>6.7843917391089148</v>
      </c>
    </row>
    <row r="36" spans="1:7">
      <c r="A36" s="289" t="s">
        <v>643</v>
      </c>
      <c r="B36" s="290">
        <v>2019</v>
      </c>
      <c r="C36" s="289" t="s">
        <v>671</v>
      </c>
      <c r="D36" s="291">
        <v>43617</v>
      </c>
      <c r="E36" s="290">
        <v>100.10698064</v>
      </c>
      <c r="F36" s="290">
        <v>1.5365740230170228</v>
      </c>
      <c r="G36" s="290">
        <v>-2.327670949144407</v>
      </c>
    </row>
    <row r="37" spans="1:7">
      <c r="A37" s="289" t="s">
        <v>649</v>
      </c>
      <c r="B37" s="290">
        <v>2019</v>
      </c>
      <c r="C37" s="289" t="s">
        <v>672</v>
      </c>
      <c r="D37" s="291">
        <v>43647</v>
      </c>
      <c r="E37" s="290">
        <v>101.99879608000001</v>
      </c>
      <c r="F37" s="290">
        <v>2.3644097422483878</v>
      </c>
      <c r="G37" s="290">
        <v>1.8897937265766305</v>
      </c>
    </row>
    <row r="38" spans="1:7">
      <c r="A38" s="289" t="s">
        <v>658</v>
      </c>
      <c r="B38" s="290">
        <v>2019</v>
      </c>
      <c r="C38" s="289" t="s">
        <v>673</v>
      </c>
      <c r="D38" s="291">
        <v>43678</v>
      </c>
      <c r="E38" s="290">
        <v>101.76202585999999</v>
      </c>
      <c r="F38" s="290">
        <v>2.5453528494153188</v>
      </c>
      <c r="G38" s="290">
        <v>-0.23213040653372682</v>
      </c>
    </row>
    <row r="39" spans="1:7">
      <c r="A39" s="289" t="s">
        <v>696</v>
      </c>
      <c r="B39" s="290">
        <v>2019</v>
      </c>
      <c r="C39" s="289" t="s">
        <v>675</v>
      </c>
      <c r="D39" s="291">
        <v>43709</v>
      </c>
      <c r="E39" s="290">
        <v>96.290653349999999</v>
      </c>
      <c r="F39" s="290">
        <v>2.3246409880937593</v>
      </c>
      <c r="G39" s="290">
        <v>-5.3766348141764428</v>
      </c>
    </row>
    <row r="40" spans="1:7">
      <c r="A40" s="289" t="s">
        <v>697</v>
      </c>
      <c r="B40" s="290">
        <v>2019</v>
      </c>
      <c r="C40" s="289" t="s">
        <v>677</v>
      </c>
      <c r="D40" s="291">
        <v>43739</v>
      </c>
      <c r="E40" s="290">
        <v>101.15851351000001</v>
      </c>
      <c r="F40" s="290">
        <v>-0.7277335013849886</v>
      </c>
      <c r="G40" s="290">
        <v>5.0553817952674702</v>
      </c>
    </row>
    <row r="41" spans="1:7">
      <c r="A41" s="289" t="s">
        <v>698</v>
      </c>
      <c r="B41" s="290">
        <v>2019</v>
      </c>
      <c r="C41" s="289" t="s">
        <v>679</v>
      </c>
      <c r="D41" s="291">
        <v>43770</v>
      </c>
      <c r="E41" s="290">
        <v>110.50863733</v>
      </c>
      <c r="F41" s="290">
        <v>0.76019997717097942</v>
      </c>
      <c r="G41" s="290">
        <v>9.2430419305001834</v>
      </c>
    </row>
    <row r="42" spans="1:7">
      <c r="A42" s="289" t="s">
        <v>699</v>
      </c>
      <c r="B42" s="290">
        <v>2019</v>
      </c>
      <c r="C42" s="289" t="s">
        <v>681</v>
      </c>
      <c r="D42" s="291">
        <v>43800</v>
      </c>
      <c r="E42" s="290">
        <v>123.6596471</v>
      </c>
      <c r="F42" s="290">
        <v>2.7059812044592761</v>
      </c>
      <c r="G42" s="290">
        <v>11.9004360996042</v>
      </c>
    </row>
    <row r="43" spans="1:7">
      <c r="A43" s="289" t="s">
        <v>700</v>
      </c>
      <c r="B43" s="290">
        <v>2020</v>
      </c>
      <c r="C43" s="289" t="s">
        <v>662</v>
      </c>
      <c r="D43" s="291">
        <v>43831</v>
      </c>
      <c r="E43" s="290">
        <v>99.674026339999998</v>
      </c>
      <c r="F43" s="290">
        <v>0.49276312018865998</v>
      </c>
      <c r="G43" s="290">
        <v>-19.39648165145055</v>
      </c>
    </row>
    <row r="44" spans="1:7">
      <c r="A44" s="289" t="s">
        <v>701</v>
      </c>
      <c r="B44" s="290">
        <v>2020</v>
      </c>
      <c r="C44" s="289" t="s">
        <v>664</v>
      </c>
      <c r="D44" s="291">
        <v>43862</v>
      </c>
      <c r="E44" s="290">
        <v>91.807693130000004</v>
      </c>
      <c r="F44" s="290">
        <v>0.21784009950624614</v>
      </c>
      <c r="G44" s="290">
        <v>-7.8920592443682294</v>
      </c>
    </row>
    <row r="45" spans="1:7">
      <c r="A45" s="289" t="s">
        <v>702</v>
      </c>
      <c r="B45" s="290">
        <v>2020</v>
      </c>
      <c r="C45" s="289" t="s">
        <v>666</v>
      </c>
      <c r="D45" s="291">
        <v>43891</v>
      </c>
      <c r="E45" s="290">
        <v>93.284603129999994</v>
      </c>
      <c r="F45" s="290">
        <v>-5.4702922163004324</v>
      </c>
      <c r="G45" s="290">
        <v>1.6086996085487957</v>
      </c>
    </row>
    <row r="46" spans="1:7">
      <c r="A46" s="289" t="s">
        <v>703</v>
      </c>
      <c r="B46" s="290">
        <v>2020</v>
      </c>
      <c r="C46" s="289" t="s">
        <v>668</v>
      </c>
      <c r="D46" s="291">
        <v>43922</v>
      </c>
      <c r="E46" s="290">
        <v>69.906407540000004</v>
      </c>
      <c r="F46" s="290">
        <v>-27.166371964330104</v>
      </c>
      <c r="G46" s="290">
        <v>-25.061151364304457</v>
      </c>
    </row>
    <row r="47" spans="1:7">
      <c r="A47" s="289" t="s">
        <v>704</v>
      </c>
      <c r="B47" s="290">
        <v>2020</v>
      </c>
      <c r="C47" s="289" t="s">
        <v>670</v>
      </c>
      <c r="D47" s="291">
        <v>43952</v>
      </c>
      <c r="E47" s="290">
        <v>74.937113499999995</v>
      </c>
      <c r="F47" s="290">
        <v>-26.885394394077572</v>
      </c>
      <c r="G47" s="290">
        <v>7.1963445655842824</v>
      </c>
    </row>
    <row r="48" spans="1:7">
      <c r="A48" s="289" t="s">
        <v>654</v>
      </c>
      <c r="B48" s="290">
        <v>2020</v>
      </c>
      <c r="C48" s="289" t="s">
        <v>671</v>
      </c>
      <c r="D48" s="291">
        <v>43983</v>
      </c>
      <c r="E48" s="290">
        <v>81.734143369999998</v>
      </c>
      <c r="F48" s="290">
        <v>-18.353202896081278</v>
      </c>
      <c r="G48" s="290">
        <v>9.0703118288643498</v>
      </c>
    </row>
    <row r="49" spans="1:7">
      <c r="A49" s="289" t="s">
        <v>650</v>
      </c>
      <c r="B49" s="290">
        <v>2020</v>
      </c>
      <c r="C49" s="289" t="s">
        <v>672</v>
      </c>
      <c r="D49" s="291">
        <v>44013</v>
      </c>
      <c r="E49" s="290">
        <v>88.828602480000001</v>
      </c>
      <c r="F49" s="290">
        <v>-12.912106913174071</v>
      </c>
      <c r="G49" s="290">
        <v>8.6799210433812153</v>
      </c>
    </row>
    <row r="50" spans="1:7">
      <c r="A50" s="289" t="s">
        <v>659</v>
      </c>
      <c r="B50" s="290">
        <v>2020</v>
      </c>
      <c r="C50" s="289" t="s">
        <v>673</v>
      </c>
      <c r="D50" s="291">
        <v>44044</v>
      </c>
      <c r="E50" s="290">
        <v>91.108825909999993</v>
      </c>
      <c r="F50" s="290">
        <v>-10.468738077852572</v>
      </c>
      <c r="G50" s="290">
        <v>2.5669923496920837</v>
      </c>
    </row>
    <row r="51" spans="1:7">
      <c r="A51" s="289" t="s">
        <v>705</v>
      </c>
      <c r="B51" s="290">
        <v>2020</v>
      </c>
      <c r="C51" s="289" t="s">
        <v>675</v>
      </c>
      <c r="D51" s="291">
        <v>44075</v>
      </c>
      <c r="E51" s="290">
        <v>90.993935030000003</v>
      </c>
      <c r="F51" s="290">
        <v>-5.5007605990036588</v>
      </c>
      <c r="G51" s="290">
        <v>-0.12610290918849376</v>
      </c>
    </row>
    <row r="52" spans="1:7">
      <c r="A52" s="289" t="s">
        <v>706</v>
      </c>
      <c r="B52" s="290">
        <v>2020</v>
      </c>
      <c r="C52" s="289" t="s">
        <v>677</v>
      </c>
      <c r="D52" s="291">
        <v>44105</v>
      </c>
      <c r="E52" s="290">
        <v>93.710574780000002</v>
      </c>
      <c r="F52" s="290">
        <v>-7.3626415331456405</v>
      </c>
      <c r="G52" s="290">
        <v>2.9855173854217245</v>
      </c>
    </row>
    <row r="53" spans="1:7">
      <c r="A53" s="289" t="s">
        <v>707</v>
      </c>
      <c r="B53" s="290">
        <v>2020</v>
      </c>
      <c r="C53" s="289" t="s">
        <v>679</v>
      </c>
      <c r="D53" s="291">
        <v>44136</v>
      </c>
      <c r="E53" s="290">
        <v>104.97034902999999</v>
      </c>
      <c r="F53" s="290">
        <v>-5.011633872076092</v>
      </c>
      <c r="G53" s="290">
        <v>12.015478804216114</v>
      </c>
    </row>
    <row r="54" spans="1:7">
      <c r="A54" s="289" t="s">
        <v>708</v>
      </c>
      <c r="B54" s="290">
        <v>2020</v>
      </c>
      <c r="C54" s="289" t="s">
        <v>681</v>
      </c>
      <c r="D54" s="291">
        <v>44166</v>
      </c>
      <c r="E54" s="290">
        <v>116.65847659000001</v>
      </c>
      <c r="F54" s="290">
        <v>-5.661645228809645</v>
      </c>
      <c r="G54" s="290">
        <v>11.134694385611317</v>
      </c>
    </row>
    <row r="55" spans="1:7">
      <c r="A55" s="289" t="s">
        <v>709</v>
      </c>
      <c r="B55" s="290">
        <v>2021</v>
      </c>
      <c r="C55" s="289" t="s">
        <v>662</v>
      </c>
      <c r="D55" s="291">
        <v>44197</v>
      </c>
      <c r="E55" s="290">
        <v>95.198492799999997</v>
      </c>
      <c r="F55" s="290">
        <v>-4.4901703125079164</v>
      </c>
      <c r="G55" s="290">
        <v>-18.395563200625205</v>
      </c>
    </row>
    <row r="56" spans="1:7">
      <c r="A56" s="289" t="s">
        <v>710</v>
      </c>
      <c r="B56" s="290">
        <v>2021</v>
      </c>
      <c r="C56" s="289" t="s">
        <v>664</v>
      </c>
      <c r="D56" s="291">
        <v>44228</v>
      </c>
      <c r="E56" s="290">
        <v>90.168121569999997</v>
      </c>
      <c r="F56" s="290">
        <v>-1.785876002437365</v>
      </c>
      <c r="G56" s="290">
        <v>-5.2840870501680888</v>
      </c>
    </row>
    <row r="57" spans="1:7">
      <c r="A57" s="289" t="s">
        <v>711</v>
      </c>
      <c r="B57" s="290">
        <v>2021</v>
      </c>
      <c r="C57" s="289" t="s">
        <v>666</v>
      </c>
      <c r="D57" s="291">
        <v>44256</v>
      </c>
      <c r="E57" s="290">
        <v>103.23519708000001</v>
      </c>
      <c r="F57" s="290">
        <v>10.666919959055855</v>
      </c>
      <c r="G57" s="290">
        <v>14.49190166377779</v>
      </c>
    </row>
    <row r="58" spans="1:7">
      <c r="A58" s="289" t="s">
        <v>712</v>
      </c>
      <c r="B58" s="290">
        <v>2021</v>
      </c>
      <c r="C58" s="289" t="s">
        <v>668</v>
      </c>
      <c r="D58" s="291">
        <v>44287</v>
      </c>
      <c r="E58" s="290">
        <v>99.073698559999997</v>
      </c>
      <c r="F58" s="290">
        <v>41.723344177442748</v>
      </c>
      <c r="G58" s="290">
        <v>-4.0310849765464587</v>
      </c>
    </row>
    <row r="59" spans="1:7">
      <c r="A59" s="289" t="s">
        <v>713</v>
      </c>
      <c r="B59" s="290">
        <v>2021</v>
      </c>
      <c r="C59" s="289" t="s">
        <v>670</v>
      </c>
      <c r="D59" s="291">
        <v>44317</v>
      </c>
      <c r="E59" s="290">
        <v>105.10664795</v>
      </c>
      <c r="F59" s="290">
        <v>40.259803241554003</v>
      </c>
      <c r="G59" s="290">
        <v>6.0893551746696781</v>
      </c>
    </row>
    <row r="60" spans="1:7">
      <c r="A60" s="289" t="s">
        <v>644</v>
      </c>
      <c r="B60" s="290">
        <v>2021</v>
      </c>
      <c r="C60" s="289" t="s">
        <v>671</v>
      </c>
      <c r="D60" s="291">
        <v>44348</v>
      </c>
      <c r="E60" s="290">
        <v>102.57171319</v>
      </c>
      <c r="F60" s="290">
        <v>25.494327047230421</v>
      </c>
      <c r="G60" s="290">
        <v>-2.411773954779612</v>
      </c>
    </row>
    <row r="61" spans="1:7">
      <c r="A61" s="289" t="s">
        <v>651</v>
      </c>
      <c r="B61" s="290">
        <v>2021</v>
      </c>
      <c r="C61" s="289" t="s">
        <v>672</v>
      </c>
      <c r="D61" s="291">
        <v>44378</v>
      </c>
      <c r="E61" s="290">
        <v>103.41606722</v>
      </c>
      <c r="F61" s="290">
        <v>16.422035619984463</v>
      </c>
      <c r="G61" s="290">
        <v>0.82318409602455933</v>
      </c>
    </row>
    <row r="62" spans="1:7">
      <c r="A62" s="289" t="s">
        <v>660</v>
      </c>
      <c r="B62" s="290">
        <v>2021</v>
      </c>
      <c r="C62" s="289" t="s">
        <v>673</v>
      </c>
      <c r="D62" s="291">
        <v>44409</v>
      </c>
      <c r="E62" s="290">
        <v>102.88912965</v>
      </c>
      <c r="F62" s="290">
        <v>12.929925967476457</v>
      </c>
      <c r="G62" s="290">
        <v>-0.50953162711073863</v>
      </c>
    </row>
    <row r="63" spans="1:7">
      <c r="A63" s="289" t="s">
        <v>714</v>
      </c>
      <c r="B63" s="290">
        <v>2021</v>
      </c>
      <c r="C63" s="289" t="s">
        <v>675</v>
      </c>
      <c r="D63" s="291">
        <v>44440</v>
      </c>
      <c r="E63" s="290">
        <v>100.30693311</v>
      </c>
      <c r="F63" s="290">
        <v>10.234745949748822</v>
      </c>
      <c r="G63" s="290">
        <v>-2.5096883886411594</v>
      </c>
    </row>
    <row r="64" spans="1:7">
      <c r="A64" s="289" t="s">
        <v>728</v>
      </c>
      <c r="B64" s="290">
        <v>2021</v>
      </c>
      <c r="C64" s="289" t="s">
        <v>677</v>
      </c>
      <c r="D64" s="291">
        <v>44470</v>
      </c>
      <c r="E64" s="290">
        <v>103.54707392</v>
      </c>
      <c r="F64" s="290">
        <v>10.496679977785535</v>
      </c>
      <c r="G64" s="290">
        <v>3.2302261763369344</v>
      </c>
    </row>
    <row r="65" spans="1:7">
      <c r="A65" s="289" t="s">
        <v>738</v>
      </c>
      <c r="B65" s="290">
        <v>2021</v>
      </c>
      <c r="C65" s="289" t="s">
        <v>679</v>
      </c>
      <c r="D65" s="291">
        <v>44501</v>
      </c>
      <c r="E65" s="290">
        <v>116.68161739999999</v>
      </c>
      <c r="F65" s="290">
        <v>11.156739477595695</v>
      </c>
      <c r="G65" s="290">
        <v>12.684610953031545</v>
      </c>
    </row>
    <row r="66" spans="1:7">
      <c r="A66" s="289" t="s">
        <v>742</v>
      </c>
      <c r="B66" s="290">
        <v>2021</v>
      </c>
      <c r="C66" s="289" t="s">
        <v>681</v>
      </c>
      <c r="D66" s="291">
        <v>44531</v>
      </c>
      <c r="E66" s="290">
        <v>128.89342844000001</v>
      </c>
      <c r="F66" s="290">
        <v>10.48783783882258</v>
      </c>
      <c r="G66" s="290">
        <v>10.465925406344269</v>
      </c>
    </row>
    <row r="67" spans="1:7">
      <c r="A67" s="289" t="s">
        <v>1028</v>
      </c>
      <c r="B67" s="290">
        <v>2022</v>
      </c>
      <c r="C67" s="289" t="s">
        <v>662</v>
      </c>
      <c r="D67" s="291">
        <v>44562</v>
      </c>
      <c r="E67" s="290">
        <v>103.20716057999999</v>
      </c>
      <c r="F67" s="290">
        <v>8.412599343169429</v>
      </c>
      <c r="G67" s="290">
        <v>-19.928299038113487</v>
      </c>
    </row>
    <row r="68" spans="1:7">
      <c r="A68" s="289" t="s">
        <v>1001</v>
      </c>
      <c r="B68" s="290">
        <v>2022</v>
      </c>
      <c r="C68" s="289" t="s">
        <v>664</v>
      </c>
      <c r="D68" s="291">
        <v>44593</v>
      </c>
      <c r="E68" s="290">
        <v>98.093803750000006</v>
      </c>
      <c r="F68" s="290">
        <v>8.7898938582712791</v>
      </c>
      <c r="G68" s="290">
        <v>-4.9544593623776905</v>
      </c>
    </row>
    <row r="69" spans="1:7">
      <c r="A69" s="289" t="s">
        <v>1082</v>
      </c>
      <c r="B69" s="290">
        <v>2022</v>
      </c>
      <c r="C69" s="289" t="s">
        <v>666</v>
      </c>
      <c r="D69" s="291">
        <v>44621</v>
      </c>
      <c r="E69" s="290">
        <v>111.22415101</v>
      </c>
      <c r="F69" s="290">
        <v>7.7385951264364969</v>
      </c>
      <c r="G69" s="290">
        <v>13.385501181566722</v>
      </c>
    </row>
    <row r="70" spans="1:7">
      <c r="A70" s="289" t="s">
        <v>1054</v>
      </c>
      <c r="B70" s="290">
        <v>2022</v>
      </c>
      <c r="C70" s="289" t="s">
        <v>668</v>
      </c>
      <c r="D70" s="291">
        <v>44652</v>
      </c>
      <c r="E70" s="290">
        <v>106.65033984999999</v>
      </c>
      <c r="F70" s="290">
        <v>7.6474800074325584</v>
      </c>
      <c r="G70" s="290">
        <v>-4.1122464127316922</v>
      </c>
    </row>
    <row r="71" spans="1:7">
      <c r="A71" s="289" t="s">
        <v>1088</v>
      </c>
      <c r="B71" s="290">
        <v>2022</v>
      </c>
      <c r="C71" s="289" t="s">
        <v>670</v>
      </c>
      <c r="D71" s="291">
        <v>44682</v>
      </c>
      <c r="E71" s="290">
        <v>114.58291298</v>
      </c>
      <c r="F71" s="290">
        <v>9.0158569556018353</v>
      </c>
      <c r="G71" s="290">
        <v>7.4379257873504177</v>
      </c>
    </row>
    <row r="72" spans="1:7">
      <c r="A72" s="289" t="s">
        <v>1099</v>
      </c>
      <c r="B72" s="290">
        <v>2022</v>
      </c>
      <c r="C72" s="289" t="s">
        <v>671</v>
      </c>
      <c r="D72" s="291">
        <v>44713</v>
      </c>
      <c r="E72" s="290">
        <v>111.38518044999999</v>
      </c>
      <c r="F72" s="290">
        <v>8.5924929845660856</v>
      </c>
      <c r="G72" s="290">
        <v>-2.7907586278227732</v>
      </c>
    </row>
    <row r="73" spans="1:7">
      <c r="A73" s="289" t="s">
        <v>1108</v>
      </c>
      <c r="B73" s="290">
        <v>2022</v>
      </c>
      <c r="C73" s="289" t="s">
        <v>672</v>
      </c>
      <c r="D73" s="291">
        <v>44743</v>
      </c>
      <c r="E73" s="290">
        <v>111.65939216</v>
      </c>
      <c r="F73" s="290">
        <v>7.9710292235961058</v>
      </c>
      <c r="G73" s="290">
        <v>0.24618329735803107</v>
      </c>
    </row>
    <row r="74" spans="1:7">
      <c r="A74" s="289" t="s">
        <v>1128</v>
      </c>
      <c r="B74" s="290">
        <v>2022</v>
      </c>
      <c r="C74" s="289" t="s">
        <v>673</v>
      </c>
      <c r="D74" s="291">
        <v>44774</v>
      </c>
      <c r="E74" s="290">
        <v>113.2090364</v>
      </c>
      <c r="F74" s="290">
        <v>10.030123478646805</v>
      </c>
      <c r="G74" s="290">
        <v>1.3878315205043172</v>
      </c>
    </row>
    <row r="75" spans="1:7">
      <c r="A75" s="289" t="s">
        <v>1132</v>
      </c>
      <c r="B75" s="290">
        <v>2022</v>
      </c>
      <c r="C75" s="289" t="s">
        <v>675</v>
      </c>
      <c r="D75" s="291">
        <v>44805</v>
      </c>
      <c r="E75" s="290">
        <v>109.65783616</v>
      </c>
      <c r="F75" s="290">
        <v>9.3222898558223086</v>
      </c>
      <c r="G75" s="290">
        <v>-3.1368522804598307</v>
      </c>
    </row>
    <row r="76" spans="1:7">
      <c r="A76" s="289" t="s">
        <v>1136</v>
      </c>
      <c r="B76" s="290">
        <v>2022</v>
      </c>
      <c r="C76" s="289" t="s">
        <v>677</v>
      </c>
      <c r="D76" s="291">
        <v>44835</v>
      </c>
      <c r="E76" s="290">
        <v>113.50212796</v>
      </c>
      <c r="F76" s="290">
        <v>9.6140370395123114</v>
      </c>
      <c r="G76" s="290">
        <v>3.5057155371831779</v>
      </c>
    </row>
    <row r="77" spans="1:7">
      <c r="A77" s="289" t="s">
        <v>1147</v>
      </c>
      <c r="B77" s="290">
        <v>2022</v>
      </c>
      <c r="C77" s="289" t="s">
        <v>679</v>
      </c>
      <c r="D77" s="291">
        <v>44866</v>
      </c>
      <c r="E77" s="290">
        <v>125.12881286</v>
      </c>
      <c r="F77" s="290">
        <v>7.2395255124394629</v>
      </c>
      <c r="G77" s="290">
        <v>10.243583189997491</v>
      </c>
    </row>
    <row r="78" spans="1:7">
      <c r="A78" s="289" t="s">
        <v>1173</v>
      </c>
      <c r="B78" s="290">
        <v>2022</v>
      </c>
      <c r="C78" s="289" t="s">
        <v>681</v>
      </c>
      <c r="D78" s="291">
        <v>44896</v>
      </c>
      <c r="E78" s="290">
        <v>140.57603874</v>
      </c>
      <c r="F78" s="290">
        <v>9.0637749661832121</v>
      </c>
      <c r="G78" s="290">
        <v>12.345059085059081</v>
      </c>
    </row>
    <row r="79" spans="1:7">
      <c r="A79" s="289" t="s">
        <v>1310</v>
      </c>
      <c r="B79" s="290">
        <v>2023</v>
      </c>
      <c r="C79" s="289" t="s">
        <v>662</v>
      </c>
      <c r="D79" s="291">
        <v>44927</v>
      </c>
      <c r="E79" s="290">
        <v>112.73289436</v>
      </c>
      <c r="F79" s="290">
        <v>9.2297217813837964</v>
      </c>
      <c r="G79" s="290">
        <v>-19.806465333325267</v>
      </c>
    </row>
    <row r="80" spans="1:7">
      <c r="A80" s="289" t="s">
        <v>1309</v>
      </c>
      <c r="B80" s="290">
        <v>2023</v>
      </c>
      <c r="C80" s="289" t="s">
        <v>664</v>
      </c>
      <c r="D80" s="291">
        <v>44958</v>
      </c>
      <c r="E80" s="290">
        <v>103.54310762</v>
      </c>
      <c r="F80" s="290">
        <v>5.5551968235302462</v>
      </c>
      <c r="G80" s="290">
        <v>-8.1518236466575917</v>
      </c>
    </row>
    <row r="81" spans="1:7">
      <c r="A81" s="289" t="s">
        <v>1338</v>
      </c>
      <c r="B81" s="290">
        <v>2023</v>
      </c>
      <c r="C81" s="289" t="s">
        <v>666</v>
      </c>
      <c r="D81" s="291">
        <v>44986</v>
      </c>
      <c r="E81" s="290">
        <v>112.38692682999999</v>
      </c>
      <c r="F81" s="290">
        <v>1.0454346555501688</v>
      </c>
      <c r="G81" s="290">
        <v>8.5411954627212232</v>
      </c>
    </row>
    <row r="82" spans="1:7">
      <c r="A82" s="289" t="s">
        <v>1441</v>
      </c>
      <c r="B82" s="290">
        <v>2023</v>
      </c>
      <c r="C82" s="289" t="s">
        <v>668</v>
      </c>
      <c r="D82" s="291">
        <v>45017</v>
      </c>
      <c r="E82" s="290">
        <v>109.32373976</v>
      </c>
      <c r="F82" s="290">
        <v>2.5066961003218977</v>
      </c>
      <c r="G82" s="290">
        <v>-2.7255724098884482</v>
      </c>
    </row>
  </sheetData>
  <mergeCells count="1">
    <mergeCell ref="H1:I1"/>
  </mergeCells>
  <hyperlinks>
    <hyperlink ref="H1:I1" location="Index!A1" display="Regresar al Índice" xr:uid="{11C47D8F-6955-4983-B42E-19F00C099335}"/>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8DAB2-BE3E-4280-98A1-9C50AA99E326}">
  <sheetPr codeName="Hoja81"/>
  <dimension ref="A1:I39"/>
  <sheetViews>
    <sheetView workbookViewId="0"/>
  </sheetViews>
  <sheetFormatPr baseColWidth="10" defaultColWidth="9.140625" defaultRowHeight="12.75"/>
  <cols>
    <col min="1" max="16384" width="9.140625" style="289"/>
  </cols>
  <sheetData>
    <row r="1" spans="1:9">
      <c r="A1" s="262" t="s">
        <v>2932</v>
      </c>
      <c r="H1" s="263" t="s">
        <v>1445</v>
      </c>
      <c r="I1" s="263"/>
    </row>
    <row r="2" spans="1:9">
      <c r="A2" s="289" t="s">
        <v>1367</v>
      </c>
    </row>
    <row r="6" spans="1:9">
      <c r="C6" s="289" t="s">
        <v>608</v>
      </c>
    </row>
    <row r="7" spans="1:9">
      <c r="A7" s="289" t="s">
        <v>3</v>
      </c>
      <c r="B7" s="289" t="s">
        <v>1368</v>
      </c>
      <c r="C7" s="289">
        <v>1.2304688751280843</v>
      </c>
    </row>
    <row r="8" spans="1:9">
      <c r="A8" s="289" t="s">
        <v>613</v>
      </c>
      <c r="B8" s="289" t="s">
        <v>1368</v>
      </c>
      <c r="C8" s="289">
        <v>3.8459406401221514</v>
      </c>
    </row>
    <row r="9" spans="1:9">
      <c r="A9" s="289" t="s">
        <v>610</v>
      </c>
      <c r="B9" s="289" t="s">
        <v>1368</v>
      </c>
      <c r="C9" s="289">
        <v>3.9014085522069086</v>
      </c>
    </row>
    <row r="10" spans="1:9">
      <c r="A10" s="289" t="s">
        <v>6</v>
      </c>
      <c r="B10" s="289" t="s">
        <v>1368</v>
      </c>
      <c r="C10" s="289">
        <v>3.8684766824683408</v>
      </c>
    </row>
    <row r="11" spans="1:9">
      <c r="A11" s="289" t="s">
        <v>7</v>
      </c>
      <c r="B11" s="289" t="s">
        <v>1368</v>
      </c>
      <c r="C11" s="289">
        <v>3.7954104749714208</v>
      </c>
    </row>
    <row r="12" spans="1:9">
      <c r="A12" s="289" t="s">
        <v>8</v>
      </c>
      <c r="B12" s="289" t="s">
        <v>1368</v>
      </c>
      <c r="C12" s="289">
        <v>2.3924752129632232</v>
      </c>
    </row>
    <row r="13" spans="1:9">
      <c r="A13" s="289" t="s">
        <v>611</v>
      </c>
      <c r="B13" s="289" t="s">
        <v>1368</v>
      </c>
      <c r="C13" s="289">
        <v>3.5356870034584</v>
      </c>
    </row>
    <row r="14" spans="1:9">
      <c r="A14" s="289" t="s">
        <v>10</v>
      </c>
      <c r="B14" s="289" t="s">
        <v>1368</v>
      </c>
      <c r="C14" s="289">
        <v>3.6322280983263164</v>
      </c>
    </row>
    <row r="15" spans="1:9">
      <c r="A15" s="289" t="s">
        <v>11</v>
      </c>
      <c r="B15" s="289" t="s">
        <v>1368</v>
      </c>
      <c r="C15" s="289">
        <v>2.5857337756836714</v>
      </c>
    </row>
    <row r="16" spans="1:9">
      <c r="A16" s="289" t="s">
        <v>12</v>
      </c>
      <c r="B16" s="289" t="s">
        <v>1368</v>
      </c>
      <c r="C16" s="289">
        <v>3.0428127397172342</v>
      </c>
    </row>
    <row r="17" spans="1:3">
      <c r="A17" s="289" t="s">
        <v>615</v>
      </c>
      <c r="B17" s="289" t="s">
        <v>1368</v>
      </c>
      <c r="C17" s="289">
        <v>3.0931902684458201</v>
      </c>
    </row>
    <row r="18" spans="1:3">
      <c r="A18" s="289" t="s">
        <v>14</v>
      </c>
      <c r="B18" s="289" t="s">
        <v>1368</v>
      </c>
      <c r="C18" s="289">
        <v>2.2220141688932067</v>
      </c>
    </row>
    <row r="19" spans="1:3">
      <c r="A19" s="289" t="s">
        <v>15</v>
      </c>
      <c r="B19" s="289" t="s">
        <v>1368</v>
      </c>
      <c r="C19" s="289">
        <v>4.3820370948585374</v>
      </c>
    </row>
    <row r="20" spans="1:3">
      <c r="A20" s="289" t="s">
        <v>16</v>
      </c>
      <c r="B20" s="289" t="s">
        <v>1368</v>
      </c>
      <c r="C20" s="289">
        <v>2.4218231319228147</v>
      </c>
    </row>
    <row r="21" spans="1:3">
      <c r="A21" s="289" t="s">
        <v>0</v>
      </c>
      <c r="B21" s="289" t="s">
        <v>1368</v>
      </c>
      <c r="C21" s="289">
        <v>2.5066961003218977</v>
      </c>
    </row>
    <row r="22" spans="1:3">
      <c r="A22" s="289" t="s">
        <v>1478</v>
      </c>
      <c r="B22" s="289" t="s">
        <v>1368</v>
      </c>
      <c r="C22" s="289">
        <v>2.7351036961823199</v>
      </c>
    </row>
    <row r="23" spans="1:3">
      <c r="A23" s="289" t="s">
        <v>18</v>
      </c>
      <c r="B23" s="289" t="s">
        <v>1368</v>
      </c>
      <c r="C23" s="289">
        <v>2.7674640741371306</v>
      </c>
    </row>
    <row r="24" spans="1:3">
      <c r="A24" s="289" t="s">
        <v>1</v>
      </c>
      <c r="B24" s="289" t="s">
        <v>1368</v>
      </c>
      <c r="C24" s="289">
        <v>3.7914492605775258</v>
      </c>
    </row>
    <row r="25" spans="1:3">
      <c r="A25" s="289" t="s">
        <v>19</v>
      </c>
      <c r="B25" s="289" t="s">
        <v>1368</v>
      </c>
      <c r="C25" s="289">
        <v>2.9277289216919926</v>
      </c>
    </row>
    <row r="26" spans="1:3">
      <c r="A26" s="289" t="s">
        <v>612</v>
      </c>
      <c r="B26" s="289" t="s">
        <v>1368</v>
      </c>
      <c r="C26" s="289">
        <v>2.7197226930897407</v>
      </c>
    </row>
    <row r="27" spans="1:3">
      <c r="A27" s="289" t="s">
        <v>21</v>
      </c>
      <c r="B27" s="289" t="s">
        <v>1368</v>
      </c>
      <c r="C27" s="289">
        <v>2.8792202553283035</v>
      </c>
    </row>
    <row r="28" spans="1:3">
      <c r="A28" s="289" t="s">
        <v>22</v>
      </c>
      <c r="B28" s="289" t="s">
        <v>1368</v>
      </c>
      <c r="C28" s="289">
        <v>2.5226135835389223</v>
      </c>
    </row>
    <row r="29" spans="1:3">
      <c r="A29" s="289" t="s">
        <v>1479</v>
      </c>
      <c r="B29" s="289" t="s">
        <v>1368</v>
      </c>
      <c r="C29" s="289">
        <v>2.6486556152489547</v>
      </c>
    </row>
    <row r="30" spans="1:3">
      <c r="A30" s="289" t="s">
        <v>609</v>
      </c>
      <c r="B30" s="289" t="s">
        <v>1368</v>
      </c>
      <c r="C30" s="289">
        <v>4.8733988820569802</v>
      </c>
    </row>
    <row r="31" spans="1:3">
      <c r="A31" s="289" t="s">
        <v>614</v>
      </c>
      <c r="B31" s="289" t="s">
        <v>1368</v>
      </c>
      <c r="C31" s="289">
        <v>2.0940036477675052</v>
      </c>
    </row>
    <row r="32" spans="1:3">
      <c r="A32" s="289" t="s">
        <v>26</v>
      </c>
      <c r="B32" s="289" t="s">
        <v>1368</v>
      </c>
      <c r="C32" s="289">
        <v>2.3448643685415811</v>
      </c>
    </row>
    <row r="33" spans="1:3">
      <c r="A33" s="289" t="s">
        <v>27</v>
      </c>
      <c r="B33" s="289" t="s">
        <v>1368</v>
      </c>
      <c r="C33" s="289">
        <v>2.6087608343659969</v>
      </c>
    </row>
    <row r="34" spans="1:3">
      <c r="A34" s="289" t="s">
        <v>28</v>
      </c>
      <c r="B34" s="289" t="s">
        <v>1368</v>
      </c>
      <c r="C34" s="289">
        <v>4.9987593658665013</v>
      </c>
    </row>
    <row r="35" spans="1:3">
      <c r="A35" s="289" t="s">
        <v>29</v>
      </c>
      <c r="B35" s="289" t="s">
        <v>1368</v>
      </c>
      <c r="C35" s="289">
        <v>3.2092713023839341</v>
      </c>
    </row>
    <row r="36" spans="1:3">
      <c r="A36" s="289" t="s">
        <v>30</v>
      </c>
      <c r="B36" s="289" t="s">
        <v>1368</v>
      </c>
      <c r="C36" s="289">
        <v>2.7445675574116213</v>
      </c>
    </row>
    <row r="37" spans="1:3">
      <c r="A37" s="289" t="s">
        <v>31</v>
      </c>
      <c r="B37" s="289" t="s">
        <v>1368</v>
      </c>
      <c r="C37" s="289">
        <v>3.5287231625222759</v>
      </c>
    </row>
    <row r="38" spans="1:3">
      <c r="A38" s="289" t="s">
        <v>32</v>
      </c>
      <c r="B38" s="289" t="s">
        <v>1368</v>
      </c>
      <c r="C38" s="289">
        <v>2.500681907501269</v>
      </c>
    </row>
    <row r="39" spans="1:3">
      <c r="A39" s="289" t="s">
        <v>33</v>
      </c>
      <c r="B39" s="289" t="s">
        <v>1368</v>
      </c>
      <c r="C39" s="289">
        <v>2.0469864475970332</v>
      </c>
    </row>
  </sheetData>
  <mergeCells count="1">
    <mergeCell ref="H1:I1"/>
  </mergeCells>
  <hyperlinks>
    <hyperlink ref="H1:I1" location="Index!A1" display="Regresar al Índice" xr:uid="{00B5429D-4870-44AA-826C-CA2D002E9E03}"/>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3C5AE-0731-4035-A744-A2602BC1D268}">
  <sheetPr codeName="Hoja82"/>
  <dimension ref="A1:I39"/>
  <sheetViews>
    <sheetView workbookViewId="0"/>
  </sheetViews>
  <sheetFormatPr baseColWidth="10" defaultColWidth="9.140625" defaultRowHeight="12.75"/>
  <cols>
    <col min="1" max="16384" width="9.140625" style="289"/>
  </cols>
  <sheetData>
    <row r="1" spans="1:9">
      <c r="A1" s="262" t="s">
        <v>2933</v>
      </c>
      <c r="H1" s="263" t="s">
        <v>1445</v>
      </c>
      <c r="I1" s="263"/>
    </row>
    <row r="2" spans="1:9">
      <c r="A2" s="289" t="s">
        <v>1367</v>
      </c>
    </row>
    <row r="6" spans="1:9">
      <c r="C6" s="289" t="s">
        <v>616</v>
      </c>
    </row>
    <row r="7" spans="1:9">
      <c r="A7" s="289" t="s">
        <v>3</v>
      </c>
      <c r="B7" s="289" t="s">
        <v>1368</v>
      </c>
      <c r="C7" s="289">
        <v>0.54232804190848849</v>
      </c>
    </row>
    <row r="8" spans="1:9">
      <c r="A8" s="289" t="s">
        <v>613</v>
      </c>
      <c r="B8" s="289" t="s">
        <v>1368</v>
      </c>
      <c r="C8" s="289">
        <v>0.64208310717438211</v>
      </c>
    </row>
    <row r="9" spans="1:9">
      <c r="A9" s="289" t="s">
        <v>610</v>
      </c>
      <c r="B9" s="289" t="s">
        <v>1368</v>
      </c>
      <c r="C9" s="289">
        <v>0.65974234550659316</v>
      </c>
    </row>
    <row r="10" spans="1:9">
      <c r="A10" s="289" t="s">
        <v>6</v>
      </c>
      <c r="B10" s="289" t="s">
        <v>1368</v>
      </c>
      <c r="C10" s="289">
        <v>0.88246724713144342</v>
      </c>
    </row>
    <row r="11" spans="1:9">
      <c r="A11" s="289" t="s">
        <v>7</v>
      </c>
      <c r="B11" s="289" t="s">
        <v>1368</v>
      </c>
      <c r="C11" s="289">
        <v>0.96906025343096813</v>
      </c>
    </row>
    <row r="12" spans="1:9">
      <c r="A12" s="289" t="s">
        <v>8</v>
      </c>
      <c r="B12" s="289" t="s">
        <v>1368</v>
      </c>
      <c r="C12" s="289">
        <v>0.73303558388159729</v>
      </c>
    </row>
    <row r="13" spans="1:9">
      <c r="A13" s="289" t="s">
        <v>611</v>
      </c>
      <c r="B13" s="289" t="s">
        <v>1368</v>
      </c>
      <c r="C13" s="289">
        <v>0.16157536470462266</v>
      </c>
    </row>
    <row r="14" spans="1:9">
      <c r="A14" s="289" t="s">
        <v>10</v>
      </c>
      <c r="B14" s="289" t="s">
        <v>1368</v>
      </c>
      <c r="C14" s="289">
        <v>0.79161064387994651</v>
      </c>
    </row>
    <row r="15" spans="1:9">
      <c r="A15" s="289" t="s">
        <v>11</v>
      </c>
      <c r="B15" s="289" t="s">
        <v>1368</v>
      </c>
      <c r="C15" s="289">
        <v>0.89153046650112155</v>
      </c>
    </row>
    <row r="16" spans="1:9">
      <c r="A16" s="289" t="s">
        <v>12</v>
      </c>
      <c r="B16" s="289" t="s">
        <v>1368</v>
      </c>
      <c r="C16" s="289">
        <v>0.96447829260104867</v>
      </c>
    </row>
    <row r="17" spans="1:3">
      <c r="A17" s="289" t="s">
        <v>615</v>
      </c>
      <c r="B17" s="289" t="s">
        <v>1368</v>
      </c>
      <c r="C17" s="289">
        <v>0.72374919323293674</v>
      </c>
    </row>
    <row r="18" spans="1:3">
      <c r="A18" s="289" t="s">
        <v>14</v>
      </c>
      <c r="B18" s="289" t="s">
        <v>1368</v>
      </c>
      <c r="C18" s="289">
        <v>0.53683459588068505</v>
      </c>
    </row>
    <row r="19" spans="1:3">
      <c r="A19" s="289" t="s">
        <v>15</v>
      </c>
      <c r="B19" s="289" t="s">
        <v>1368</v>
      </c>
      <c r="C19" s="289">
        <v>1.0581082996257001</v>
      </c>
    </row>
    <row r="20" spans="1:3">
      <c r="A20" s="289" t="s">
        <v>16</v>
      </c>
      <c r="B20" s="289" t="s">
        <v>1368</v>
      </c>
      <c r="C20" s="289">
        <v>0.71805803448880023</v>
      </c>
    </row>
    <row r="21" spans="1:3">
      <c r="A21" s="289" t="s">
        <v>0</v>
      </c>
      <c r="B21" s="289" t="s">
        <v>1368</v>
      </c>
      <c r="C21" s="289">
        <v>0.55258664781684408</v>
      </c>
    </row>
    <row r="22" spans="1:3">
      <c r="A22" s="289" t="s">
        <v>1478</v>
      </c>
      <c r="B22" s="289" t="s">
        <v>1368</v>
      </c>
      <c r="C22" s="289">
        <v>0.71491169022765089</v>
      </c>
    </row>
    <row r="23" spans="1:3">
      <c r="A23" s="289" t="s">
        <v>18</v>
      </c>
      <c r="B23" s="289" t="s">
        <v>1368</v>
      </c>
      <c r="C23" s="289">
        <v>0.83812060759457141</v>
      </c>
    </row>
    <row r="24" spans="1:3">
      <c r="A24" s="289" t="s">
        <v>1</v>
      </c>
      <c r="B24" s="289" t="s">
        <v>1368</v>
      </c>
      <c r="C24" s="289">
        <v>0.80232996656862676</v>
      </c>
    </row>
    <row r="25" spans="1:3">
      <c r="A25" s="289" t="s">
        <v>19</v>
      </c>
      <c r="B25" s="289" t="s">
        <v>1368</v>
      </c>
      <c r="C25" s="289">
        <v>0.65220330272916305</v>
      </c>
    </row>
    <row r="26" spans="1:3">
      <c r="A26" s="289" t="s">
        <v>612</v>
      </c>
      <c r="B26" s="289" t="s">
        <v>1368</v>
      </c>
      <c r="C26" s="289">
        <v>0.67985661539228326</v>
      </c>
    </row>
    <row r="27" spans="1:3">
      <c r="A27" s="289" t="s">
        <v>21</v>
      </c>
      <c r="B27" s="289" t="s">
        <v>1368</v>
      </c>
      <c r="C27" s="289">
        <v>1.1946645668013951</v>
      </c>
    </row>
    <row r="28" spans="1:3">
      <c r="A28" s="289" t="s">
        <v>22</v>
      </c>
      <c r="B28" s="289" t="s">
        <v>1368</v>
      </c>
      <c r="C28" s="289">
        <v>0.91931956458009134</v>
      </c>
    </row>
    <row r="29" spans="1:3">
      <c r="A29" s="289" t="s">
        <v>1479</v>
      </c>
      <c r="B29" s="289" t="s">
        <v>1368</v>
      </c>
      <c r="C29" s="289">
        <v>0.44055705264382305</v>
      </c>
    </row>
    <row r="30" spans="1:3">
      <c r="A30" s="289" t="s">
        <v>609</v>
      </c>
      <c r="B30" s="289" t="s">
        <v>1368</v>
      </c>
      <c r="C30" s="289">
        <v>0.61315772068309593</v>
      </c>
    </row>
    <row r="31" spans="1:3">
      <c r="A31" s="289" t="s">
        <v>614</v>
      </c>
      <c r="B31" s="289" t="s">
        <v>1368</v>
      </c>
      <c r="C31" s="289">
        <v>0.69767647956614043</v>
      </c>
    </row>
    <row r="32" spans="1:3">
      <c r="A32" s="289" t="s">
        <v>26</v>
      </c>
      <c r="B32" s="289" t="s">
        <v>1368</v>
      </c>
      <c r="C32" s="289">
        <v>6.3412068775781484E-4</v>
      </c>
    </row>
    <row r="33" spans="1:3">
      <c r="A33" s="289" t="s">
        <v>27</v>
      </c>
      <c r="B33" s="289" t="s">
        <v>1368</v>
      </c>
      <c r="C33" s="289">
        <v>0.68935655383756955</v>
      </c>
    </row>
    <row r="34" spans="1:3">
      <c r="A34" s="289" t="s">
        <v>28</v>
      </c>
      <c r="B34" s="289" t="s">
        <v>1368</v>
      </c>
      <c r="C34" s="289">
        <v>0.48051625641745388</v>
      </c>
    </row>
    <row r="35" spans="1:3">
      <c r="A35" s="289" t="s">
        <v>29</v>
      </c>
      <c r="B35" s="289" t="s">
        <v>1368</v>
      </c>
      <c r="C35" s="289">
        <v>0.75141761220043568</v>
      </c>
    </row>
    <row r="36" spans="1:3">
      <c r="A36" s="289" t="s">
        <v>30</v>
      </c>
      <c r="B36" s="289" t="s">
        <v>1368</v>
      </c>
      <c r="C36" s="289">
        <v>1.0661013088473756</v>
      </c>
    </row>
    <row r="37" spans="1:3">
      <c r="A37" s="289" t="s">
        <v>31</v>
      </c>
      <c r="B37" s="289" t="s">
        <v>1368</v>
      </c>
      <c r="C37" s="289">
        <v>0.71174166054833876</v>
      </c>
    </row>
    <row r="38" spans="1:3">
      <c r="A38" s="289" t="s">
        <v>32</v>
      </c>
      <c r="B38" s="289" t="s">
        <v>1368</v>
      </c>
      <c r="C38" s="289">
        <v>0.71464774382896801</v>
      </c>
    </row>
    <row r="39" spans="1:3">
      <c r="A39" s="289" t="s">
        <v>33</v>
      </c>
      <c r="B39" s="289" t="s">
        <v>1368</v>
      </c>
      <c r="C39" s="289">
        <v>0.72811060054055887</v>
      </c>
    </row>
  </sheetData>
  <mergeCells count="1">
    <mergeCell ref="H1:I1"/>
  </mergeCells>
  <hyperlinks>
    <hyperlink ref="H1:I1" location="Index!A1" display="Regresar al Índice" xr:uid="{1A81DB9F-4795-4959-BA03-6353A9361F9B}"/>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B581-A042-4CC9-A10E-2F7024255F8C}">
  <sheetPr codeName="Hoja83"/>
  <dimension ref="A1:I58"/>
  <sheetViews>
    <sheetView workbookViewId="0"/>
  </sheetViews>
  <sheetFormatPr baseColWidth="10" defaultColWidth="9.140625" defaultRowHeight="12.75"/>
  <cols>
    <col min="1" max="1" width="10.42578125" style="289" bestFit="1" customWidth="1"/>
    <col min="2" max="3" width="9.28515625" style="289" bestFit="1" customWidth="1"/>
    <col min="4" max="16384" width="9.140625" style="289"/>
  </cols>
  <sheetData>
    <row r="1" spans="1:9">
      <c r="A1" s="262" t="s">
        <v>2934</v>
      </c>
      <c r="H1" s="263" t="s">
        <v>1445</v>
      </c>
      <c r="I1" s="263"/>
    </row>
    <row r="2" spans="1:9">
      <c r="A2" s="289" t="s">
        <v>1369</v>
      </c>
    </row>
    <row r="6" spans="1:9">
      <c r="A6" s="289" t="s">
        <v>451</v>
      </c>
      <c r="B6" s="289" t="s">
        <v>730</v>
      </c>
      <c r="C6" s="289" t="s">
        <v>731</v>
      </c>
    </row>
    <row r="7" spans="1:9">
      <c r="A7" s="291">
        <v>43466</v>
      </c>
      <c r="B7" s="292">
        <v>95.873672485351563</v>
      </c>
      <c r="C7" s="292">
        <v>-0.66806471347808838</v>
      </c>
    </row>
    <row r="8" spans="1:9">
      <c r="A8" s="291">
        <v>43497</v>
      </c>
      <c r="B8" s="292">
        <v>88.775123596191406</v>
      </c>
      <c r="C8" s="292">
        <v>-4.6735930442810059</v>
      </c>
    </row>
    <row r="9" spans="1:9">
      <c r="A9" s="291">
        <v>43525</v>
      </c>
      <c r="B9" s="292">
        <v>99.089027404785156</v>
      </c>
      <c r="C9" s="292">
        <v>3.7073895931243896</v>
      </c>
    </row>
    <row r="10" spans="1:9">
      <c r="A10" s="291">
        <v>43556</v>
      </c>
      <c r="B10" s="292">
        <v>90.546745300292969</v>
      </c>
      <c r="C10" s="292">
        <v>-5.4726743698120117</v>
      </c>
    </row>
    <row r="11" spans="1:9">
      <c r="A11" s="291">
        <v>43586</v>
      </c>
      <c r="B11" s="292">
        <v>96.501846313476563</v>
      </c>
      <c r="C11" s="292">
        <v>-10.437885284423828</v>
      </c>
    </row>
    <row r="12" spans="1:9">
      <c r="A12" s="291">
        <v>43617</v>
      </c>
      <c r="B12" s="292">
        <v>95.468978881835938</v>
      </c>
      <c r="C12" s="292">
        <v>-2.3042523860931396</v>
      </c>
    </row>
    <row r="13" spans="1:9">
      <c r="A13" s="291">
        <v>43647</v>
      </c>
      <c r="B13" s="292">
        <v>110.16277313232422</v>
      </c>
      <c r="C13" s="292">
        <v>10.628033638000488</v>
      </c>
    </row>
    <row r="14" spans="1:9">
      <c r="A14" s="291">
        <v>43678</v>
      </c>
      <c r="B14" s="292">
        <v>105.46112060546875</v>
      </c>
      <c r="C14" s="292">
        <v>4.1908493041992188</v>
      </c>
    </row>
    <row r="15" spans="1:9">
      <c r="A15" s="291">
        <v>43709</v>
      </c>
      <c r="B15" s="292">
        <v>110.69355773925781</v>
      </c>
      <c r="C15" s="292">
        <v>16.263811111450195</v>
      </c>
    </row>
    <row r="16" spans="1:9">
      <c r="A16" s="291">
        <v>43739</v>
      </c>
      <c r="B16" s="292">
        <v>109.80807495117188</v>
      </c>
      <c r="C16" s="292">
        <v>7.4779458045959473</v>
      </c>
    </row>
    <row r="17" spans="1:3">
      <c r="A17" s="291">
        <v>43770</v>
      </c>
      <c r="B17" s="292">
        <v>112.11766052246094</v>
      </c>
      <c r="C17" s="292">
        <v>9.2039985656738281</v>
      </c>
    </row>
    <row r="18" spans="1:3">
      <c r="A18" s="291">
        <v>43800</v>
      </c>
      <c r="B18" s="292">
        <v>112.335693359375</v>
      </c>
      <c r="C18" s="292">
        <v>-0.32802793383598328</v>
      </c>
    </row>
    <row r="19" spans="1:3">
      <c r="A19" s="291">
        <v>43831</v>
      </c>
      <c r="B19" s="292">
        <v>99.188980102539063</v>
      </c>
      <c r="C19" s="292">
        <v>3.4579958915710449</v>
      </c>
    </row>
    <row r="20" spans="1:3">
      <c r="A20" s="291">
        <v>43862</v>
      </c>
      <c r="B20" s="292">
        <v>92.69140625</v>
      </c>
      <c r="C20" s="292">
        <v>4.4114642143249512</v>
      </c>
    </row>
    <row r="21" spans="1:3">
      <c r="A21" s="291">
        <v>43891</v>
      </c>
      <c r="B21" s="292">
        <v>113.50009918212891</v>
      </c>
      <c r="C21" s="292">
        <v>14.543560028076172</v>
      </c>
    </row>
    <row r="22" spans="1:3">
      <c r="A22" s="291">
        <v>43922</v>
      </c>
      <c r="B22" s="292">
        <v>95.417472839355469</v>
      </c>
      <c r="C22" s="292">
        <v>5.3792409896850586</v>
      </c>
    </row>
    <row r="23" spans="1:3">
      <c r="A23" s="291">
        <v>43952</v>
      </c>
      <c r="B23" s="292">
        <v>103.61274719238281</v>
      </c>
      <c r="C23" s="292">
        <v>7.3686680793762207</v>
      </c>
    </row>
    <row r="24" spans="1:3">
      <c r="A24" s="291">
        <v>43983</v>
      </c>
      <c r="B24" s="292">
        <v>95.751693725585938</v>
      </c>
      <c r="C24" s="292">
        <v>0.29613268375396729</v>
      </c>
    </row>
    <row r="25" spans="1:3">
      <c r="A25" s="291">
        <v>44013</v>
      </c>
      <c r="B25" s="292">
        <v>106.55767822265625</v>
      </c>
      <c r="C25" s="292">
        <v>-3.2725164890289307</v>
      </c>
    </row>
    <row r="26" spans="1:3">
      <c r="A26" s="291">
        <v>44044</v>
      </c>
      <c r="B26" s="292">
        <v>100.52703857421875</v>
      </c>
      <c r="C26" s="292">
        <v>-4.6785793304443359</v>
      </c>
    </row>
    <row r="27" spans="1:3">
      <c r="A27" s="291">
        <v>44075</v>
      </c>
      <c r="B27" s="292">
        <v>106.08262634277344</v>
      </c>
      <c r="C27" s="292">
        <v>-4.165492057800293</v>
      </c>
    </row>
    <row r="28" spans="1:3">
      <c r="A28" s="291">
        <v>44105</v>
      </c>
      <c r="B28" s="292">
        <v>100.94063568115234</v>
      </c>
      <c r="C28" s="292">
        <v>-8.0753984451293945</v>
      </c>
    </row>
    <row r="29" spans="1:3">
      <c r="A29" s="291">
        <v>44136</v>
      </c>
      <c r="B29" s="292">
        <v>113.54509735107422</v>
      </c>
      <c r="C29" s="292">
        <v>1.2731596231460571</v>
      </c>
    </row>
    <row r="30" spans="1:3">
      <c r="A30" s="291">
        <v>44166</v>
      </c>
      <c r="B30" s="292">
        <v>135.59541320800781</v>
      </c>
      <c r="C30" s="292">
        <v>20.705547332763672</v>
      </c>
    </row>
    <row r="31" spans="1:3">
      <c r="A31" s="291">
        <v>44197</v>
      </c>
      <c r="B31" s="292">
        <v>90.354965209960938</v>
      </c>
      <c r="C31" s="292">
        <v>-8.9062461853027344</v>
      </c>
    </row>
    <row r="32" spans="1:3">
      <c r="A32" s="291">
        <v>44228</v>
      </c>
      <c r="B32" s="292">
        <v>93.319252014160156</v>
      </c>
      <c r="C32" s="292">
        <v>0.67735058069229126</v>
      </c>
    </row>
    <row r="33" spans="1:3">
      <c r="A33" s="291">
        <v>44256</v>
      </c>
      <c r="B33" s="292">
        <v>95.582443237304688</v>
      </c>
      <c r="C33" s="292">
        <v>-15.786467552185059</v>
      </c>
    </row>
    <row r="34" spans="1:3">
      <c r="A34" s="291">
        <v>44287</v>
      </c>
      <c r="B34" s="292">
        <v>97.5189208984375</v>
      </c>
      <c r="C34" s="292">
        <v>2.2023723125457764</v>
      </c>
    </row>
    <row r="35" spans="1:3">
      <c r="A35" s="291">
        <v>44317</v>
      </c>
      <c r="B35" s="292">
        <v>98.452125549316406</v>
      </c>
      <c r="C35" s="292">
        <v>-4.980682373046875</v>
      </c>
    </row>
    <row r="36" spans="1:3">
      <c r="A36" s="291">
        <v>44348</v>
      </c>
      <c r="B36" s="292">
        <v>105.78750610351563</v>
      </c>
      <c r="C36" s="292">
        <v>10.481081008911133</v>
      </c>
    </row>
    <row r="37" spans="1:3">
      <c r="A37" s="291">
        <v>44378</v>
      </c>
      <c r="B37" s="292">
        <v>103.63999938964844</v>
      </c>
      <c r="C37" s="292">
        <v>-2.738121509552002</v>
      </c>
    </row>
    <row r="38" spans="1:3">
      <c r="A38" s="291">
        <v>44409</v>
      </c>
      <c r="B38" s="292">
        <v>99.77593994140625</v>
      </c>
      <c r="C38" s="292">
        <v>-0.74716079235076904</v>
      </c>
    </row>
    <row r="39" spans="1:3">
      <c r="A39" s="291">
        <v>44440</v>
      </c>
      <c r="B39" s="292">
        <v>111.5394287109375</v>
      </c>
      <c r="C39" s="292">
        <v>5.1439170837402344</v>
      </c>
    </row>
    <row r="40" spans="1:3">
      <c r="A40" s="291">
        <v>44470</v>
      </c>
      <c r="B40" s="292">
        <v>104.74034118652344</v>
      </c>
      <c r="C40" s="292">
        <v>3.7642972469329834</v>
      </c>
    </row>
    <row r="41" spans="1:3">
      <c r="A41" s="291">
        <v>44501</v>
      </c>
      <c r="B41" s="292">
        <v>105.52709197998047</v>
      </c>
      <c r="C41" s="292">
        <v>-7.061516284942627</v>
      </c>
    </row>
    <row r="42" spans="1:3">
      <c r="A42" s="291">
        <v>44531</v>
      </c>
      <c r="B42" s="292">
        <v>120.54236602783203</v>
      </c>
      <c r="C42" s="292">
        <v>-11.101442337036133</v>
      </c>
    </row>
    <row r="43" spans="1:3">
      <c r="A43" s="291">
        <v>44562</v>
      </c>
      <c r="B43" s="292">
        <v>106.39688110351563</v>
      </c>
      <c r="C43" s="292">
        <v>17.754327774047852</v>
      </c>
    </row>
    <row r="44" spans="1:3">
      <c r="A44" s="291">
        <v>44593</v>
      </c>
      <c r="B44" s="292">
        <v>99.624374389648438</v>
      </c>
      <c r="C44" s="292">
        <v>6.756507396697998</v>
      </c>
    </row>
    <row r="45" spans="1:3">
      <c r="A45" s="291">
        <v>44621</v>
      </c>
      <c r="B45" s="292">
        <v>111.06314849853516</v>
      </c>
      <c r="C45" s="292">
        <v>16.19618034362793</v>
      </c>
    </row>
    <row r="46" spans="1:3">
      <c r="A46" s="291">
        <v>44652</v>
      </c>
      <c r="B46" s="292">
        <v>101.27758026123047</v>
      </c>
      <c r="C46" s="292">
        <v>3.8542873859405518</v>
      </c>
    </row>
    <row r="47" spans="1:3">
      <c r="A47" s="291">
        <v>44682</v>
      </c>
      <c r="B47" s="292">
        <v>84.352691650390625</v>
      </c>
      <c r="C47" s="292">
        <v>-14.321106910705566</v>
      </c>
    </row>
    <row r="48" spans="1:3">
      <c r="A48" s="291">
        <v>44713</v>
      </c>
      <c r="B48" s="292">
        <v>106.454833984375</v>
      </c>
      <c r="C48" s="292">
        <v>0.63081920146942139</v>
      </c>
    </row>
    <row r="49" spans="1:3">
      <c r="A49" s="291">
        <v>44743</v>
      </c>
      <c r="B49" s="292">
        <v>108.11182403564453</v>
      </c>
      <c r="C49" s="292">
        <v>4.3147673606872559</v>
      </c>
    </row>
    <row r="50" spans="1:3">
      <c r="A50" s="291">
        <v>44774</v>
      </c>
      <c r="B50" s="292">
        <v>107.38619995117188</v>
      </c>
      <c r="C50" s="292">
        <v>7.627349853515625</v>
      </c>
    </row>
    <row r="51" spans="1:3">
      <c r="A51" s="291">
        <v>44805</v>
      </c>
      <c r="B51" s="292">
        <v>108.58198547363281</v>
      </c>
      <c r="C51" s="292">
        <v>-2.6514778137207031</v>
      </c>
    </row>
    <row r="52" spans="1:3">
      <c r="A52" s="291">
        <v>44835</v>
      </c>
      <c r="B52" s="292">
        <v>115.59593200683594</v>
      </c>
      <c r="C52" s="292">
        <v>10.364288330078125</v>
      </c>
    </row>
    <row r="53" spans="1:3">
      <c r="A53" s="291">
        <v>44866</v>
      </c>
      <c r="B53" s="292">
        <v>113.06153869628906</v>
      </c>
      <c r="C53" s="292">
        <v>7.1398220062255859</v>
      </c>
    </row>
    <row r="54" spans="1:3">
      <c r="A54" s="291">
        <v>44896</v>
      </c>
      <c r="B54" s="292">
        <v>119.85200500488281</v>
      </c>
      <c r="C54" s="292">
        <v>-0.57271236181259155</v>
      </c>
    </row>
    <row r="55" spans="1:3">
      <c r="A55" s="291">
        <v>44927</v>
      </c>
      <c r="B55" s="292">
        <v>116.61134338378906</v>
      </c>
      <c r="C55" s="292">
        <v>9.6003398895263672</v>
      </c>
    </row>
    <row r="56" spans="1:3">
      <c r="A56" s="291">
        <v>44958</v>
      </c>
      <c r="B56" s="292">
        <v>112.58748626708984</v>
      </c>
      <c r="C56" s="292">
        <v>13.011988639831543</v>
      </c>
    </row>
    <row r="57" spans="1:3">
      <c r="A57" s="291">
        <v>44986</v>
      </c>
      <c r="B57" s="292">
        <v>112.68437194824219</v>
      </c>
      <c r="C57" s="292">
        <v>1.4597312211990356</v>
      </c>
    </row>
    <row r="58" spans="1:3">
      <c r="A58" s="291">
        <v>45017</v>
      </c>
      <c r="B58" s="292">
        <v>114.74382781982422</v>
      </c>
      <c r="C58" s="292">
        <v>13.296375274658203</v>
      </c>
    </row>
  </sheetData>
  <mergeCells count="1">
    <mergeCell ref="H1:I1"/>
  </mergeCells>
  <hyperlinks>
    <hyperlink ref="H1:I1" location="Index!A1" display="Regresar al Índice" xr:uid="{07A7B177-FE56-4042-BDDF-1984E8AA75B5}"/>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07BA6-483C-4D5A-917D-CABF751307A7}">
  <sheetPr codeName="Hoja84"/>
  <dimension ref="A1:I39"/>
  <sheetViews>
    <sheetView workbookViewId="0"/>
  </sheetViews>
  <sheetFormatPr baseColWidth="10" defaultColWidth="9.140625" defaultRowHeight="12.75"/>
  <cols>
    <col min="1" max="1" width="9.28515625" style="289" bestFit="1" customWidth="1"/>
    <col min="2" max="2" width="10.42578125" style="289" bestFit="1" customWidth="1"/>
    <col min="3" max="3" width="9.140625" style="289"/>
    <col min="4" max="4" width="9.28515625" style="289" bestFit="1" customWidth="1"/>
    <col min="5" max="16384" width="9.140625" style="289"/>
  </cols>
  <sheetData>
    <row r="1" spans="1:9">
      <c r="A1" s="262" t="s">
        <v>2935</v>
      </c>
      <c r="H1" s="263" t="s">
        <v>1445</v>
      </c>
      <c r="I1" s="263"/>
    </row>
    <row r="2" spans="1:9">
      <c r="A2" s="289" t="s">
        <v>1369</v>
      </c>
    </row>
    <row r="6" spans="1:9">
      <c r="A6" s="289" t="s">
        <v>732</v>
      </c>
      <c r="B6" s="289" t="s">
        <v>451</v>
      </c>
      <c r="C6" s="289" t="s">
        <v>2</v>
      </c>
      <c r="D6" s="289" t="s">
        <v>731</v>
      </c>
    </row>
    <row r="7" spans="1:9">
      <c r="A7" s="290">
        <v>51</v>
      </c>
      <c r="B7" s="291">
        <v>45017</v>
      </c>
      <c r="C7" s="289" t="s">
        <v>3</v>
      </c>
      <c r="D7" s="292">
        <v>27.28959846496582</v>
      </c>
    </row>
    <row r="8" spans="1:9">
      <c r="A8" s="290">
        <v>51</v>
      </c>
      <c r="B8" s="291">
        <v>45017</v>
      </c>
      <c r="C8" s="289" t="s">
        <v>5</v>
      </c>
      <c r="D8" s="292">
        <v>223.02975463867188</v>
      </c>
    </row>
    <row r="9" spans="1:9">
      <c r="A9" s="290">
        <v>51</v>
      </c>
      <c r="B9" s="291">
        <v>45017</v>
      </c>
      <c r="C9" s="289" t="s">
        <v>4</v>
      </c>
      <c r="D9" s="292">
        <v>67.334144592285156</v>
      </c>
    </row>
    <row r="10" spans="1:9">
      <c r="A10" s="290">
        <v>51</v>
      </c>
      <c r="B10" s="291">
        <v>45017</v>
      </c>
      <c r="C10" s="289" t="s">
        <v>6</v>
      </c>
      <c r="D10" s="292">
        <v>23.77623176574707</v>
      </c>
    </row>
    <row r="11" spans="1:9">
      <c r="A11" s="290">
        <v>51</v>
      </c>
      <c r="B11" s="291">
        <v>45017</v>
      </c>
      <c r="C11" s="289" t="s">
        <v>7</v>
      </c>
      <c r="D11" s="292">
        <v>152.09548950195313</v>
      </c>
    </row>
    <row r="12" spans="1:9">
      <c r="A12" s="290">
        <v>51</v>
      </c>
      <c r="B12" s="291">
        <v>45017</v>
      </c>
      <c r="C12" s="289" t="s">
        <v>8</v>
      </c>
      <c r="D12" s="292">
        <v>17.309226989746094</v>
      </c>
    </row>
    <row r="13" spans="1:9">
      <c r="A13" s="290">
        <v>51</v>
      </c>
      <c r="B13" s="291">
        <v>45017</v>
      </c>
      <c r="C13" s="289" t="s">
        <v>9</v>
      </c>
      <c r="D13" s="292">
        <v>6.8685712814331055</v>
      </c>
    </row>
    <row r="14" spans="1:9">
      <c r="A14" s="290">
        <v>51</v>
      </c>
      <c r="B14" s="291">
        <v>45017</v>
      </c>
      <c r="C14" s="289" t="s">
        <v>10</v>
      </c>
      <c r="D14" s="292">
        <v>99.428337097167969</v>
      </c>
    </row>
    <row r="15" spans="1:9">
      <c r="A15" s="290">
        <v>51</v>
      </c>
      <c r="B15" s="291">
        <v>45017</v>
      </c>
      <c r="C15" s="289" t="s">
        <v>11</v>
      </c>
      <c r="D15" s="292">
        <v>69.531181335449219</v>
      </c>
    </row>
    <row r="16" spans="1:9">
      <c r="A16" s="290">
        <v>51</v>
      </c>
      <c r="B16" s="291">
        <v>45017</v>
      </c>
      <c r="C16" s="289" t="s">
        <v>12</v>
      </c>
      <c r="D16" s="292">
        <v>149.94850158691406</v>
      </c>
    </row>
    <row r="17" spans="1:4">
      <c r="A17" s="290">
        <v>51</v>
      </c>
      <c r="B17" s="291">
        <v>45017</v>
      </c>
      <c r="C17" s="289" t="s">
        <v>13</v>
      </c>
      <c r="D17" s="292">
        <v>58.439735412597656</v>
      </c>
    </row>
    <row r="18" spans="1:4">
      <c r="A18" s="290">
        <v>51</v>
      </c>
      <c r="B18" s="291">
        <v>45017</v>
      </c>
      <c r="C18" s="289" t="s">
        <v>14</v>
      </c>
      <c r="D18" s="292">
        <v>104.51869201660156</v>
      </c>
    </row>
    <row r="19" spans="1:4">
      <c r="A19" s="290">
        <v>51</v>
      </c>
      <c r="B19" s="291">
        <v>45017</v>
      </c>
      <c r="C19" s="289" t="s">
        <v>15</v>
      </c>
      <c r="D19" s="292">
        <v>210.82752990722656</v>
      </c>
    </row>
    <row r="20" spans="1:4">
      <c r="A20" s="290">
        <v>51</v>
      </c>
      <c r="B20" s="291">
        <v>45017</v>
      </c>
      <c r="C20" s="289" t="s">
        <v>16</v>
      </c>
      <c r="D20" s="292">
        <v>198.53854370117188</v>
      </c>
    </row>
    <row r="21" spans="1:4">
      <c r="A21" s="290">
        <v>51</v>
      </c>
      <c r="B21" s="291">
        <v>45017</v>
      </c>
      <c r="C21" s="289" t="s">
        <v>0</v>
      </c>
      <c r="D21" s="292">
        <v>13.296375274658203</v>
      </c>
    </row>
    <row r="22" spans="1:4">
      <c r="A22" s="290">
        <v>51</v>
      </c>
      <c r="B22" s="291">
        <v>45017</v>
      </c>
      <c r="C22" s="289" t="s">
        <v>17</v>
      </c>
      <c r="D22" s="292">
        <v>46.761402130126953</v>
      </c>
    </row>
    <row r="23" spans="1:4">
      <c r="A23" s="290">
        <v>51</v>
      </c>
      <c r="B23" s="291">
        <v>45017</v>
      </c>
      <c r="C23" s="289" t="s">
        <v>18</v>
      </c>
      <c r="D23" s="292">
        <v>264.67410278320313</v>
      </c>
    </row>
    <row r="24" spans="1:4">
      <c r="A24" s="290">
        <v>51</v>
      </c>
      <c r="B24" s="291">
        <v>45017</v>
      </c>
      <c r="C24" s="289" t="s">
        <v>19</v>
      </c>
      <c r="D24" s="292">
        <v>236.05258178710938</v>
      </c>
    </row>
    <row r="25" spans="1:4">
      <c r="A25" s="290">
        <v>51</v>
      </c>
      <c r="B25" s="291">
        <v>45017</v>
      </c>
      <c r="C25" s="289" t="s">
        <v>20</v>
      </c>
      <c r="D25" s="292">
        <v>14.357538223266602</v>
      </c>
    </row>
    <row r="26" spans="1:4">
      <c r="A26" s="290">
        <v>51</v>
      </c>
      <c r="B26" s="291">
        <v>45017</v>
      </c>
      <c r="C26" s="289" t="s">
        <v>21</v>
      </c>
      <c r="D26" s="292">
        <v>84.561119079589844</v>
      </c>
    </row>
    <row r="27" spans="1:4">
      <c r="A27" s="290">
        <v>51</v>
      </c>
      <c r="B27" s="291">
        <v>45017</v>
      </c>
      <c r="C27" s="289" t="s">
        <v>22</v>
      </c>
      <c r="D27" s="292">
        <v>113.77600860595703</v>
      </c>
    </row>
    <row r="28" spans="1:4">
      <c r="A28" s="290">
        <v>51</v>
      </c>
      <c r="B28" s="291">
        <v>45017</v>
      </c>
      <c r="C28" s="289" t="s">
        <v>23</v>
      </c>
      <c r="D28" s="292">
        <v>87.878318786621094</v>
      </c>
    </row>
    <row r="29" spans="1:4">
      <c r="A29" s="290">
        <v>51</v>
      </c>
      <c r="B29" s="291">
        <v>45017</v>
      </c>
      <c r="C29" s="289" t="s">
        <v>24</v>
      </c>
      <c r="D29" s="292">
        <v>45.986255645751953</v>
      </c>
    </row>
    <row r="30" spans="1:4">
      <c r="A30" s="290">
        <v>51</v>
      </c>
      <c r="B30" s="291">
        <v>45017</v>
      </c>
      <c r="C30" s="289" t="s">
        <v>25</v>
      </c>
      <c r="D30" s="292">
        <v>59.120174407958984</v>
      </c>
    </row>
    <row r="31" spans="1:4">
      <c r="A31" s="290">
        <v>51</v>
      </c>
      <c r="B31" s="291">
        <v>45017</v>
      </c>
      <c r="C31" s="289" t="s">
        <v>26</v>
      </c>
      <c r="D31" s="292">
        <v>35.916210174560547</v>
      </c>
    </row>
    <row r="32" spans="1:4">
      <c r="A32" s="290">
        <v>51</v>
      </c>
      <c r="B32" s="291">
        <v>45017</v>
      </c>
      <c r="C32" s="289" t="s">
        <v>27</v>
      </c>
      <c r="D32" s="292">
        <v>83.144828796386719</v>
      </c>
    </row>
    <row r="33" spans="1:4">
      <c r="A33" s="290">
        <v>51</v>
      </c>
      <c r="B33" s="291">
        <v>45017</v>
      </c>
      <c r="C33" s="289" t="s">
        <v>28</v>
      </c>
      <c r="D33" s="292">
        <v>63.915885925292969</v>
      </c>
    </row>
    <row r="34" spans="1:4">
      <c r="A34" s="290">
        <v>51</v>
      </c>
      <c r="B34" s="291">
        <v>45017</v>
      </c>
      <c r="C34" s="289" t="s">
        <v>29</v>
      </c>
      <c r="D34" s="292">
        <v>13.153358459472656</v>
      </c>
    </row>
    <row r="35" spans="1:4">
      <c r="A35" s="290">
        <v>51</v>
      </c>
      <c r="B35" s="291">
        <v>45017</v>
      </c>
      <c r="C35" s="289" t="s">
        <v>30</v>
      </c>
      <c r="D35" s="292">
        <v>75.629096984863281</v>
      </c>
    </row>
    <row r="36" spans="1:4">
      <c r="A36" s="290">
        <v>51</v>
      </c>
      <c r="B36" s="291">
        <v>45017</v>
      </c>
      <c r="C36" s="289" t="s">
        <v>31</v>
      </c>
      <c r="D36" s="292">
        <v>92.005439758300781</v>
      </c>
    </row>
    <row r="37" spans="1:4">
      <c r="A37" s="290">
        <v>51</v>
      </c>
      <c r="B37" s="291">
        <v>45017</v>
      </c>
      <c r="C37" s="289" t="s">
        <v>32</v>
      </c>
      <c r="D37" s="292">
        <v>113.06876373291016</v>
      </c>
    </row>
    <row r="38" spans="1:4">
      <c r="A38" s="290">
        <v>51</v>
      </c>
      <c r="B38" s="291">
        <v>45017</v>
      </c>
      <c r="C38" s="289" t="s">
        <v>33</v>
      </c>
      <c r="D38" s="292">
        <v>19.935321807861328</v>
      </c>
    </row>
    <row r="39" spans="1:4">
      <c r="A39" s="290">
        <v>51</v>
      </c>
      <c r="B39" s="291">
        <v>45017</v>
      </c>
      <c r="C39" s="289" t="s">
        <v>1</v>
      </c>
      <c r="D39" s="292">
        <v>14.756745338439941</v>
      </c>
    </row>
  </sheetData>
  <mergeCells count="1">
    <mergeCell ref="H1:I1"/>
  </mergeCells>
  <hyperlinks>
    <hyperlink ref="H1:I1" location="Index!A1" display="Regresar al Índice" xr:uid="{04751D3D-DFC2-46D7-83A4-A5357BD9CC97}"/>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9B3B-A717-4392-AA17-B079D6848AAB}">
  <sheetPr codeName="Hoja85"/>
  <dimension ref="A1:I58"/>
  <sheetViews>
    <sheetView workbookViewId="0"/>
  </sheetViews>
  <sheetFormatPr baseColWidth="10" defaultColWidth="9.140625" defaultRowHeight="12.75"/>
  <cols>
    <col min="1" max="1" width="10.42578125" style="289" bestFit="1" customWidth="1"/>
    <col min="2" max="3" width="9.28515625" style="289" bestFit="1" customWidth="1"/>
    <col min="4" max="16384" width="9.140625" style="289"/>
  </cols>
  <sheetData>
    <row r="1" spans="1:9">
      <c r="A1" s="262" t="s">
        <v>2936</v>
      </c>
      <c r="H1" s="263" t="s">
        <v>1445</v>
      </c>
      <c r="I1" s="263"/>
    </row>
    <row r="2" spans="1:9">
      <c r="A2" s="289" t="s">
        <v>1370</v>
      </c>
    </row>
    <row r="6" spans="1:9">
      <c r="A6" s="289" t="s">
        <v>451</v>
      </c>
      <c r="B6" s="289" t="s">
        <v>733</v>
      </c>
      <c r="C6" s="289" t="s">
        <v>731</v>
      </c>
    </row>
    <row r="7" spans="1:9">
      <c r="A7" s="291">
        <v>43466</v>
      </c>
      <c r="B7" s="292">
        <v>97.993797302246094</v>
      </c>
      <c r="C7" s="292">
        <v>-3.7657060623168945</v>
      </c>
    </row>
    <row r="8" spans="1:9">
      <c r="A8" s="291">
        <v>43497</v>
      </c>
      <c r="B8" s="292">
        <v>95.6912841796875</v>
      </c>
      <c r="C8" s="292">
        <v>-4.7721915245056152</v>
      </c>
    </row>
    <row r="9" spans="1:9">
      <c r="A9" s="291">
        <v>43525</v>
      </c>
      <c r="B9" s="292">
        <v>95.266212463378906</v>
      </c>
      <c r="C9" s="292">
        <v>-4.6912345886230469</v>
      </c>
    </row>
    <row r="10" spans="1:9">
      <c r="A10" s="291">
        <v>43556</v>
      </c>
      <c r="B10" s="292">
        <v>94.810134887695313</v>
      </c>
      <c r="C10" s="292">
        <v>-5.1937131881713867</v>
      </c>
    </row>
    <row r="11" spans="1:9">
      <c r="A11" s="291">
        <v>43586</v>
      </c>
      <c r="B11" s="292">
        <v>95.21307373046875</v>
      </c>
      <c r="C11" s="292">
        <v>-4.9549188613891602</v>
      </c>
    </row>
    <row r="12" spans="1:9">
      <c r="A12" s="291">
        <v>43617</v>
      </c>
      <c r="B12" s="292">
        <v>96.461738586425781</v>
      </c>
      <c r="C12" s="292">
        <v>-3.6403098106384277</v>
      </c>
    </row>
    <row r="13" spans="1:9">
      <c r="A13" s="291">
        <v>43647</v>
      </c>
      <c r="B13" s="292">
        <v>94.965110778808594</v>
      </c>
      <c r="C13" s="292">
        <v>-5.2485122680664063</v>
      </c>
    </row>
    <row r="14" spans="1:9">
      <c r="A14" s="291">
        <v>43678</v>
      </c>
      <c r="B14" s="292">
        <v>90.9932861328125</v>
      </c>
      <c r="C14" s="292">
        <v>-8.8085193634033203</v>
      </c>
    </row>
    <row r="15" spans="1:9">
      <c r="A15" s="291">
        <v>43709</v>
      </c>
      <c r="B15" s="292">
        <v>94.026397705078125</v>
      </c>
      <c r="C15" s="292">
        <v>-5.4583520889282227</v>
      </c>
    </row>
    <row r="16" spans="1:9">
      <c r="A16" s="291">
        <v>43739</v>
      </c>
      <c r="B16" s="292">
        <v>93.880279541015625</v>
      </c>
      <c r="C16" s="292">
        <v>-5.436866283416748</v>
      </c>
    </row>
    <row r="17" spans="1:3">
      <c r="A17" s="291">
        <v>43770</v>
      </c>
      <c r="B17" s="292">
        <v>94.190231323242188</v>
      </c>
      <c r="C17" s="292">
        <v>-5.2767481803894043</v>
      </c>
    </row>
    <row r="18" spans="1:3">
      <c r="A18" s="291">
        <v>43800</v>
      </c>
      <c r="B18" s="292">
        <v>92.414642333984375</v>
      </c>
      <c r="C18" s="292">
        <v>-6.9007077217102051</v>
      </c>
    </row>
    <row r="19" spans="1:3">
      <c r="A19" s="291">
        <v>43831</v>
      </c>
      <c r="B19" s="292">
        <v>92.941566467285156</v>
      </c>
      <c r="C19" s="292">
        <v>-5.1556639671325684</v>
      </c>
    </row>
    <row r="20" spans="1:3">
      <c r="A20" s="291">
        <v>43862</v>
      </c>
      <c r="B20" s="292">
        <v>92.737876892089844</v>
      </c>
      <c r="C20" s="292">
        <v>-3.0863912105560303</v>
      </c>
    </row>
    <row r="21" spans="1:3">
      <c r="A21" s="291">
        <v>43891</v>
      </c>
      <c r="B21" s="292">
        <v>91.772598266601563</v>
      </c>
      <c r="C21" s="292">
        <v>-3.6672122478485107</v>
      </c>
    </row>
    <row r="22" spans="1:3">
      <c r="A22" s="291">
        <v>43922</v>
      </c>
      <c r="B22" s="292">
        <v>93.096542358398438</v>
      </c>
      <c r="C22" s="292">
        <v>-1.8073937892913818</v>
      </c>
    </row>
    <row r="23" spans="1:3">
      <c r="A23" s="291">
        <v>43952</v>
      </c>
      <c r="B23" s="292">
        <v>91.741600036621094</v>
      </c>
      <c r="C23" s="292">
        <v>-3.646005392074585</v>
      </c>
    </row>
    <row r="24" spans="1:3">
      <c r="A24" s="291">
        <v>43983</v>
      </c>
      <c r="B24" s="292">
        <v>90.9932861328125</v>
      </c>
      <c r="C24" s="292">
        <v>-5.6690378189086914</v>
      </c>
    </row>
    <row r="25" spans="1:3">
      <c r="A25" s="291">
        <v>44013</v>
      </c>
      <c r="B25" s="292">
        <v>88.664215087890625</v>
      </c>
      <c r="C25" s="292">
        <v>-6.6349582672119141</v>
      </c>
    </row>
    <row r="26" spans="1:3">
      <c r="A26" s="291">
        <v>44044</v>
      </c>
      <c r="B26" s="292">
        <v>88.278984069824219</v>
      </c>
      <c r="C26" s="292">
        <v>-2.9829695224761963</v>
      </c>
    </row>
    <row r="27" spans="1:3">
      <c r="A27" s="291">
        <v>44075</v>
      </c>
      <c r="B27" s="292">
        <v>89.031730651855469</v>
      </c>
      <c r="C27" s="292">
        <v>-5.3119840621948242</v>
      </c>
    </row>
    <row r="28" spans="1:3">
      <c r="A28" s="291">
        <v>44105</v>
      </c>
      <c r="B28" s="292">
        <v>89.842033386230469</v>
      </c>
      <c r="C28" s="292">
        <v>-4.3014850616455078</v>
      </c>
    </row>
    <row r="29" spans="1:3">
      <c r="A29" s="291">
        <v>44136</v>
      </c>
      <c r="B29" s="292">
        <v>87.628089904785156</v>
      </c>
      <c r="C29" s="292">
        <v>-6.9669022560119629</v>
      </c>
    </row>
    <row r="30" spans="1:3">
      <c r="A30" s="291">
        <v>44166</v>
      </c>
      <c r="B30" s="292">
        <v>90.244972229003906</v>
      </c>
      <c r="C30" s="292">
        <v>-2.3477556705474854</v>
      </c>
    </row>
    <row r="31" spans="1:3">
      <c r="A31" s="291">
        <v>44197</v>
      </c>
      <c r="B31" s="292">
        <v>87.539527893066406</v>
      </c>
      <c r="C31" s="292">
        <v>-5.8122954368591309</v>
      </c>
    </row>
    <row r="32" spans="1:3">
      <c r="A32" s="291">
        <v>44228</v>
      </c>
      <c r="B32" s="292">
        <v>88.500381469726563</v>
      </c>
      <c r="C32" s="292">
        <v>-4.5693254470825195</v>
      </c>
    </row>
    <row r="33" spans="1:3">
      <c r="A33" s="291">
        <v>44256</v>
      </c>
      <c r="B33" s="292">
        <v>88.1417236328125</v>
      </c>
      <c r="C33" s="292">
        <v>-3.9563820362091064</v>
      </c>
    </row>
    <row r="34" spans="1:3">
      <c r="A34" s="291">
        <v>44287</v>
      </c>
      <c r="B34" s="292">
        <v>86.946189880371094</v>
      </c>
      <c r="C34" s="292">
        <v>-6.6064243316650391</v>
      </c>
    </row>
    <row r="35" spans="1:3">
      <c r="A35" s="291">
        <v>44317</v>
      </c>
      <c r="B35" s="292">
        <v>87.442115783691406</v>
      </c>
      <c r="C35" s="292">
        <v>-4.6865153312683105</v>
      </c>
    </row>
    <row r="36" spans="1:3">
      <c r="A36" s="291">
        <v>44348</v>
      </c>
      <c r="B36" s="292">
        <v>87.659080505371094</v>
      </c>
      <c r="C36" s="292">
        <v>-3.6642324924468994</v>
      </c>
    </row>
    <row r="37" spans="1:3">
      <c r="A37" s="291">
        <v>44378</v>
      </c>
      <c r="B37" s="292">
        <v>87.676795959472656</v>
      </c>
      <c r="C37" s="292">
        <v>-1.1136614084243774</v>
      </c>
    </row>
    <row r="38" spans="1:3">
      <c r="A38" s="291">
        <v>44409</v>
      </c>
      <c r="B38" s="292">
        <v>87.481964111328125</v>
      </c>
      <c r="C38" s="292">
        <v>-0.90284222364425659</v>
      </c>
    </row>
    <row r="39" spans="1:3">
      <c r="A39" s="291">
        <v>44440</v>
      </c>
      <c r="B39" s="292">
        <v>87.393409729003906</v>
      </c>
      <c r="C39" s="292">
        <v>-1.8401539325714111</v>
      </c>
    </row>
    <row r="40" spans="1:3">
      <c r="A40" s="291">
        <v>44470</v>
      </c>
      <c r="B40" s="292">
        <v>87.039176940917969</v>
      </c>
      <c r="C40" s="292">
        <v>-3.1197607517242432</v>
      </c>
    </row>
    <row r="41" spans="1:3">
      <c r="A41" s="291">
        <v>44501</v>
      </c>
      <c r="B41" s="292">
        <v>87.397834777832031</v>
      </c>
      <c r="C41" s="292">
        <v>-0.26276406645774841</v>
      </c>
    </row>
    <row r="42" spans="1:3">
      <c r="A42" s="291">
        <v>44531</v>
      </c>
      <c r="B42" s="292">
        <v>87.141014099121094</v>
      </c>
      <c r="C42" s="292">
        <v>-3.4394803047180176</v>
      </c>
    </row>
    <row r="43" spans="1:3">
      <c r="A43" s="291">
        <v>44562</v>
      </c>
      <c r="B43" s="292">
        <v>86.684944152832031</v>
      </c>
      <c r="C43" s="292">
        <v>-0.97622615098953247</v>
      </c>
    </row>
    <row r="44" spans="1:3">
      <c r="A44" s="291">
        <v>44593</v>
      </c>
      <c r="B44" s="292">
        <v>84.701248168945313</v>
      </c>
      <c r="C44" s="292">
        <v>-4.2927875518798828</v>
      </c>
    </row>
    <row r="45" spans="1:3">
      <c r="A45" s="291">
        <v>44621</v>
      </c>
      <c r="B45" s="292">
        <v>84.718955993652344</v>
      </c>
      <c r="C45" s="292">
        <v>-3.8832547664642334</v>
      </c>
    </row>
    <row r="46" spans="1:3">
      <c r="A46" s="291">
        <v>44652</v>
      </c>
      <c r="B46" s="292">
        <v>84.594978332519531</v>
      </c>
      <c r="C46" s="292">
        <v>-2.7042145729064941</v>
      </c>
    </row>
    <row r="47" spans="1:3">
      <c r="A47" s="291">
        <v>44682</v>
      </c>
      <c r="B47" s="292">
        <v>85.144035339355469</v>
      </c>
      <c r="C47" s="292">
        <v>-2.6281161308288574</v>
      </c>
    </row>
    <row r="48" spans="1:3">
      <c r="A48" s="291">
        <v>44713</v>
      </c>
      <c r="B48" s="292">
        <v>85.480552673339844</v>
      </c>
      <c r="C48" s="292">
        <v>-2.4852278232574463</v>
      </c>
    </row>
    <row r="49" spans="1:3">
      <c r="A49" s="291">
        <v>44743</v>
      </c>
      <c r="B49" s="292">
        <v>85.241447448730469</v>
      </c>
      <c r="C49" s="292">
        <v>-2.7776432037353516</v>
      </c>
    </row>
    <row r="50" spans="1:3">
      <c r="A50" s="291">
        <v>44774</v>
      </c>
      <c r="B50" s="292">
        <v>84.842941284179688</v>
      </c>
      <c r="C50" s="292">
        <v>-3.0166478157043457</v>
      </c>
    </row>
    <row r="51" spans="1:3">
      <c r="A51" s="291">
        <v>44805</v>
      </c>
      <c r="B51" s="292">
        <v>84.563980102539063</v>
      </c>
      <c r="C51" s="292">
        <v>-3.2375776767730713</v>
      </c>
    </row>
    <row r="52" spans="1:3">
      <c r="A52" s="291">
        <v>44835</v>
      </c>
      <c r="B52" s="292">
        <v>84.475425720214844</v>
      </c>
      <c r="C52" s="292">
        <v>-2.9455142021179199</v>
      </c>
    </row>
    <row r="53" spans="1:3">
      <c r="A53" s="291">
        <v>44866</v>
      </c>
      <c r="B53" s="292">
        <v>84.497566223144531</v>
      </c>
      <c r="C53" s="292">
        <v>-3.318467378616333</v>
      </c>
    </row>
    <row r="54" spans="1:3">
      <c r="A54" s="291">
        <v>44896</v>
      </c>
      <c r="B54" s="292">
        <v>84.935928344726563</v>
      </c>
      <c r="C54" s="292">
        <v>-2.530479907989502</v>
      </c>
    </row>
    <row r="55" spans="1:3">
      <c r="A55" s="291">
        <v>44927</v>
      </c>
      <c r="B55" s="292">
        <v>84.510848999023438</v>
      </c>
      <c r="C55" s="292">
        <v>-2.5080423355102539</v>
      </c>
    </row>
    <row r="56" spans="1:3">
      <c r="A56" s="291">
        <v>44958</v>
      </c>
      <c r="B56" s="292">
        <v>84.68353271484375</v>
      </c>
      <c r="C56" s="292">
        <v>-2.091522142291069E-2</v>
      </c>
    </row>
    <row r="57" spans="1:3">
      <c r="A57" s="291">
        <v>44986</v>
      </c>
      <c r="B57" s="292">
        <v>84.896072387695313</v>
      </c>
      <c r="C57" s="292">
        <v>0.20906347036361694</v>
      </c>
    </row>
    <row r="58" spans="1:3">
      <c r="A58" s="291">
        <v>45017</v>
      </c>
      <c r="B58" s="292">
        <v>84.975776672363281</v>
      </c>
      <c r="C58" s="292">
        <v>0.45014294981956482</v>
      </c>
    </row>
  </sheetData>
  <mergeCells count="1">
    <mergeCell ref="H1:I1"/>
  </mergeCells>
  <hyperlinks>
    <hyperlink ref="H1:I1" location="Index!A1" display="Regresar al Índice" xr:uid="{D78DD751-343A-44D4-B1FE-1B668FC201B9}"/>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F0694-12E8-4ABF-AA5E-0B871DCCC8E6}">
  <sheetPr codeName="Hoja86"/>
  <dimension ref="A1:I39"/>
  <sheetViews>
    <sheetView workbookViewId="0"/>
  </sheetViews>
  <sheetFormatPr baseColWidth="10" defaultColWidth="9.140625" defaultRowHeight="12.75"/>
  <cols>
    <col min="1" max="1" width="9.28515625" style="289" bestFit="1" customWidth="1"/>
    <col min="2" max="2" width="10.42578125" style="289" bestFit="1" customWidth="1"/>
    <col min="3" max="3" width="9.140625" style="289"/>
    <col min="4" max="4" width="9.28515625" style="289" bestFit="1" customWidth="1"/>
    <col min="5" max="16384" width="9.140625" style="289"/>
  </cols>
  <sheetData>
    <row r="1" spans="1:9">
      <c r="A1" s="262" t="s">
        <v>2937</v>
      </c>
      <c r="H1" s="263" t="s">
        <v>1445</v>
      </c>
      <c r="I1" s="263"/>
    </row>
    <row r="2" spans="1:9">
      <c r="A2" s="289" t="s">
        <v>1371</v>
      </c>
    </row>
    <row r="6" spans="1:9">
      <c r="A6" s="289" t="s">
        <v>732</v>
      </c>
      <c r="B6" s="289" t="s">
        <v>451</v>
      </c>
      <c r="C6" s="289" t="s">
        <v>2</v>
      </c>
      <c r="D6" s="289" t="s">
        <v>731</v>
      </c>
    </row>
    <row r="7" spans="1:9">
      <c r="A7" s="290">
        <v>51</v>
      </c>
      <c r="B7" s="291">
        <v>45017</v>
      </c>
      <c r="C7" s="289" t="s">
        <v>3</v>
      </c>
      <c r="D7" s="292">
        <v>-4.8231487274169922</v>
      </c>
    </row>
    <row r="8" spans="1:9">
      <c r="A8" s="290">
        <v>51</v>
      </c>
      <c r="B8" s="291">
        <v>45017</v>
      </c>
      <c r="C8" s="289" t="s">
        <v>5</v>
      </c>
      <c r="D8" s="292">
        <v>-4.2279396057128906</v>
      </c>
    </row>
    <row r="9" spans="1:9">
      <c r="A9" s="290">
        <v>51</v>
      </c>
      <c r="B9" s="291">
        <v>45017</v>
      </c>
      <c r="C9" s="289" t="s">
        <v>4</v>
      </c>
      <c r="D9" s="292">
        <v>-11.211029052734375</v>
      </c>
    </row>
    <row r="10" spans="1:9">
      <c r="A10" s="290">
        <v>51</v>
      </c>
      <c r="B10" s="291">
        <v>45017</v>
      </c>
      <c r="C10" s="289" t="s">
        <v>6</v>
      </c>
      <c r="D10" s="292">
        <v>-7.3552432060241699</v>
      </c>
    </row>
    <row r="11" spans="1:9">
      <c r="A11" s="290">
        <v>51</v>
      </c>
      <c r="B11" s="291">
        <v>45017</v>
      </c>
      <c r="C11" s="289" t="s">
        <v>7</v>
      </c>
      <c r="D11" s="292">
        <v>2.684565544128418</v>
      </c>
    </row>
    <row r="12" spans="1:9">
      <c r="A12" s="290">
        <v>51</v>
      </c>
      <c r="B12" s="291">
        <v>45017</v>
      </c>
      <c r="C12" s="289" t="s">
        <v>8</v>
      </c>
      <c r="D12" s="292">
        <v>-19.627799987792969</v>
      </c>
    </row>
    <row r="13" spans="1:9">
      <c r="A13" s="290">
        <v>51</v>
      </c>
      <c r="B13" s="291">
        <v>45017</v>
      </c>
      <c r="C13" s="289" t="s">
        <v>9</v>
      </c>
      <c r="D13" s="292">
        <v>-2.0639088153839111</v>
      </c>
    </row>
    <row r="14" spans="1:9">
      <c r="A14" s="290">
        <v>51</v>
      </c>
      <c r="B14" s="291">
        <v>45017</v>
      </c>
      <c r="C14" s="289" t="s">
        <v>10</v>
      </c>
      <c r="D14" s="292">
        <v>-19.626161575317383</v>
      </c>
    </row>
    <row r="15" spans="1:9">
      <c r="A15" s="290">
        <v>51</v>
      </c>
      <c r="B15" s="291">
        <v>45017</v>
      </c>
      <c r="C15" s="289" t="s">
        <v>11</v>
      </c>
      <c r="D15" s="292">
        <v>95.652175903320313</v>
      </c>
    </row>
    <row r="16" spans="1:9">
      <c r="A16" s="290">
        <v>51</v>
      </c>
      <c r="B16" s="291">
        <v>45017</v>
      </c>
      <c r="C16" s="289" t="s">
        <v>12</v>
      </c>
      <c r="D16" s="292">
        <v>-2.7633800506591797</v>
      </c>
    </row>
    <row r="17" spans="1:4">
      <c r="A17" s="290">
        <v>51</v>
      </c>
      <c r="B17" s="291">
        <v>45017</v>
      </c>
      <c r="C17" s="289" t="s">
        <v>13</v>
      </c>
      <c r="D17" s="292">
        <v>24.560596466064453</v>
      </c>
    </row>
    <row r="18" spans="1:4">
      <c r="A18" s="290">
        <v>51</v>
      </c>
      <c r="B18" s="291">
        <v>45017</v>
      </c>
      <c r="C18" s="289" t="s">
        <v>14</v>
      </c>
      <c r="D18" s="292">
        <v>-6.5451545715332031</v>
      </c>
    </row>
    <row r="19" spans="1:4">
      <c r="A19" s="290">
        <v>51</v>
      </c>
      <c r="B19" s="291">
        <v>45017</v>
      </c>
      <c r="C19" s="289" t="s">
        <v>15</v>
      </c>
      <c r="D19" s="292">
        <v>-11.702128410339355</v>
      </c>
    </row>
    <row r="20" spans="1:4">
      <c r="A20" s="290">
        <v>51</v>
      </c>
      <c r="B20" s="291">
        <v>45017</v>
      </c>
      <c r="C20" s="289" t="s">
        <v>16</v>
      </c>
      <c r="D20" s="292">
        <v>-16.955686569213867</v>
      </c>
    </row>
    <row r="21" spans="1:4">
      <c r="A21" s="290">
        <v>51</v>
      </c>
      <c r="B21" s="291">
        <v>45017</v>
      </c>
      <c r="C21" s="289" t="s">
        <v>0</v>
      </c>
      <c r="D21" s="292">
        <v>0.45014294981956482</v>
      </c>
    </row>
    <row r="22" spans="1:4">
      <c r="A22" s="290">
        <v>51</v>
      </c>
      <c r="B22" s="291">
        <v>45017</v>
      </c>
      <c r="C22" s="289" t="s">
        <v>17</v>
      </c>
      <c r="D22" s="292">
        <v>-2.7472517490386963</v>
      </c>
    </row>
    <row r="23" spans="1:4">
      <c r="A23" s="290">
        <v>51</v>
      </c>
      <c r="B23" s="291">
        <v>45017</v>
      </c>
      <c r="C23" s="289" t="s">
        <v>18</v>
      </c>
      <c r="D23" s="292">
        <v>-19.799493789672852</v>
      </c>
    </row>
    <row r="24" spans="1:4">
      <c r="A24" s="290">
        <v>51</v>
      </c>
      <c r="B24" s="291">
        <v>45017</v>
      </c>
      <c r="C24" s="289" t="s">
        <v>19</v>
      </c>
      <c r="D24" s="292">
        <v>2.994011402130127</v>
      </c>
    </row>
    <row r="25" spans="1:4">
      <c r="A25" s="290">
        <v>51</v>
      </c>
      <c r="B25" s="291">
        <v>45017</v>
      </c>
      <c r="C25" s="289" t="s">
        <v>20</v>
      </c>
      <c r="D25" s="292">
        <v>-5.9162092208862305</v>
      </c>
    </row>
    <row r="26" spans="1:4">
      <c r="A26" s="290">
        <v>51</v>
      </c>
      <c r="B26" s="291">
        <v>45017</v>
      </c>
      <c r="C26" s="289" t="s">
        <v>21</v>
      </c>
      <c r="D26" s="292">
        <v>-28.965517044067383</v>
      </c>
    </row>
    <row r="27" spans="1:4">
      <c r="A27" s="290">
        <v>51</v>
      </c>
      <c r="B27" s="291">
        <v>45017</v>
      </c>
      <c r="C27" s="289" t="s">
        <v>22</v>
      </c>
      <c r="D27" s="292">
        <v>3.036052942276001</v>
      </c>
    </row>
    <row r="28" spans="1:4">
      <c r="A28" s="290">
        <v>51</v>
      </c>
      <c r="B28" s="291">
        <v>45017</v>
      </c>
      <c r="C28" s="289" t="s">
        <v>23</v>
      </c>
      <c r="D28" s="292">
        <v>10.657596588134766</v>
      </c>
    </row>
    <row r="29" spans="1:4">
      <c r="A29" s="290">
        <v>51</v>
      </c>
      <c r="B29" s="291">
        <v>45017</v>
      </c>
      <c r="C29" s="289" t="s">
        <v>24</v>
      </c>
      <c r="D29" s="292">
        <v>2.0000028610229492</v>
      </c>
    </row>
    <row r="30" spans="1:4">
      <c r="A30" s="290">
        <v>51</v>
      </c>
      <c r="B30" s="291">
        <v>45017</v>
      </c>
      <c r="C30" s="289" t="s">
        <v>25</v>
      </c>
      <c r="D30" s="292">
        <v>-7.3394513130187988</v>
      </c>
    </row>
    <row r="31" spans="1:4">
      <c r="A31" s="290">
        <v>51</v>
      </c>
      <c r="B31" s="291">
        <v>45017</v>
      </c>
      <c r="C31" s="289" t="s">
        <v>26</v>
      </c>
      <c r="D31" s="292">
        <v>-32.641571044921875</v>
      </c>
    </row>
    <row r="32" spans="1:4">
      <c r="A32" s="290">
        <v>51</v>
      </c>
      <c r="B32" s="291">
        <v>45017</v>
      </c>
      <c r="C32" s="289" t="s">
        <v>27</v>
      </c>
      <c r="D32" s="292">
        <v>-5.6640615463256836</v>
      </c>
    </row>
    <row r="33" spans="1:4">
      <c r="A33" s="290">
        <v>51</v>
      </c>
      <c r="B33" s="291">
        <v>45017</v>
      </c>
      <c r="C33" s="289" t="s">
        <v>28</v>
      </c>
      <c r="D33" s="292">
        <v>1.5201324224472046</v>
      </c>
    </row>
    <row r="34" spans="1:4">
      <c r="A34" s="290">
        <v>51</v>
      </c>
      <c r="B34" s="291">
        <v>45017</v>
      </c>
      <c r="C34" s="289" t="s">
        <v>29</v>
      </c>
      <c r="D34" s="292">
        <v>3.3045072555541992</v>
      </c>
    </row>
    <row r="35" spans="1:4">
      <c r="A35" s="290">
        <v>51</v>
      </c>
      <c r="B35" s="291">
        <v>45017</v>
      </c>
      <c r="C35" s="289" t="s">
        <v>30</v>
      </c>
      <c r="D35" s="292">
        <v>15.270930290222168</v>
      </c>
    </row>
    <row r="36" spans="1:4">
      <c r="A36" s="290">
        <v>51</v>
      </c>
      <c r="B36" s="291">
        <v>45017</v>
      </c>
      <c r="C36" s="289" t="s">
        <v>31</v>
      </c>
      <c r="D36" s="292">
        <v>11.938157081604004</v>
      </c>
    </row>
    <row r="37" spans="1:4">
      <c r="A37" s="290">
        <v>51</v>
      </c>
      <c r="B37" s="291">
        <v>45017</v>
      </c>
      <c r="C37" s="289" t="s">
        <v>32</v>
      </c>
      <c r="D37" s="292">
        <v>-13.154170036315918</v>
      </c>
    </row>
    <row r="38" spans="1:4">
      <c r="A38" s="290">
        <v>51</v>
      </c>
      <c r="B38" s="291">
        <v>45017</v>
      </c>
      <c r="C38" s="289" t="s">
        <v>33</v>
      </c>
      <c r="D38" s="292">
        <v>0.94339275360107422</v>
      </c>
    </row>
    <row r="39" spans="1:4">
      <c r="A39" s="290">
        <v>51</v>
      </c>
      <c r="B39" s="291">
        <v>45017</v>
      </c>
      <c r="C39" s="289" t="s">
        <v>1</v>
      </c>
      <c r="D39" s="292">
        <v>-2.9274327754974365</v>
      </c>
    </row>
  </sheetData>
  <mergeCells count="1">
    <mergeCell ref="H1:I1"/>
  </mergeCells>
  <hyperlinks>
    <hyperlink ref="H1:I1" location="Index!A1" display="Regresar al Índice" xr:uid="{29C2F333-5F3B-49A3-9DC5-6F63829FDC6D}"/>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FE53-B202-4068-9C2C-1BA791D9F759}">
  <sheetPr codeName="Hoja6"/>
  <dimension ref="A1:J216"/>
  <sheetViews>
    <sheetView zoomScaleNormal="100" workbookViewId="0"/>
  </sheetViews>
  <sheetFormatPr baseColWidth="10" defaultColWidth="11.42578125" defaultRowHeight="12.75"/>
  <cols>
    <col min="1" max="1" width="32.42578125" style="302" customWidth="1"/>
    <col min="2" max="2" width="13.7109375" style="136" customWidth="1"/>
    <col min="3" max="3" width="12.85546875" style="302" customWidth="1"/>
    <col min="4" max="4" width="11.42578125" style="302" customWidth="1"/>
    <col min="5" max="6" width="10.5703125" style="302" customWidth="1"/>
    <col min="7" max="7" width="7.85546875" style="302" bestFit="1" customWidth="1"/>
    <col min="8" max="8" width="6.140625" style="302" bestFit="1" customWidth="1"/>
    <col min="9" max="9" width="7.85546875" style="302" bestFit="1" customWidth="1"/>
    <col min="10" max="10" width="6.42578125" style="302" bestFit="1" customWidth="1"/>
    <col min="11" max="16384" width="11.42578125" style="302"/>
  </cols>
  <sheetData>
    <row r="1" spans="1:10">
      <c r="A1" s="262" t="s">
        <v>2825</v>
      </c>
      <c r="H1" s="266" t="s">
        <v>1445</v>
      </c>
      <c r="I1" s="266"/>
      <c r="J1" s="262"/>
    </row>
    <row r="2" spans="1:10">
      <c r="A2" s="302" t="s">
        <v>1336</v>
      </c>
    </row>
    <row r="4" spans="1:10" ht="15.75" customHeight="1"/>
    <row r="5" spans="1:10" ht="13.5" thickBot="1">
      <c r="A5" s="427"/>
      <c r="B5" s="161"/>
      <c r="C5" s="427"/>
      <c r="D5" s="427"/>
      <c r="E5" s="427"/>
    </row>
    <row r="6" spans="1:10" ht="21.6" customHeight="1">
      <c r="A6" s="219" t="s">
        <v>291</v>
      </c>
      <c r="B6" s="191">
        <v>2023</v>
      </c>
      <c r="C6" s="191">
        <v>2023</v>
      </c>
      <c r="D6" s="218" t="s">
        <v>407</v>
      </c>
      <c r="E6" s="218"/>
    </row>
    <row r="7" spans="1:10" ht="15.75" customHeight="1" thickBot="1">
      <c r="A7" s="220"/>
      <c r="B7" s="192" t="s">
        <v>41</v>
      </c>
      <c r="C7" s="192" t="s">
        <v>42</v>
      </c>
      <c r="D7" s="178" t="s">
        <v>292</v>
      </c>
      <c r="E7" s="179" t="s">
        <v>293</v>
      </c>
    </row>
    <row r="8" spans="1:10" ht="26.25" thickBot="1">
      <c r="A8" s="171" t="s">
        <v>278</v>
      </c>
      <c r="B8" s="180">
        <v>4014</v>
      </c>
      <c r="C8" s="180">
        <v>3999</v>
      </c>
      <c r="D8" s="181">
        <f>C8-B8</f>
        <v>-15</v>
      </c>
      <c r="E8" s="182">
        <f>C8/B8-1</f>
        <v>-3.7369207772794955E-3</v>
      </c>
    </row>
    <row r="9" spans="1:10" ht="15.75" customHeight="1" thickBot="1">
      <c r="A9" s="183" t="s">
        <v>279</v>
      </c>
      <c r="B9" s="184">
        <v>32041</v>
      </c>
      <c r="C9" s="184">
        <v>32053</v>
      </c>
      <c r="D9" s="181">
        <f t="shared" ref="D9:D15" si="0">C9-B9</f>
        <v>12</v>
      </c>
      <c r="E9" s="182">
        <f t="shared" ref="E9:E16" si="1">C9/B9-1</f>
        <v>3.7452014606276229E-4</v>
      </c>
    </row>
    <row r="10" spans="1:10" ht="15.75" customHeight="1" thickBot="1">
      <c r="A10" s="185" t="s">
        <v>280</v>
      </c>
      <c r="B10" s="184">
        <v>13522</v>
      </c>
      <c r="C10" s="184">
        <v>13632</v>
      </c>
      <c r="D10" s="181">
        <f t="shared" si="0"/>
        <v>110</v>
      </c>
      <c r="E10" s="182">
        <f t="shared" si="1"/>
        <v>8.1348912882710511E-3</v>
      </c>
    </row>
    <row r="11" spans="1:10" ht="15.75" customHeight="1" thickBot="1">
      <c r="A11" s="183" t="s">
        <v>294</v>
      </c>
      <c r="B11" s="186">
        <v>207</v>
      </c>
      <c r="C11" s="186">
        <v>208</v>
      </c>
      <c r="D11" s="181">
        <f t="shared" si="0"/>
        <v>1</v>
      </c>
      <c r="E11" s="182">
        <f t="shared" si="1"/>
        <v>4.8309178743961567E-3</v>
      </c>
    </row>
    <row r="12" spans="1:10" ht="15.75" customHeight="1" thickBot="1">
      <c r="A12" s="185" t="s">
        <v>282</v>
      </c>
      <c r="B12" s="184">
        <v>15989</v>
      </c>
      <c r="C12" s="184">
        <v>16005</v>
      </c>
      <c r="D12" s="181">
        <f t="shared" si="0"/>
        <v>16</v>
      </c>
      <c r="E12" s="182">
        <f t="shared" si="1"/>
        <v>1.0006879729813623E-3</v>
      </c>
    </row>
    <row r="13" spans="1:10" ht="15.75" customHeight="1" thickBot="1">
      <c r="A13" s="183" t="s">
        <v>283</v>
      </c>
      <c r="B13" s="186">
        <v>119</v>
      </c>
      <c r="C13" s="186">
        <v>118</v>
      </c>
      <c r="D13" s="181">
        <f t="shared" si="0"/>
        <v>-1</v>
      </c>
      <c r="E13" s="182">
        <f t="shared" si="1"/>
        <v>-8.4033613445377853E-3</v>
      </c>
    </row>
    <row r="14" spans="1:10" ht="12.75" customHeight="1" thickBot="1">
      <c r="A14" s="185" t="s">
        <v>284</v>
      </c>
      <c r="B14" s="184">
        <v>34301</v>
      </c>
      <c r="C14" s="184">
        <v>34419</v>
      </c>
      <c r="D14" s="181">
        <f t="shared" si="0"/>
        <v>118</v>
      </c>
      <c r="E14" s="182">
        <f t="shared" si="1"/>
        <v>3.4401329407305337E-3</v>
      </c>
    </row>
    <row r="15" spans="1:10" ht="13.5" thickBot="1">
      <c r="A15" s="183" t="s">
        <v>285</v>
      </c>
      <c r="B15" s="187">
        <v>6274</v>
      </c>
      <c r="C15" s="187">
        <v>6259</v>
      </c>
      <c r="D15" s="181">
        <f t="shared" si="0"/>
        <v>-15</v>
      </c>
      <c r="E15" s="182">
        <f t="shared" si="1"/>
        <v>-2.3908192540643691E-3</v>
      </c>
    </row>
    <row r="16" spans="1:10" ht="13.5" thickBot="1">
      <c r="A16" s="188" t="s">
        <v>295</v>
      </c>
      <c r="B16" s="174">
        <f>SUM(B8:B15)</f>
        <v>106467</v>
      </c>
      <c r="C16" s="174">
        <f>SUM(C8:C15)</f>
        <v>106693</v>
      </c>
      <c r="D16" s="189">
        <f>C16-B16</f>
        <v>226</v>
      </c>
      <c r="E16" s="190">
        <f t="shared" si="1"/>
        <v>2.1227234730010203E-3</v>
      </c>
    </row>
    <row r="17" spans="2:2" ht="12.75" customHeight="1"/>
    <row r="28" spans="2:2">
      <c r="B28" s="5"/>
    </row>
    <row r="29" spans="2:2">
      <c r="B29" s="5"/>
    </row>
    <row r="30" spans="2:2">
      <c r="B30" s="5"/>
    </row>
    <row r="31" spans="2:2">
      <c r="B31" s="5"/>
    </row>
    <row r="32" spans="2: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3">
    <mergeCell ref="A6:A7"/>
    <mergeCell ref="D6:E6"/>
    <mergeCell ref="H1:I1"/>
  </mergeCells>
  <hyperlinks>
    <hyperlink ref="H1:I1" location="Index!A1" display="Regresar al Índice" xr:uid="{DC327D5D-9272-4EF6-8322-E3C7B3AD9826}"/>
  </hyperlinks>
  <pageMargins left="0.7" right="0.7" top="0.75" bottom="0.75" header="0.3" footer="0.3"/>
  <pageSetup orientation="portrait" horizontalDpi="4294967295" verticalDpi="4294967295"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6D9A3-8603-40CD-8D20-AD247657F0FE}">
  <sheetPr codeName="Hoja87"/>
  <dimension ref="A1:I58"/>
  <sheetViews>
    <sheetView workbookViewId="0"/>
  </sheetViews>
  <sheetFormatPr baseColWidth="10" defaultColWidth="9.140625" defaultRowHeight="12.75"/>
  <cols>
    <col min="1" max="1" width="10.42578125" style="289" bestFit="1" customWidth="1"/>
    <col min="2" max="3" width="9.28515625" style="289" bestFit="1" customWidth="1"/>
    <col min="4" max="16384" width="9.140625" style="289"/>
  </cols>
  <sheetData>
    <row r="1" spans="1:9">
      <c r="A1" s="262" t="s">
        <v>2938</v>
      </c>
      <c r="H1" s="263" t="s">
        <v>1445</v>
      </c>
      <c r="I1" s="263"/>
    </row>
    <row r="2" spans="1:9">
      <c r="A2" s="289" t="s">
        <v>1369</v>
      </c>
    </row>
    <row r="6" spans="1:9">
      <c r="A6" s="289" t="s">
        <v>451</v>
      </c>
      <c r="B6" s="289" t="s">
        <v>730</v>
      </c>
      <c r="C6" s="289" t="s">
        <v>731</v>
      </c>
    </row>
    <row r="7" spans="1:9">
      <c r="A7" s="291">
        <v>43466</v>
      </c>
      <c r="B7" s="292">
        <v>100.37102508544922</v>
      </c>
      <c r="C7" s="292">
        <v>-2.790285587310791</v>
      </c>
    </row>
    <row r="8" spans="1:9">
      <c r="A8" s="291">
        <v>43497</v>
      </c>
      <c r="B8" s="292">
        <v>94.983329772949219</v>
      </c>
      <c r="C8" s="292">
        <v>-2.8890414237976074</v>
      </c>
    </row>
    <row r="9" spans="1:9">
      <c r="A9" s="291">
        <v>43525</v>
      </c>
      <c r="B9" s="292">
        <v>100.93453979492188</v>
      </c>
      <c r="C9" s="292">
        <v>-3.4015846252441406</v>
      </c>
    </row>
    <row r="10" spans="1:9">
      <c r="A10" s="291">
        <v>43556</v>
      </c>
      <c r="B10" s="292">
        <v>95.188201904296875</v>
      </c>
      <c r="C10" s="292">
        <v>-4.2043194770812988</v>
      </c>
    </row>
    <row r="11" spans="1:9">
      <c r="A11" s="291">
        <v>43586</v>
      </c>
      <c r="B11" s="292">
        <v>98.091354370117188</v>
      </c>
      <c r="C11" s="292">
        <v>-1.3253546953201294</v>
      </c>
    </row>
    <row r="12" spans="1:9">
      <c r="A12" s="291">
        <v>43617</v>
      </c>
      <c r="B12" s="292">
        <v>97.489990234375</v>
      </c>
      <c r="C12" s="292">
        <v>-1.727704644203186</v>
      </c>
    </row>
    <row r="13" spans="1:9">
      <c r="A13" s="291">
        <v>43647</v>
      </c>
      <c r="B13" s="292">
        <v>100.82460021972656</v>
      </c>
      <c r="C13" s="292">
        <v>-3.8569457530975342</v>
      </c>
    </row>
    <row r="14" spans="1:9">
      <c r="A14" s="291">
        <v>43678</v>
      </c>
      <c r="B14" s="292">
        <v>98.100669860839844</v>
      </c>
      <c r="C14" s="292">
        <v>-1.7815927267074585</v>
      </c>
    </row>
    <row r="15" spans="1:9">
      <c r="A15" s="291">
        <v>43709</v>
      </c>
      <c r="B15" s="292">
        <v>91.091728210449219</v>
      </c>
      <c r="C15" s="292">
        <v>-0.31518721580505371</v>
      </c>
    </row>
    <row r="16" spans="1:9">
      <c r="A16" s="291">
        <v>43739</v>
      </c>
      <c r="B16" s="292">
        <v>93.343902587890625</v>
      </c>
      <c r="C16" s="292">
        <v>-0.48081636428833008</v>
      </c>
    </row>
    <row r="17" spans="1:3">
      <c r="A17" s="291">
        <v>43770</v>
      </c>
      <c r="B17" s="292">
        <v>100.38755035400391</v>
      </c>
      <c r="C17" s="292">
        <v>3.874910831451416</v>
      </c>
    </row>
    <row r="18" spans="1:3">
      <c r="A18" s="291">
        <v>43800</v>
      </c>
      <c r="B18" s="292">
        <v>112.28037261962891</v>
      </c>
      <c r="C18" s="292">
        <v>2.1617228984832764</v>
      </c>
    </row>
    <row r="19" spans="1:3">
      <c r="A19" s="291">
        <v>43831</v>
      </c>
      <c r="B19" s="292">
        <v>94.5594482421875</v>
      </c>
      <c r="C19" s="292">
        <v>-5.7900943756103516</v>
      </c>
    </row>
    <row r="20" spans="1:3">
      <c r="A20" s="291">
        <v>43862</v>
      </c>
      <c r="B20" s="292">
        <v>92.939140319824219</v>
      </c>
      <c r="C20" s="292">
        <v>-2.1521561145782471</v>
      </c>
    </row>
    <row r="21" spans="1:3">
      <c r="A21" s="291">
        <v>43891</v>
      </c>
      <c r="B21" s="292">
        <v>69.350006103515625</v>
      </c>
      <c r="C21" s="292">
        <v>-31.292097091674805</v>
      </c>
    </row>
    <row r="22" spans="1:3">
      <c r="A22" s="291">
        <v>43922</v>
      </c>
      <c r="B22" s="292">
        <v>21.348844528198242</v>
      </c>
      <c r="C22" s="292">
        <v>-77.57196044921875</v>
      </c>
    </row>
    <row r="23" spans="1:3">
      <c r="A23" s="291">
        <v>43952</v>
      </c>
      <c r="B23" s="292">
        <v>19.525476455688477</v>
      </c>
      <c r="C23" s="292">
        <v>-80.094596862792969</v>
      </c>
    </row>
    <row r="24" spans="1:3">
      <c r="A24" s="291">
        <v>43983</v>
      </c>
      <c r="B24" s="292">
        <v>22.697183609008789</v>
      </c>
      <c r="C24" s="292">
        <v>-76.71844482421875</v>
      </c>
    </row>
    <row r="25" spans="1:3">
      <c r="A25" s="291">
        <v>44013</v>
      </c>
      <c r="B25" s="292">
        <v>32.055248260498047</v>
      </c>
      <c r="C25" s="292">
        <v>-68.206916809082031</v>
      </c>
    </row>
    <row r="26" spans="1:3">
      <c r="A26" s="291">
        <v>44044</v>
      </c>
      <c r="B26" s="292">
        <v>34.660385131835938</v>
      </c>
      <c r="C26" s="292">
        <v>-64.668556213378906</v>
      </c>
    </row>
    <row r="27" spans="1:3">
      <c r="A27" s="291">
        <v>44075</v>
      </c>
      <c r="B27" s="292">
        <v>38.877613067626953</v>
      </c>
      <c r="C27" s="292">
        <v>-57.320369720458984</v>
      </c>
    </row>
    <row r="28" spans="1:3">
      <c r="A28" s="291">
        <v>44105</v>
      </c>
      <c r="B28" s="292">
        <v>44.073474884033203</v>
      </c>
      <c r="C28" s="292">
        <v>-52.783767700195313</v>
      </c>
    </row>
    <row r="29" spans="1:3">
      <c r="A29" s="291">
        <v>44136</v>
      </c>
      <c r="B29" s="292">
        <v>50.342632293701172</v>
      </c>
      <c r="C29" s="292">
        <v>-49.851718902587891</v>
      </c>
    </row>
    <row r="30" spans="1:3">
      <c r="A30" s="291">
        <v>44166</v>
      </c>
      <c r="B30" s="292">
        <v>54.269207000732422</v>
      </c>
      <c r="C30" s="292">
        <v>-51.666347503662109</v>
      </c>
    </row>
    <row r="31" spans="1:3">
      <c r="A31" s="291">
        <v>44197</v>
      </c>
      <c r="B31" s="292">
        <v>43.150367736816406</v>
      </c>
      <c r="C31" s="292">
        <v>-54.366943359375</v>
      </c>
    </row>
    <row r="32" spans="1:3">
      <c r="A32" s="291">
        <v>44228</v>
      </c>
      <c r="B32" s="292">
        <v>43.723018646240234</v>
      </c>
      <c r="C32" s="292">
        <v>-52.955215454101563</v>
      </c>
    </row>
    <row r="33" spans="1:3">
      <c r="A33" s="291">
        <v>44256</v>
      </c>
      <c r="B33" s="292">
        <v>56.043323516845703</v>
      </c>
      <c r="C33" s="292">
        <v>-19.187717437744141</v>
      </c>
    </row>
    <row r="34" spans="1:3">
      <c r="A34" s="291">
        <v>44287</v>
      </c>
      <c r="B34" s="292">
        <v>59.556831359863281</v>
      </c>
      <c r="C34" s="292">
        <v>178.96981811523438</v>
      </c>
    </row>
    <row r="35" spans="1:3">
      <c r="A35" s="291">
        <v>44317</v>
      </c>
      <c r="B35" s="292">
        <v>66.471893310546875</v>
      </c>
      <c r="C35" s="292">
        <v>240.43672180175781</v>
      </c>
    </row>
    <row r="36" spans="1:3">
      <c r="A36" s="291">
        <v>44348</v>
      </c>
      <c r="B36" s="292">
        <v>65.345252990722656</v>
      </c>
      <c r="C36" s="292">
        <v>187.9002685546875</v>
      </c>
    </row>
    <row r="37" spans="1:3">
      <c r="A37" s="291">
        <v>44378</v>
      </c>
      <c r="B37" s="292">
        <v>71.9368896484375</v>
      </c>
      <c r="C37" s="292">
        <v>124.41532897949219</v>
      </c>
    </row>
    <row r="38" spans="1:3">
      <c r="A38" s="291">
        <v>44409</v>
      </c>
      <c r="B38" s="292">
        <v>64.460975646972656</v>
      </c>
      <c r="C38" s="292">
        <v>85.97882080078125</v>
      </c>
    </row>
    <row r="39" spans="1:3">
      <c r="A39" s="291">
        <v>44440</v>
      </c>
      <c r="B39" s="292">
        <v>59.934253692626953</v>
      </c>
      <c r="C39" s="292">
        <v>54.161350250244141</v>
      </c>
    </row>
    <row r="40" spans="1:3">
      <c r="A40" s="291">
        <v>44470</v>
      </c>
      <c r="B40" s="292">
        <v>69.50335693359375</v>
      </c>
      <c r="C40" s="292">
        <v>57.698837280273438</v>
      </c>
    </row>
    <row r="41" spans="1:3">
      <c r="A41" s="291">
        <v>44501</v>
      </c>
      <c r="B41" s="292">
        <v>76.146385192871094</v>
      </c>
      <c r="C41" s="292">
        <v>51.256263732910156</v>
      </c>
    </row>
    <row r="42" spans="1:3">
      <c r="A42" s="291">
        <v>44531</v>
      </c>
      <c r="B42" s="292">
        <v>82.141304016113281</v>
      </c>
      <c r="C42" s="292">
        <v>51.358955383300781</v>
      </c>
    </row>
    <row r="43" spans="1:3">
      <c r="A43" s="291">
        <v>44562</v>
      </c>
      <c r="B43" s="292">
        <v>81.62249755859375</v>
      </c>
      <c r="C43" s="292">
        <v>89.158287048339844</v>
      </c>
    </row>
    <row r="44" spans="1:3">
      <c r="A44" s="291">
        <v>44593</v>
      </c>
      <c r="B44" s="292">
        <v>85.69744873046875</v>
      </c>
      <c r="C44" s="292">
        <v>96.000762939453125</v>
      </c>
    </row>
    <row r="45" spans="1:3">
      <c r="A45" s="291">
        <v>44621</v>
      </c>
      <c r="B45" s="292">
        <v>92.928436279296875</v>
      </c>
      <c r="C45" s="292">
        <v>65.815353393554688</v>
      </c>
    </row>
    <row r="46" spans="1:3">
      <c r="A46" s="291">
        <v>44652</v>
      </c>
      <c r="B46" s="292">
        <v>88.316146850585938</v>
      </c>
      <c r="C46" s="292">
        <v>48.288860321044922</v>
      </c>
    </row>
    <row r="47" spans="1:3">
      <c r="A47" s="291">
        <v>44682</v>
      </c>
      <c r="B47" s="292">
        <v>104.230712890625</v>
      </c>
      <c r="C47" s="292">
        <v>56.804187774658203</v>
      </c>
    </row>
    <row r="48" spans="1:3">
      <c r="A48" s="291">
        <v>44713</v>
      </c>
      <c r="B48" s="292">
        <v>101.65810394287109</v>
      </c>
      <c r="C48" s="292">
        <v>55.570755004882813</v>
      </c>
    </row>
    <row r="49" spans="1:3">
      <c r="A49" s="291">
        <v>44743</v>
      </c>
      <c r="B49" s="292">
        <v>103.51026916503906</v>
      </c>
      <c r="C49" s="292">
        <v>43.890388488769531</v>
      </c>
    </row>
    <row r="50" spans="1:3">
      <c r="A50" s="291">
        <v>44774</v>
      </c>
      <c r="B50" s="292">
        <v>129.74090576171875</v>
      </c>
      <c r="C50" s="292">
        <v>101.27046203613281</v>
      </c>
    </row>
    <row r="51" spans="1:3">
      <c r="A51" s="291">
        <v>44805</v>
      </c>
      <c r="B51" s="292">
        <v>116.12754821777344</v>
      </c>
      <c r="C51" s="292">
        <v>93.758232116699219</v>
      </c>
    </row>
    <row r="52" spans="1:3">
      <c r="A52" s="291">
        <v>44835</v>
      </c>
      <c r="B52" s="292">
        <v>120.68418121337891</v>
      </c>
      <c r="C52" s="292">
        <v>73.637916564941406</v>
      </c>
    </row>
    <row r="53" spans="1:3">
      <c r="A53" s="291">
        <v>44866</v>
      </c>
      <c r="B53" s="292">
        <v>123.88574981689453</v>
      </c>
      <c r="C53" s="292">
        <v>62.694198608398438</v>
      </c>
    </row>
    <row r="54" spans="1:3">
      <c r="A54" s="291">
        <v>44896</v>
      </c>
      <c r="B54" s="292">
        <v>110.05023956298828</v>
      </c>
      <c r="C54" s="292">
        <v>33.976737976074219</v>
      </c>
    </row>
    <row r="55" spans="1:3">
      <c r="A55" s="291">
        <v>44927</v>
      </c>
      <c r="B55" s="292">
        <v>116.47032928466797</v>
      </c>
      <c r="C55" s="292">
        <v>42.693904876708984</v>
      </c>
    </row>
    <row r="56" spans="1:3">
      <c r="A56" s="291">
        <v>44958</v>
      </c>
      <c r="B56" s="292">
        <v>99.519554138183594</v>
      </c>
      <c r="C56" s="292">
        <v>16.128957748413086</v>
      </c>
    </row>
    <row r="57" spans="1:3">
      <c r="A57" s="291">
        <v>44986</v>
      </c>
      <c r="B57" s="292">
        <v>90.011322021484375</v>
      </c>
      <c r="C57" s="292">
        <v>-3.1390974521636963</v>
      </c>
    </row>
    <row r="58" spans="1:3">
      <c r="A58" s="291">
        <v>45017</v>
      </c>
      <c r="B58" s="292">
        <v>87.387374877929688</v>
      </c>
      <c r="C58" s="292">
        <v>-1.0516445636749268</v>
      </c>
    </row>
  </sheetData>
  <mergeCells count="1">
    <mergeCell ref="H1:I1"/>
  </mergeCells>
  <hyperlinks>
    <hyperlink ref="H1:I1" location="Index!A1" display="Regresar al Índice" xr:uid="{16374FAA-6733-4734-835B-CA6D18874425}"/>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04E68-8EAD-4295-8F51-53811AF609D8}">
  <sheetPr codeName="Hoja88"/>
  <dimension ref="A1:I39"/>
  <sheetViews>
    <sheetView workbookViewId="0"/>
  </sheetViews>
  <sheetFormatPr baseColWidth="10" defaultColWidth="9.140625" defaultRowHeight="12.75"/>
  <cols>
    <col min="1" max="1" width="9.28515625" style="289" bestFit="1" customWidth="1"/>
    <col min="2" max="2" width="10.42578125" style="289" bestFit="1" customWidth="1"/>
    <col min="3" max="3" width="9.140625" style="289"/>
    <col min="4" max="4" width="9.28515625" style="289" bestFit="1" customWidth="1"/>
    <col min="5" max="16384" width="9.140625" style="289"/>
  </cols>
  <sheetData>
    <row r="1" spans="1:9">
      <c r="A1" s="262" t="s">
        <v>2939</v>
      </c>
      <c r="H1" s="263" t="s">
        <v>1445</v>
      </c>
      <c r="I1" s="263"/>
    </row>
    <row r="2" spans="1:9">
      <c r="A2" s="289" t="s">
        <v>1371</v>
      </c>
    </row>
    <row r="6" spans="1:9">
      <c r="A6" s="289" t="s">
        <v>732</v>
      </c>
      <c r="B6" s="289" t="s">
        <v>451</v>
      </c>
      <c r="C6" s="289" t="s">
        <v>2</v>
      </c>
      <c r="D6" s="289" t="s">
        <v>731</v>
      </c>
    </row>
    <row r="7" spans="1:9">
      <c r="A7" s="290">
        <v>72</v>
      </c>
      <c r="B7" s="291">
        <v>45017</v>
      </c>
      <c r="C7" s="289" t="s">
        <v>3</v>
      </c>
      <c r="D7" s="292">
        <v>51.791519165039063</v>
      </c>
    </row>
    <row r="8" spans="1:9">
      <c r="A8" s="290">
        <v>72</v>
      </c>
      <c r="B8" s="291">
        <v>45017</v>
      </c>
      <c r="C8" s="289" t="s">
        <v>5</v>
      </c>
      <c r="D8" s="292">
        <v>-11.376147270202637</v>
      </c>
    </row>
    <row r="9" spans="1:9">
      <c r="A9" s="290">
        <v>72</v>
      </c>
      <c r="B9" s="291">
        <v>45017</v>
      </c>
      <c r="C9" s="289" t="s">
        <v>4</v>
      </c>
      <c r="D9" s="292">
        <v>76.763442993164063</v>
      </c>
    </row>
    <row r="10" spans="1:9">
      <c r="A10" s="290">
        <v>72</v>
      </c>
      <c r="B10" s="291">
        <v>45017</v>
      </c>
      <c r="C10" s="289" t="s">
        <v>6</v>
      </c>
      <c r="D10" s="292">
        <v>-23.227575302124023</v>
      </c>
    </row>
    <row r="11" spans="1:9">
      <c r="A11" s="290">
        <v>72</v>
      </c>
      <c r="B11" s="291">
        <v>45017</v>
      </c>
      <c r="C11" s="289" t="s">
        <v>7</v>
      </c>
      <c r="D11" s="292">
        <v>75.287796020507813</v>
      </c>
    </row>
    <row r="12" spans="1:9">
      <c r="A12" s="290">
        <v>72</v>
      </c>
      <c r="B12" s="291">
        <v>45017</v>
      </c>
      <c r="C12" s="289" t="s">
        <v>8</v>
      </c>
      <c r="D12" s="292">
        <v>-7.837763786315918</v>
      </c>
    </row>
    <row r="13" spans="1:9">
      <c r="A13" s="290">
        <v>72</v>
      </c>
      <c r="B13" s="291">
        <v>45017</v>
      </c>
      <c r="C13" s="289" t="s">
        <v>9</v>
      </c>
      <c r="D13" s="292">
        <v>16.374662399291992</v>
      </c>
    </row>
    <row r="14" spans="1:9">
      <c r="A14" s="290">
        <v>72</v>
      </c>
      <c r="B14" s="291">
        <v>45017</v>
      </c>
      <c r="C14" s="289" t="s">
        <v>10</v>
      </c>
      <c r="D14" s="292">
        <v>-0.18561828136444092</v>
      </c>
    </row>
    <row r="15" spans="1:9">
      <c r="A15" s="290">
        <v>72</v>
      </c>
      <c r="B15" s="291">
        <v>45017</v>
      </c>
      <c r="C15" s="289" t="s">
        <v>11</v>
      </c>
      <c r="D15" s="292">
        <v>34.684841156005859</v>
      </c>
    </row>
    <row r="16" spans="1:9">
      <c r="A16" s="290">
        <v>72</v>
      </c>
      <c r="B16" s="291">
        <v>45017</v>
      </c>
      <c r="C16" s="289" t="s">
        <v>12</v>
      </c>
      <c r="D16" s="292">
        <v>2.7463541030883789</v>
      </c>
    </row>
    <row r="17" spans="1:4">
      <c r="A17" s="290">
        <v>72</v>
      </c>
      <c r="B17" s="291">
        <v>45017</v>
      </c>
      <c r="C17" s="289" t="s">
        <v>13</v>
      </c>
      <c r="D17" s="292">
        <v>-10.603425025939941</v>
      </c>
    </row>
    <row r="18" spans="1:4">
      <c r="A18" s="290">
        <v>72</v>
      </c>
      <c r="B18" s="291">
        <v>45017</v>
      </c>
      <c r="C18" s="289" t="s">
        <v>14</v>
      </c>
      <c r="D18" s="292">
        <v>105.29871368408203</v>
      </c>
    </row>
    <row r="19" spans="1:4">
      <c r="A19" s="290">
        <v>72</v>
      </c>
      <c r="B19" s="291">
        <v>45017</v>
      </c>
      <c r="C19" s="289" t="s">
        <v>15</v>
      </c>
      <c r="D19" s="292">
        <v>-5.0603575706481934</v>
      </c>
    </row>
    <row r="20" spans="1:4">
      <c r="A20" s="290">
        <v>72</v>
      </c>
      <c r="B20" s="291">
        <v>45017</v>
      </c>
      <c r="C20" s="289" t="s">
        <v>16</v>
      </c>
      <c r="D20" s="292">
        <v>-26.254446029663086</v>
      </c>
    </row>
    <row r="21" spans="1:4">
      <c r="A21" s="290">
        <v>72</v>
      </c>
      <c r="B21" s="291">
        <v>45017</v>
      </c>
      <c r="C21" s="289" t="s">
        <v>0</v>
      </c>
      <c r="D21" s="292">
        <v>-1.0516445636749268</v>
      </c>
    </row>
    <row r="22" spans="1:4">
      <c r="A22" s="290">
        <v>72</v>
      </c>
      <c r="B22" s="291">
        <v>45017</v>
      </c>
      <c r="C22" s="289" t="s">
        <v>17</v>
      </c>
      <c r="D22" s="292">
        <v>-2.187917947769165</v>
      </c>
    </row>
    <row r="23" spans="1:4">
      <c r="A23" s="290">
        <v>72</v>
      </c>
      <c r="B23" s="291">
        <v>45017</v>
      </c>
      <c r="C23" s="289" t="s">
        <v>18</v>
      </c>
      <c r="D23" s="292">
        <v>-9.1342782974243164</v>
      </c>
    </row>
    <row r="24" spans="1:4">
      <c r="A24" s="290">
        <v>72</v>
      </c>
      <c r="B24" s="291">
        <v>45017</v>
      </c>
      <c r="C24" s="289" t="s">
        <v>19</v>
      </c>
      <c r="D24" s="292">
        <v>-14.165163040161133</v>
      </c>
    </row>
    <row r="25" spans="1:4">
      <c r="A25" s="290">
        <v>72</v>
      </c>
      <c r="B25" s="291">
        <v>45017</v>
      </c>
      <c r="C25" s="289" t="s">
        <v>20</v>
      </c>
      <c r="D25" s="292">
        <v>84.754714965820313</v>
      </c>
    </row>
    <row r="26" spans="1:4">
      <c r="A26" s="290">
        <v>72</v>
      </c>
      <c r="B26" s="291">
        <v>45017</v>
      </c>
      <c r="C26" s="289" t="s">
        <v>21</v>
      </c>
      <c r="D26" s="292">
        <v>54.511054992675781</v>
      </c>
    </row>
    <row r="27" spans="1:4">
      <c r="A27" s="290">
        <v>72</v>
      </c>
      <c r="B27" s="291">
        <v>45017</v>
      </c>
      <c r="C27" s="289" t="s">
        <v>22</v>
      </c>
      <c r="D27" s="292">
        <v>-34.145362854003906</v>
      </c>
    </row>
    <row r="28" spans="1:4">
      <c r="A28" s="290">
        <v>72</v>
      </c>
      <c r="B28" s="291">
        <v>45017</v>
      </c>
      <c r="C28" s="289" t="s">
        <v>23</v>
      </c>
      <c r="D28" s="292">
        <v>43.804546356201172</v>
      </c>
    </row>
    <row r="29" spans="1:4">
      <c r="A29" s="290">
        <v>72</v>
      </c>
      <c r="B29" s="291">
        <v>45017</v>
      </c>
      <c r="C29" s="289" t="s">
        <v>24</v>
      </c>
      <c r="D29" s="292">
        <v>-21.257776260375977</v>
      </c>
    </row>
    <row r="30" spans="1:4">
      <c r="A30" s="290">
        <v>72</v>
      </c>
      <c r="B30" s="291">
        <v>45017</v>
      </c>
      <c r="C30" s="289" t="s">
        <v>25</v>
      </c>
      <c r="D30" s="292">
        <v>-0.77162283658981323</v>
      </c>
    </row>
    <row r="31" spans="1:4">
      <c r="A31" s="290">
        <v>72</v>
      </c>
      <c r="B31" s="291">
        <v>45017</v>
      </c>
      <c r="C31" s="289" t="s">
        <v>26</v>
      </c>
      <c r="D31" s="292">
        <v>-22.886867523193359</v>
      </c>
    </row>
    <row r="32" spans="1:4">
      <c r="A32" s="290">
        <v>72</v>
      </c>
      <c r="B32" s="291">
        <v>45017</v>
      </c>
      <c r="C32" s="289" t="s">
        <v>27</v>
      </c>
      <c r="D32" s="292">
        <v>-31.126583099365234</v>
      </c>
    </row>
    <row r="33" spans="1:4">
      <c r="A33" s="290">
        <v>72</v>
      </c>
      <c r="B33" s="291">
        <v>45017</v>
      </c>
      <c r="C33" s="289" t="s">
        <v>28</v>
      </c>
      <c r="D33" s="292">
        <v>-19.965709686279297</v>
      </c>
    </row>
    <row r="34" spans="1:4">
      <c r="A34" s="290">
        <v>72</v>
      </c>
      <c r="B34" s="291">
        <v>45017</v>
      </c>
      <c r="C34" s="289" t="s">
        <v>29</v>
      </c>
      <c r="D34" s="292">
        <v>27.619802474975586</v>
      </c>
    </row>
    <row r="35" spans="1:4">
      <c r="A35" s="290">
        <v>72</v>
      </c>
      <c r="B35" s="291">
        <v>45017</v>
      </c>
      <c r="C35" s="289" t="s">
        <v>30</v>
      </c>
      <c r="D35" s="292">
        <v>10.786117553710938</v>
      </c>
    </row>
    <row r="36" spans="1:4">
      <c r="A36" s="290">
        <v>72</v>
      </c>
      <c r="B36" s="291">
        <v>45017</v>
      </c>
      <c r="C36" s="289" t="s">
        <v>31</v>
      </c>
      <c r="D36" s="292">
        <v>-11.085517883300781</v>
      </c>
    </row>
    <row r="37" spans="1:4">
      <c r="A37" s="290">
        <v>72</v>
      </c>
      <c r="B37" s="291">
        <v>45017</v>
      </c>
      <c r="C37" s="289" t="s">
        <v>32</v>
      </c>
      <c r="D37" s="292">
        <v>35.462631225585938</v>
      </c>
    </row>
    <row r="38" spans="1:4">
      <c r="A38" s="290">
        <v>72</v>
      </c>
      <c r="B38" s="291">
        <v>45017</v>
      </c>
      <c r="C38" s="289" t="s">
        <v>33</v>
      </c>
      <c r="D38" s="292">
        <v>-13.733113288879395</v>
      </c>
    </row>
    <row r="39" spans="1:4">
      <c r="A39" s="290">
        <v>72</v>
      </c>
      <c r="B39" s="291">
        <v>45017</v>
      </c>
      <c r="C39" s="289" t="s">
        <v>1</v>
      </c>
      <c r="D39" s="292">
        <v>1.381304144859314</v>
      </c>
    </row>
  </sheetData>
  <mergeCells count="1">
    <mergeCell ref="H1:I1"/>
  </mergeCells>
  <hyperlinks>
    <hyperlink ref="H1:I1" location="Index!A1" display="Regresar al Índice" xr:uid="{E77666BD-A796-42F7-AF46-CD380203875E}"/>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CCC57-2458-4B20-8FC7-BD26D7A9433E}">
  <sheetPr codeName="Hoja89"/>
  <dimension ref="A1:I58"/>
  <sheetViews>
    <sheetView workbookViewId="0"/>
  </sheetViews>
  <sheetFormatPr baseColWidth="10" defaultColWidth="9.140625" defaultRowHeight="12.75"/>
  <cols>
    <col min="1" max="1" width="10.42578125" style="289" bestFit="1" customWidth="1"/>
    <col min="2" max="3" width="9.28515625" style="289" bestFit="1" customWidth="1"/>
    <col min="4" max="16384" width="9.140625" style="289"/>
  </cols>
  <sheetData>
    <row r="1" spans="1:9">
      <c r="A1" s="262" t="s">
        <v>2940</v>
      </c>
      <c r="H1" s="263" t="s">
        <v>1445</v>
      </c>
      <c r="I1" s="263"/>
    </row>
    <row r="2" spans="1:9">
      <c r="A2" s="289" t="s">
        <v>1370</v>
      </c>
    </row>
    <row r="6" spans="1:9">
      <c r="A6" s="289" t="s">
        <v>451</v>
      </c>
      <c r="B6" s="289" t="s">
        <v>733</v>
      </c>
      <c r="C6" s="289" t="s">
        <v>731</v>
      </c>
    </row>
    <row r="7" spans="1:9">
      <c r="A7" s="291">
        <v>43466</v>
      </c>
      <c r="B7" s="292">
        <v>99.789085388183594</v>
      </c>
      <c r="C7" s="292">
        <v>-0.63996720314025879</v>
      </c>
    </row>
    <row r="8" spans="1:9">
      <c r="A8" s="291">
        <v>43497</v>
      </c>
      <c r="B8" s="292">
        <v>99.755523681640625</v>
      </c>
      <c r="C8" s="292">
        <v>-0.56499701738357544</v>
      </c>
    </row>
    <row r="9" spans="1:9">
      <c r="A9" s="291">
        <v>43525</v>
      </c>
      <c r="B9" s="292">
        <v>99.263557434082031</v>
      </c>
      <c r="C9" s="292">
        <v>-1.1218029260635376</v>
      </c>
    </row>
    <row r="10" spans="1:9">
      <c r="A10" s="291">
        <v>43556</v>
      </c>
      <c r="B10" s="292">
        <v>100.3668212890625</v>
      </c>
      <c r="C10" s="292">
        <v>-0.51589220762252808</v>
      </c>
    </row>
    <row r="11" spans="1:9">
      <c r="A11" s="291">
        <v>43586</v>
      </c>
      <c r="B11" s="292">
        <v>100.28984832763672</v>
      </c>
      <c r="C11" s="292">
        <v>0.46213439106941223</v>
      </c>
    </row>
    <row r="12" spans="1:9">
      <c r="A12" s="291">
        <v>43617</v>
      </c>
      <c r="B12" s="292">
        <v>99.709976196289063</v>
      </c>
      <c r="C12" s="292">
        <v>-2.2972434759140015E-2</v>
      </c>
    </row>
    <row r="13" spans="1:9">
      <c r="A13" s="291">
        <v>43647</v>
      </c>
      <c r="B13" s="292">
        <v>99.816787719726563</v>
      </c>
      <c r="C13" s="292">
        <v>7.0498868823051453E-2</v>
      </c>
    </row>
    <row r="14" spans="1:9">
      <c r="A14" s="291">
        <v>43678</v>
      </c>
      <c r="B14" s="292">
        <v>99.783760070800781</v>
      </c>
      <c r="C14" s="292">
        <v>5.1812700927257538E-2</v>
      </c>
    </row>
    <row r="15" spans="1:9">
      <c r="A15" s="291">
        <v>43709</v>
      </c>
      <c r="B15" s="292">
        <v>99.947303771972656</v>
      </c>
      <c r="C15" s="292">
        <v>0.39087963104248047</v>
      </c>
    </row>
    <row r="16" spans="1:9">
      <c r="A16" s="291">
        <v>43739</v>
      </c>
      <c r="B16" s="292">
        <v>100.01842498779297</v>
      </c>
      <c r="C16" s="292">
        <v>0.4410879909992218</v>
      </c>
    </row>
    <row r="17" spans="1:3">
      <c r="A17" s="291">
        <v>43770</v>
      </c>
      <c r="B17" s="292">
        <v>100.16971588134766</v>
      </c>
      <c r="C17" s="292">
        <v>0.33697223663330078</v>
      </c>
    </row>
    <row r="18" spans="1:3">
      <c r="A18" s="291">
        <v>43800</v>
      </c>
      <c r="B18" s="292">
        <v>100.24802398681641</v>
      </c>
      <c r="C18" s="292">
        <v>0.28991600871086121</v>
      </c>
    </row>
    <row r="19" spans="1:3">
      <c r="A19" s="291">
        <v>43831</v>
      </c>
      <c r="B19" s="292">
        <v>100.11591339111328</v>
      </c>
      <c r="C19" s="292">
        <v>0.32751879096031189</v>
      </c>
    </row>
    <row r="20" spans="1:3">
      <c r="A20" s="291">
        <v>43862</v>
      </c>
      <c r="B20" s="292">
        <v>100.29703521728516</v>
      </c>
      <c r="C20" s="292">
        <v>0.54283863306045532</v>
      </c>
    </row>
    <row r="21" spans="1:3">
      <c r="A21" s="291">
        <v>43891</v>
      </c>
      <c r="B21" s="292">
        <v>99.260627746582031</v>
      </c>
      <c r="C21" s="292">
        <v>-2.9514229390770197E-3</v>
      </c>
    </row>
    <row r="22" spans="1:3">
      <c r="A22" s="291">
        <v>43922</v>
      </c>
      <c r="B22" s="292">
        <v>81.688499450683594</v>
      </c>
      <c r="C22" s="292">
        <v>-18.610055923461914</v>
      </c>
    </row>
    <row r="23" spans="1:3">
      <c r="A23" s="291">
        <v>43952</v>
      </c>
      <c r="B23" s="292">
        <v>80.563919067382813</v>
      </c>
      <c r="C23" s="292">
        <v>-19.668918609619141</v>
      </c>
    </row>
    <row r="24" spans="1:3">
      <c r="A24" s="291">
        <v>43983</v>
      </c>
      <c r="B24" s="292">
        <v>80.090599060058594</v>
      </c>
      <c r="C24" s="292">
        <v>-19.676443099975586</v>
      </c>
    </row>
    <row r="25" spans="1:3">
      <c r="A25" s="291">
        <v>44013</v>
      </c>
      <c r="B25" s="292">
        <v>74.656295776367188</v>
      </c>
      <c r="C25" s="292">
        <v>-25.206674575805664</v>
      </c>
    </row>
    <row r="26" spans="1:3">
      <c r="A26" s="291">
        <v>44044</v>
      </c>
      <c r="B26" s="292">
        <v>74.708770751953125</v>
      </c>
      <c r="C26" s="292">
        <v>-25.129329681396484</v>
      </c>
    </row>
    <row r="27" spans="1:3">
      <c r="A27" s="291">
        <v>44075</v>
      </c>
      <c r="B27" s="292">
        <v>74.737266540527344</v>
      </c>
      <c r="C27" s="292">
        <v>-25.223329544067383</v>
      </c>
    </row>
    <row r="28" spans="1:3">
      <c r="A28" s="291">
        <v>44105</v>
      </c>
      <c r="B28" s="292">
        <v>69.347709655761719</v>
      </c>
      <c r="C28" s="292">
        <v>-30.665065765380859</v>
      </c>
    </row>
    <row r="29" spans="1:3">
      <c r="A29" s="291">
        <v>44136</v>
      </c>
      <c r="B29" s="292">
        <v>69.845809936523438</v>
      </c>
      <c r="C29" s="292">
        <v>-30.272529602050781</v>
      </c>
    </row>
    <row r="30" spans="1:3">
      <c r="A30" s="291">
        <v>44166</v>
      </c>
      <c r="B30" s="292">
        <v>69.976058959960938</v>
      </c>
      <c r="C30" s="292">
        <v>-30.19706916809082</v>
      </c>
    </row>
    <row r="31" spans="1:3">
      <c r="A31" s="291">
        <v>44197</v>
      </c>
      <c r="B31" s="292">
        <v>69.217727661132813</v>
      </c>
      <c r="C31" s="292">
        <v>-30.862411499023438</v>
      </c>
    </row>
    <row r="32" spans="1:3">
      <c r="A32" s="291">
        <v>44228</v>
      </c>
      <c r="B32" s="292">
        <v>69.045127868652344</v>
      </c>
      <c r="C32" s="292">
        <v>-31.159353256225586</v>
      </c>
    </row>
    <row r="33" spans="1:3">
      <c r="A33" s="291">
        <v>44256</v>
      </c>
      <c r="B33" s="292">
        <v>69.3690185546875</v>
      </c>
      <c r="C33" s="292">
        <v>-30.114265441894531</v>
      </c>
    </row>
    <row r="34" spans="1:3">
      <c r="A34" s="291">
        <v>44287</v>
      </c>
      <c r="B34" s="292">
        <v>69.845809936523438</v>
      </c>
      <c r="C34" s="292">
        <v>-14.497376441955566</v>
      </c>
    </row>
    <row r="35" spans="1:3">
      <c r="A35" s="291">
        <v>44317</v>
      </c>
      <c r="B35" s="292">
        <v>69.924652099609375</v>
      </c>
      <c r="C35" s="292">
        <v>-13.205994606018066</v>
      </c>
    </row>
    <row r="36" spans="1:3">
      <c r="A36" s="291">
        <v>44348</v>
      </c>
      <c r="B36" s="292">
        <v>70.242416381835938</v>
      </c>
      <c r="C36" s="292">
        <v>-12.296302795410156</v>
      </c>
    </row>
    <row r="37" spans="1:3">
      <c r="A37" s="291">
        <v>44378</v>
      </c>
      <c r="B37" s="292">
        <v>70.521568298339844</v>
      </c>
      <c r="C37" s="292">
        <v>-5.5383505821228027</v>
      </c>
    </row>
    <row r="38" spans="1:3">
      <c r="A38" s="291">
        <v>44409</v>
      </c>
      <c r="B38" s="292">
        <v>71.21783447265625</v>
      </c>
      <c r="C38" s="292">
        <v>-4.6727261543273926</v>
      </c>
    </row>
    <row r="39" spans="1:3">
      <c r="A39" s="291">
        <v>44440</v>
      </c>
      <c r="B39" s="292">
        <v>70.974647521972656</v>
      </c>
      <c r="C39" s="292">
        <v>-5.034461498260498</v>
      </c>
    </row>
    <row r="40" spans="1:3">
      <c r="A40" s="291">
        <v>44470</v>
      </c>
      <c r="B40" s="292">
        <v>70.493598937988281</v>
      </c>
      <c r="C40" s="292">
        <v>1.6523822546005249</v>
      </c>
    </row>
    <row r="41" spans="1:3">
      <c r="A41" s="291">
        <v>44501</v>
      </c>
      <c r="B41" s="292">
        <v>58.666355133056641</v>
      </c>
      <c r="C41" s="292">
        <v>-16.00590705871582</v>
      </c>
    </row>
    <row r="42" spans="1:3">
      <c r="A42" s="291">
        <v>44531</v>
      </c>
      <c r="B42" s="292">
        <v>58.497482299804688</v>
      </c>
      <c r="C42" s="292">
        <v>-16.40357780456543</v>
      </c>
    </row>
    <row r="43" spans="1:3">
      <c r="A43" s="291">
        <v>44562</v>
      </c>
      <c r="B43" s="292">
        <v>70.230697631835938</v>
      </c>
      <c r="C43" s="292">
        <v>1.4634544849395752</v>
      </c>
    </row>
    <row r="44" spans="1:3">
      <c r="A44" s="291">
        <v>44593</v>
      </c>
      <c r="B44" s="292">
        <v>69.292839050292969</v>
      </c>
      <c r="C44" s="292">
        <v>0.3587670624256134</v>
      </c>
    </row>
    <row r="45" spans="1:3">
      <c r="A45" s="291">
        <v>44621</v>
      </c>
      <c r="B45" s="292">
        <v>69.179641723632813</v>
      </c>
      <c r="C45" s="292">
        <v>-0.27299913763999939</v>
      </c>
    </row>
    <row r="46" spans="1:3">
      <c r="A46" s="291">
        <v>44652</v>
      </c>
      <c r="B46" s="292">
        <v>68.858139038085938</v>
      </c>
      <c r="C46" s="292">
        <v>-1.4140732288360596</v>
      </c>
    </row>
    <row r="47" spans="1:3">
      <c r="A47" s="291">
        <v>44682</v>
      </c>
      <c r="B47" s="292">
        <v>68.199165344238281</v>
      </c>
      <c r="C47" s="292">
        <v>-2.467637300491333</v>
      </c>
    </row>
    <row r="48" spans="1:3">
      <c r="A48" s="291">
        <v>44713</v>
      </c>
      <c r="B48" s="292">
        <v>73.380424499511719</v>
      </c>
      <c r="C48" s="292">
        <v>4.4673976898193359</v>
      </c>
    </row>
    <row r="49" spans="1:3">
      <c r="A49" s="291">
        <v>44743</v>
      </c>
      <c r="B49" s="292">
        <v>74.100395202636719</v>
      </c>
      <c r="C49" s="292">
        <v>5.0747976303100586</v>
      </c>
    </row>
    <row r="50" spans="1:3">
      <c r="A50" s="291">
        <v>44774</v>
      </c>
      <c r="B50" s="292">
        <v>73.446746826171875</v>
      </c>
      <c r="C50" s="292">
        <v>3.1297109127044678</v>
      </c>
    </row>
    <row r="51" spans="1:3">
      <c r="A51" s="291">
        <v>44805</v>
      </c>
      <c r="B51" s="292">
        <v>73.141494750976563</v>
      </c>
      <c r="C51" s="292">
        <v>3.0529875755310059</v>
      </c>
    </row>
    <row r="52" spans="1:3">
      <c r="A52" s="291">
        <v>44835</v>
      </c>
      <c r="B52" s="292">
        <v>73.550361633300781</v>
      </c>
      <c r="C52" s="292">
        <v>4.3362274169921875</v>
      </c>
    </row>
    <row r="53" spans="1:3">
      <c r="A53" s="291">
        <v>44866</v>
      </c>
      <c r="B53" s="292">
        <v>73.997047424316406</v>
      </c>
      <c r="C53" s="292">
        <v>26.131999969482422</v>
      </c>
    </row>
    <row r="54" spans="1:3">
      <c r="A54" s="291">
        <v>44896</v>
      </c>
      <c r="B54" s="292">
        <v>74.187232971191406</v>
      </c>
      <c r="C54" s="292">
        <v>26.82124137878418</v>
      </c>
    </row>
    <row r="55" spans="1:3">
      <c r="A55" s="291">
        <v>44927</v>
      </c>
      <c r="B55" s="292">
        <v>77.360130310058594</v>
      </c>
      <c r="C55" s="292">
        <v>10.151448249816895</v>
      </c>
    </row>
    <row r="56" spans="1:3">
      <c r="A56" s="291">
        <v>44958</v>
      </c>
      <c r="B56" s="292">
        <v>52.147960662841797</v>
      </c>
      <c r="C56" s="292">
        <v>-24.742641448974609</v>
      </c>
    </row>
    <row r="57" spans="1:3">
      <c r="A57" s="291">
        <v>44986</v>
      </c>
      <c r="B57" s="292">
        <v>51.093700408935547</v>
      </c>
      <c r="C57" s="292">
        <v>-26.143444061279297</v>
      </c>
    </row>
    <row r="58" spans="1:3">
      <c r="A58" s="291">
        <v>45017</v>
      </c>
      <c r="B58" s="292">
        <v>53.318885803222656</v>
      </c>
      <c r="C58" s="292">
        <v>-22.567052841186523</v>
      </c>
    </row>
  </sheetData>
  <mergeCells count="1">
    <mergeCell ref="H1:I1"/>
  </mergeCells>
  <hyperlinks>
    <hyperlink ref="H1:I1" location="Index!A1" display="Regresar al Índice" xr:uid="{E139AF4D-714A-46CB-AA1F-DBC3BE1FC790}"/>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117E3-18D3-4676-A16C-4DE5B76CC036}">
  <sheetPr codeName="Hoja90"/>
  <dimension ref="A1:I39"/>
  <sheetViews>
    <sheetView workbookViewId="0"/>
  </sheetViews>
  <sheetFormatPr baseColWidth="10" defaultColWidth="9.140625" defaultRowHeight="12.75"/>
  <cols>
    <col min="1" max="1" width="9.28515625" style="289" bestFit="1" customWidth="1"/>
    <col min="2" max="2" width="10.42578125" style="289" bestFit="1" customWidth="1"/>
    <col min="3" max="3" width="9.140625" style="289"/>
    <col min="4" max="4" width="9.28515625" style="289" bestFit="1" customWidth="1"/>
    <col min="5" max="16384" width="9.140625" style="289"/>
  </cols>
  <sheetData>
    <row r="1" spans="1:9">
      <c r="A1" s="262" t="s">
        <v>2941</v>
      </c>
      <c r="H1" s="263" t="s">
        <v>1445</v>
      </c>
      <c r="I1" s="263"/>
    </row>
    <row r="2" spans="1:9">
      <c r="A2" s="289" t="s">
        <v>1371</v>
      </c>
    </row>
    <row r="6" spans="1:9">
      <c r="A6" s="289" t="s">
        <v>732</v>
      </c>
      <c r="B6" s="289" t="s">
        <v>451</v>
      </c>
      <c r="C6" s="289" t="s">
        <v>2</v>
      </c>
      <c r="D6" s="289" t="s">
        <v>731</v>
      </c>
    </row>
    <row r="7" spans="1:9">
      <c r="A7" s="290">
        <v>72</v>
      </c>
      <c r="B7" s="291">
        <v>45017</v>
      </c>
      <c r="C7" s="289" t="s">
        <v>3</v>
      </c>
      <c r="D7" s="292">
        <v>14.656744003295898</v>
      </c>
    </row>
    <row r="8" spans="1:9">
      <c r="A8" s="290">
        <v>72</v>
      </c>
      <c r="B8" s="291">
        <v>45017</v>
      </c>
      <c r="C8" s="289" t="s">
        <v>5</v>
      </c>
      <c r="D8" s="292">
        <v>-2.9102890491485596</v>
      </c>
    </row>
    <row r="9" spans="1:9">
      <c r="A9" s="290">
        <v>72</v>
      </c>
      <c r="B9" s="291">
        <v>45017</v>
      </c>
      <c r="C9" s="289" t="s">
        <v>4</v>
      </c>
      <c r="D9" s="292">
        <v>23.216518402099609</v>
      </c>
    </row>
    <row r="10" spans="1:9">
      <c r="A10" s="290">
        <v>72</v>
      </c>
      <c r="B10" s="291">
        <v>45017</v>
      </c>
      <c r="C10" s="289" t="s">
        <v>6</v>
      </c>
      <c r="D10" s="292">
        <v>-11.265746116638184</v>
      </c>
    </row>
    <row r="11" spans="1:9">
      <c r="A11" s="290">
        <v>72</v>
      </c>
      <c r="B11" s="291">
        <v>45017</v>
      </c>
      <c r="C11" s="289" t="s">
        <v>7</v>
      </c>
      <c r="D11" s="292">
        <v>2.8378883376717567E-2</v>
      </c>
    </row>
    <row r="12" spans="1:9">
      <c r="A12" s="290">
        <v>72</v>
      </c>
      <c r="B12" s="291">
        <v>45017</v>
      </c>
      <c r="C12" s="289" t="s">
        <v>8</v>
      </c>
      <c r="D12" s="292">
        <v>-10.710063934326172</v>
      </c>
    </row>
    <row r="13" spans="1:9">
      <c r="A13" s="290">
        <v>72</v>
      </c>
      <c r="B13" s="291">
        <v>45017</v>
      </c>
      <c r="C13" s="289" t="s">
        <v>9</v>
      </c>
      <c r="D13" s="292">
        <v>30.720619201660156</v>
      </c>
    </row>
    <row r="14" spans="1:9">
      <c r="A14" s="290">
        <v>72</v>
      </c>
      <c r="B14" s="291">
        <v>45017</v>
      </c>
      <c r="C14" s="289" t="s">
        <v>10</v>
      </c>
      <c r="D14" s="292">
        <v>1.898155689239502</v>
      </c>
    </row>
    <row r="15" spans="1:9">
      <c r="A15" s="290">
        <v>72</v>
      </c>
      <c r="B15" s="291">
        <v>45017</v>
      </c>
      <c r="C15" s="289" t="s">
        <v>11</v>
      </c>
      <c r="D15" s="292">
        <v>8.7630014419555664</v>
      </c>
    </row>
    <row r="16" spans="1:9">
      <c r="A16" s="290">
        <v>72</v>
      </c>
      <c r="B16" s="291">
        <v>45017</v>
      </c>
      <c r="C16" s="289" t="s">
        <v>12</v>
      </c>
      <c r="D16" s="292">
        <v>-2.1908102035522461</v>
      </c>
    </row>
    <row r="17" spans="1:4">
      <c r="A17" s="290">
        <v>72</v>
      </c>
      <c r="B17" s="291">
        <v>45017</v>
      </c>
      <c r="C17" s="289" t="s">
        <v>13</v>
      </c>
      <c r="D17" s="292">
        <v>-14.673182487487793</v>
      </c>
    </row>
    <row r="18" spans="1:4">
      <c r="A18" s="290">
        <v>72</v>
      </c>
      <c r="B18" s="291">
        <v>45017</v>
      </c>
      <c r="C18" s="289" t="s">
        <v>14</v>
      </c>
      <c r="D18" s="292">
        <v>145.909423828125</v>
      </c>
    </row>
    <row r="19" spans="1:4">
      <c r="A19" s="290">
        <v>72</v>
      </c>
      <c r="B19" s="291">
        <v>45017</v>
      </c>
      <c r="C19" s="289" t="s">
        <v>15</v>
      </c>
      <c r="D19" s="292">
        <v>5.2458128929138184</v>
      </c>
    </row>
    <row r="20" spans="1:4">
      <c r="A20" s="290">
        <v>72</v>
      </c>
      <c r="B20" s="291">
        <v>45017</v>
      </c>
      <c r="C20" s="289" t="s">
        <v>16</v>
      </c>
      <c r="D20" s="292">
        <v>28.780294418334961</v>
      </c>
    </row>
    <row r="21" spans="1:4">
      <c r="A21" s="290">
        <v>72</v>
      </c>
      <c r="B21" s="291">
        <v>45017</v>
      </c>
      <c r="C21" s="289" t="s">
        <v>0</v>
      </c>
      <c r="D21" s="292">
        <v>-22.567052841186523</v>
      </c>
    </row>
    <row r="22" spans="1:4">
      <c r="A22" s="290">
        <v>72</v>
      </c>
      <c r="B22" s="291">
        <v>45017</v>
      </c>
      <c r="C22" s="289" t="s">
        <v>17</v>
      </c>
      <c r="D22" s="292">
        <v>19.114887237548828</v>
      </c>
    </row>
    <row r="23" spans="1:4">
      <c r="A23" s="290">
        <v>72</v>
      </c>
      <c r="B23" s="291">
        <v>45017</v>
      </c>
      <c r="C23" s="289" t="s">
        <v>18</v>
      </c>
      <c r="D23" s="292">
        <v>-5.3127236366271973</v>
      </c>
    </row>
    <row r="24" spans="1:4">
      <c r="A24" s="290">
        <v>72</v>
      </c>
      <c r="B24" s="291">
        <v>45017</v>
      </c>
      <c r="C24" s="289" t="s">
        <v>19</v>
      </c>
      <c r="D24" s="292">
        <v>-8.5845890045166016</v>
      </c>
    </row>
    <row r="25" spans="1:4">
      <c r="A25" s="290">
        <v>72</v>
      </c>
      <c r="B25" s="291">
        <v>45017</v>
      </c>
      <c r="C25" s="289" t="s">
        <v>20</v>
      </c>
      <c r="D25" s="292">
        <v>2.2271890640258789</v>
      </c>
    </row>
    <row r="26" spans="1:4">
      <c r="A26" s="290">
        <v>72</v>
      </c>
      <c r="B26" s="291">
        <v>45017</v>
      </c>
      <c r="C26" s="289" t="s">
        <v>21</v>
      </c>
      <c r="D26" s="292">
        <v>34.764446258544922</v>
      </c>
    </row>
    <row r="27" spans="1:4">
      <c r="A27" s="290">
        <v>72</v>
      </c>
      <c r="B27" s="291">
        <v>45017</v>
      </c>
      <c r="C27" s="289" t="s">
        <v>22</v>
      </c>
      <c r="D27" s="292">
        <v>-37.719318389892578</v>
      </c>
    </row>
    <row r="28" spans="1:4">
      <c r="A28" s="290">
        <v>72</v>
      </c>
      <c r="B28" s="291">
        <v>45017</v>
      </c>
      <c r="C28" s="289" t="s">
        <v>23</v>
      </c>
      <c r="D28" s="292">
        <v>5.918269157409668</v>
      </c>
    </row>
    <row r="29" spans="1:4">
      <c r="A29" s="290">
        <v>72</v>
      </c>
      <c r="B29" s="291">
        <v>45017</v>
      </c>
      <c r="C29" s="289" t="s">
        <v>24</v>
      </c>
      <c r="D29" s="292">
        <v>-7.1289753913879395</v>
      </c>
    </row>
    <row r="30" spans="1:4">
      <c r="A30" s="290">
        <v>72</v>
      </c>
      <c r="B30" s="291">
        <v>45017</v>
      </c>
      <c r="C30" s="289" t="s">
        <v>25</v>
      </c>
      <c r="D30" s="292">
        <v>-2.0030508041381836</v>
      </c>
    </row>
    <row r="31" spans="1:4">
      <c r="A31" s="290">
        <v>72</v>
      </c>
      <c r="B31" s="291">
        <v>45017</v>
      </c>
      <c r="C31" s="289" t="s">
        <v>26</v>
      </c>
      <c r="D31" s="292">
        <v>-13.829998970031738</v>
      </c>
    </row>
    <row r="32" spans="1:4">
      <c r="A32" s="290">
        <v>72</v>
      </c>
      <c r="B32" s="291">
        <v>45017</v>
      </c>
      <c r="C32" s="289" t="s">
        <v>27</v>
      </c>
      <c r="D32" s="292">
        <v>-22.878843307495117</v>
      </c>
    </row>
    <row r="33" spans="1:4">
      <c r="A33" s="290">
        <v>72</v>
      </c>
      <c r="B33" s="291">
        <v>45017</v>
      </c>
      <c r="C33" s="289" t="s">
        <v>28</v>
      </c>
      <c r="D33" s="292">
        <v>-10.57197093963623</v>
      </c>
    </row>
    <row r="34" spans="1:4">
      <c r="A34" s="290">
        <v>72</v>
      </c>
      <c r="B34" s="291">
        <v>45017</v>
      </c>
      <c r="C34" s="289" t="s">
        <v>29</v>
      </c>
      <c r="D34" s="292">
        <v>-22.892921447753906</v>
      </c>
    </row>
    <row r="35" spans="1:4">
      <c r="A35" s="290">
        <v>72</v>
      </c>
      <c r="B35" s="291">
        <v>45017</v>
      </c>
      <c r="C35" s="289" t="s">
        <v>30</v>
      </c>
      <c r="D35" s="292">
        <v>-22.654853820800781</v>
      </c>
    </row>
    <row r="36" spans="1:4">
      <c r="A36" s="290">
        <v>72</v>
      </c>
      <c r="B36" s="291">
        <v>45017</v>
      </c>
      <c r="C36" s="289" t="s">
        <v>31</v>
      </c>
      <c r="D36" s="292">
        <v>16.690029144287109</v>
      </c>
    </row>
    <row r="37" spans="1:4">
      <c r="A37" s="290">
        <v>72</v>
      </c>
      <c r="B37" s="291">
        <v>45017</v>
      </c>
      <c r="C37" s="289" t="s">
        <v>32</v>
      </c>
      <c r="D37" s="292">
        <v>5.2688384056091309</v>
      </c>
    </row>
    <row r="38" spans="1:4">
      <c r="A38" s="290">
        <v>72</v>
      </c>
      <c r="B38" s="291">
        <v>45017</v>
      </c>
      <c r="C38" s="289" t="s">
        <v>33</v>
      </c>
      <c r="D38" s="292">
        <v>-22.452676773071289</v>
      </c>
    </row>
    <row r="39" spans="1:4">
      <c r="A39" s="290">
        <v>72</v>
      </c>
      <c r="B39" s="291">
        <v>45017</v>
      </c>
      <c r="C39" s="289" t="s">
        <v>1</v>
      </c>
      <c r="D39" s="292">
        <v>-1.9366455078125</v>
      </c>
    </row>
  </sheetData>
  <mergeCells count="1">
    <mergeCell ref="H1:I1"/>
  </mergeCells>
  <hyperlinks>
    <hyperlink ref="H1:I1" location="Index!A1" display="Regresar al Índice" xr:uid="{78785404-9033-4392-965A-E70F3B196CC7}"/>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19505-D989-48D6-A9A6-0F5A6FC03723}">
  <sheetPr codeName="Hoja30"/>
  <dimension ref="A1:Z92"/>
  <sheetViews>
    <sheetView zoomScaleNormal="100" workbookViewId="0"/>
  </sheetViews>
  <sheetFormatPr baseColWidth="10" defaultColWidth="11.42578125" defaultRowHeight="12.75"/>
  <cols>
    <col min="1" max="4" width="11.42578125" style="265"/>
    <col min="5" max="5" width="19" style="265" customWidth="1"/>
    <col min="6" max="16384" width="11.42578125" style="265"/>
  </cols>
  <sheetData>
    <row r="1" spans="1:26">
      <c r="A1" s="262" t="s">
        <v>2942</v>
      </c>
      <c r="H1" s="263" t="s">
        <v>1445</v>
      </c>
      <c r="I1" s="263"/>
    </row>
    <row r="2" spans="1:26">
      <c r="A2" s="272" t="s">
        <v>1365</v>
      </c>
    </row>
    <row r="4" spans="1:26">
      <c r="C4" s="274"/>
    </row>
    <row r="5" spans="1:26">
      <c r="D5" s="72" t="s">
        <v>445</v>
      </c>
      <c r="E5" s="72" t="s">
        <v>446</v>
      </c>
      <c r="F5" s="72" t="s">
        <v>447</v>
      </c>
      <c r="G5" s="72" t="s">
        <v>1134</v>
      </c>
      <c r="H5" s="72" t="s">
        <v>1133</v>
      </c>
      <c r="I5" s="72" t="s">
        <v>1135</v>
      </c>
    </row>
    <row r="6" spans="1:26">
      <c r="A6" s="235">
        <v>2016</v>
      </c>
      <c r="B6" s="73" t="s">
        <v>38</v>
      </c>
      <c r="C6" s="73" t="s">
        <v>0</v>
      </c>
      <c r="D6" s="275">
        <v>2</v>
      </c>
      <c r="E6" s="275">
        <v>0</v>
      </c>
      <c r="F6" s="275">
        <v>7</v>
      </c>
      <c r="G6" s="275">
        <v>9</v>
      </c>
      <c r="H6" s="276">
        <v>4.4400000000000004</v>
      </c>
      <c r="I6" s="275">
        <v>142</v>
      </c>
    </row>
    <row r="7" spans="1:26">
      <c r="A7" s="235"/>
      <c r="B7" s="74" t="s">
        <v>39</v>
      </c>
      <c r="C7" s="74" t="s">
        <v>0</v>
      </c>
      <c r="D7" s="277">
        <v>5</v>
      </c>
      <c r="E7" s="277">
        <v>0</v>
      </c>
      <c r="F7" s="277">
        <v>6</v>
      </c>
      <c r="G7" s="277">
        <v>11</v>
      </c>
      <c r="H7" s="278">
        <v>3.78</v>
      </c>
      <c r="I7" s="277">
        <v>121</v>
      </c>
    </row>
    <row r="8" spans="1:26">
      <c r="A8" s="235"/>
      <c r="B8" s="73" t="s">
        <v>40</v>
      </c>
      <c r="C8" s="73" t="s">
        <v>0</v>
      </c>
      <c r="D8" s="275">
        <v>4</v>
      </c>
      <c r="E8" s="275">
        <v>0</v>
      </c>
      <c r="F8" s="275">
        <v>30</v>
      </c>
      <c r="G8" s="275">
        <v>34</v>
      </c>
      <c r="H8" s="276">
        <v>19.78</v>
      </c>
      <c r="I8" s="275">
        <v>633</v>
      </c>
    </row>
    <row r="9" spans="1:26">
      <c r="A9" s="235"/>
      <c r="B9" s="74" t="s">
        <v>41</v>
      </c>
      <c r="C9" s="74" t="s">
        <v>0</v>
      </c>
      <c r="D9" s="277">
        <v>2</v>
      </c>
      <c r="E9" s="277">
        <v>1</v>
      </c>
      <c r="F9" s="277">
        <v>30</v>
      </c>
      <c r="G9" s="277">
        <v>33</v>
      </c>
      <c r="H9" s="278">
        <v>13.53</v>
      </c>
      <c r="I9" s="277">
        <v>433</v>
      </c>
    </row>
    <row r="10" spans="1:26">
      <c r="A10" s="235"/>
      <c r="B10" s="73" t="s">
        <v>42</v>
      </c>
      <c r="C10" s="73" t="s">
        <v>0</v>
      </c>
      <c r="D10" s="275">
        <v>2</v>
      </c>
      <c r="E10" s="275">
        <v>4</v>
      </c>
      <c r="F10" s="275">
        <v>56</v>
      </c>
      <c r="G10" s="275">
        <v>62</v>
      </c>
      <c r="H10" s="276">
        <v>13.63</v>
      </c>
      <c r="I10" s="275">
        <v>436</v>
      </c>
    </row>
    <row r="11" spans="1:26">
      <c r="A11" s="235"/>
      <c r="B11" s="74" t="s">
        <v>43</v>
      </c>
      <c r="C11" s="74" t="s">
        <v>0</v>
      </c>
      <c r="D11" s="277">
        <v>3</v>
      </c>
      <c r="E11" s="277">
        <v>6</v>
      </c>
      <c r="F11" s="277">
        <v>128</v>
      </c>
      <c r="G11" s="277">
        <v>137</v>
      </c>
      <c r="H11" s="278">
        <v>33.53</v>
      </c>
      <c r="I11" s="278">
        <v>1073</v>
      </c>
      <c r="V11" s="279"/>
      <c r="X11" s="280"/>
    </row>
    <row r="12" spans="1:26">
      <c r="A12" s="235"/>
      <c r="B12" s="73" t="s">
        <v>44</v>
      </c>
      <c r="C12" s="73" t="s">
        <v>0</v>
      </c>
      <c r="D12" s="275">
        <v>2</v>
      </c>
      <c r="E12" s="275">
        <v>2</v>
      </c>
      <c r="F12" s="275">
        <v>64</v>
      </c>
      <c r="G12" s="275">
        <v>68</v>
      </c>
      <c r="H12" s="276">
        <v>27.94</v>
      </c>
      <c r="I12" s="275">
        <v>894</v>
      </c>
    </row>
    <row r="13" spans="1:26">
      <c r="A13" s="235"/>
      <c r="B13" s="74" t="s">
        <v>45</v>
      </c>
      <c r="C13" s="74" t="s">
        <v>0</v>
      </c>
      <c r="D13" s="277">
        <v>1</v>
      </c>
      <c r="E13" s="277">
        <v>8</v>
      </c>
      <c r="F13" s="277">
        <v>43</v>
      </c>
      <c r="G13" s="277">
        <v>52</v>
      </c>
      <c r="H13" s="278">
        <v>27.91</v>
      </c>
      <c r="I13" s="277">
        <v>893</v>
      </c>
    </row>
    <row r="14" spans="1:26">
      <c r="A14" s="235"/>
      <c r="B14" s="73" t="s">
        <v>46</v>
      </c>
      <c r="C14" s="73" t="s">
        <v>0</v>
      </c>
      <c r="D14" s="275">
        <v>1</v>
      </c>
      <c r="E14" s="275">
        <v>9</v>
      </c>
      <c r="F14" s="275">
        <v>28</v>
      </c>
      <c r="G14" s="275">
        <v>38</v>
      </c>
      <c r="H14" s="276">
        <v>27.34</v>
      </c>
      <c r="I14" s="275">
        <v>875</v>
      </c>
    </row>
    <row r="15" spans="1:26">
      <c r="A15" s="235"/>
      <c r="B15" s="74" t="s">
        <v>47</v>
      </c>
      <c r="C15" s="74" t="s">
        <v>0</v>
      </c>
      <c r="D15" s="277">
        <v>20</v>
      </c>
      <c r="E15" s="277">
        <v>5</v>
      </c>
      <c r="F15" s="277">
        <v>28</v>
      </c>
      <c r="G15" s="277">
        <v>53</v>
      </c>
      <c r="H15" s="278">
        <v>22.88</v>
      </c>
      <c r="I15" s="277">
        <v>732</v>
      </c>
      <c r="X15" s="281"/>
    </row>
    <row r="16" spans="1:26">
      <c r="A16" s="235"/>
      <c r="B16" s="73" t="s">
        <v>48</v>
      </c>
      <c r="C16" s="73" t="s">
        <v>0</v>
      </c>
      <c r="D16" s="275">
        <v>8</v>
      </c>
      <c r="E16" s="275">
        <v>6</v>
      </c>
      <c r="F16" s="275">
        <v>51</v>
      </c>
      <c r="G16" s="275">
        <v>65</v>
      </c>
      <c r="H16" s="276">
        <v>29</v>
      </c>
      <c r="I16" s="275">
        <v>928</v>
      </c>
      <c r="Z16" s="282"/>
    </row>
    <row r="17" spans="1:26">
      <c r="A17" s="235"/>
      <c r="B17" s="74" t="s">
        <v>49</v>
      </c>
      <c r="C17" s="74" t="s">
        <v>0</v>
      </c>
      <c r="D17" s="277">
        <v>1</v>
      </c>
      <c r="E17" s="277">
        <v>10</v>
      </c>
      <c r="F17" s="277">
        <v>51</v>
      </c>
      <c r="G17" s="277">
        <v>62</v>
      </c>
      <c r="H17" s="278">
        <v>34.53</v>
      </c>
      <c r="I17" s="278">
        <v>1105</v>
      </c>
    </row>
    <row r="18" spans="1:26">
      <c r="A18" s="235">
        <v>2017</v>
      </c>
      <c r="B18" s="73" t="s">
        <v>38</v>
      </c>
      <c r="C18" s="73" t="s">
        <v>0</v>
      </c>
      <c r="D18" s="275">
        <v>15</v>
      </c>
      <c r="E18" s="275">
        <v>6</v>
      </c>
      <c r="F18" s="275">
        <v>21</v>
      </c>
      <c r="G18" s="275">
        <v>42</v>
      </c>
      <c r="H18" s="276">
        <v>18.66</v>
      </c>
      <c r="I18" s="275">
        <v>597</v>
      </c>
    </row>
    <row r="19" spans="1:26">
      <c r="A19" s="235"/>
      <c r="B19" s="74" t="s">
        <v>39</v>
      </c>
      <c r="C19" s="74" t="s">
        <v>0</v>
      </c>
      <c r="D19" s="277">
        <v>3</v>
      </c>
      <c r="E19" s="277">
        <v>4</v>
      </c>
      <c r="F19" s="277">
        <v>29</v>
      </c>
      <c r="G19" s="277">
        <v>36</v>
      </c>
      <c r="H19" s="278">
        <v>23.44</v>
      </c>
      <c r="I19" s="277">
        <v>750</v>
      </c>
    </row>
    <row r="20" spans="1:26">
      <c r="A20" s="235"/>
      <c r="B20" s="73" t="s">
        <v>40</v>
      </c>
      <c r="C20" s="73" t="s">
        <v>0</v>
      </c>
      <c r="D20" s="275">
        <v>1</v>
      </c>
      <c r="E20" s="275">
        <v>7</v>
      </c>
      <c r="F20" s="275">
        <v>61</v>
      </c>
      <c r="G20" s="275">
        <v>69</v>
      </c>
      <c r="H20" s="276">
        <v>35.630000000000003</v>
      </c>
      <c r="I20" s="276">
        <v>1140</v>
      </c>
      <c r="Z20" s="279"/>
    </row>
    <row r="21" spans="1:26">
      <c r="A21" s="235"/>
      <c r="B21" s="74" t="s">
        <v>41</v>
      </c>
      <c r="C21" s="74" t="s">
        <v>0</v>
      </c>
      <c r="D21" s="277">
        <v>1</v>
      </c>
      <c r="E21" s="277">
        <v>1</v>
      </c>
      <c r="F21" s="277">
        <v>57</v>
      </c>
      <c r="G21" s="277">
        <v>59</v>
      </c>
      <c r="H21" s="278">
        <v>28.63</v>
      </c>
      <c r="I21" s="277">
        <v>916</v>
      </c>
      <c r="V21" s="269"/>
    </row>
    <row r="22" spans="1:26">
      <c r="A22" s="235"/>
      <c r="B22" s="73" t="s">
        <v>42</v>
      </c>
      <c r="C22" s="73" t="s">
        <v>0</v>
      </c>
      <c r="D22" s="275">
        <v>0</v>
      </c>
      <c r="E22" s="275">
        <v>4</v>
      </c>
      <c r="F22" s="275">
        <v>107</v>
      </c>
      <c r="G22" s="275">
        <v>111</v>
      </c>
      <c r="H22" s="276">
        <v>26.41</v>
      </c>
      <c r="I22" s="275">
        <v>845</v>
      </c>
      <c r="V22" s="282"/>
    </row>
    <row r="23" spans="1:26">
      <c r="A23" s="235"/>
      <c r="B23" s="74" t="s">
        <v>43</v>
      </c>
      <c r="C23" s="74" t="s">
        <v>0</v>
      </c>
      <c r="D23" s="277">
        <v>0</v>
      </c>
      <c r="E23" s="277">
        <v>6</v>
      </c>
      <c r="F23" s="277">
        <v>41</v>
      </c>
      <c r="G23" s="277">
        <v>47</v>
      </c>
      <c r="H23" s="278">
        <v>24.72</v>
      </c>
      <c r="I23" s="277">
        <v>791</v>
      </c>
    </row>
    <row r="24" spans="1:26">
      <c r="A24" s="235"/>
      <c r="B24" s="73" t="s">
        <v>44</v>
      </c>
      <c r="C24" s="73" t="s">
        <v>0</v>
      </c>
      <c r="D24" s="275">
        <v>1</v>
      </c>
      <c r="E24" s="275">
        <v>3</v>
      </c>
      <c r="F24" s="275">
        <v>45</v>
      </c>
      <c r="G24" s="275">
        <v>49</v>
      </c>
      <c r="H24" s="276">
        <v>21.03</v>
      </c>
      <c r="I24" s="275">
        <v>673</v>
      </c>
    </row>
    <row r="25" spans="1:26">
      <c r="A25" s="235"/>
      <c r="B25" s="74" t="s">
        <v>45</v>
      </c>
      <c r="C25" s="74" t="s">
        <v>0</v>
      </c>
      <c r="D25" s="277">
        <v>3</v>
      </c>
      <c r="E25" s="277">
        <v>5</v>
      </c>
      <c r="F25" s="277">
        <v>37</v>
      </c>
      <c r="G25" s="277">
        <v>45</v>
      </c>
      <c r="H25" s="278">
        <v>24.03</v>
      </c>
      <c r="I25" s="277">
        <v>769</v>
      </c>
    </row>
    <row r="26" spans="1:26">
      <c r="A26" s="235"/>
      <c r="B26" s="73" t="s">
        <v>46</v>
      </c>
      <c r="C26" s="73" t="s">
        <v>0</v>
      </c>
      <c r="D26" s="275">
        <v>2</v>
      </c>
      <c r="E26" s="275">
        <v>7</v>
      </c>
      <c r="F26" s="275">
        <v>49</v>
      </c>
      <c r="G26" s="275">
        <v>58</v>
      </c>
      <c r="H26" s="276">
        <v>25.5</v>
      </c>
      <c r="I26" s="275">
        <v>816</v>
      </c>
    </row>
    <row r="27" spans="1:26">
      <c r="A27" s="235"/>
      <c r="B27" s="74" t="s">
        <v>47</v>
      </c>
      <c r="C27" s="74" t="s">
        <v>0</v>
      </c>
      <c r="D27" s="277">
        <v>0</v>
      </c>
      <c r="E27" s="277">
        <v>5</v>
      </c>
      <c r="F27" s="277">
        <v>77</v>
      </c>
      <c r="G27" s="277">
        <v>82</v>
      </c>
      <c r="H27" s="278">
        <v>30.97</v>
      </c>
      <c r="I27" s="277">
        <v>991</v>
      </c>
    </row>
    <row r="28" spans="1:26">
      <c r="A28" s="235"/>
      <c r="B28" s="73" t="s">
        <v>48</v>
      </c>
      <c r="C28" s="73" t="s">
        <v>0</v>
      </c>
      <c r="D28" s="275">
        <v>1</v>
      </c>
      <c r="E28" s="275">
        <v>6</v>
      </c>
      <c r="F28" s="275">
        <v>55</v>
      </c>
      <c r="G28" s="275">
        <v>62</v>
      </c>
      <c r="H28" s="276">
        <v>28.59</v>
      </c>
      <c r="I28" s="275">
        <v>915</v>
      </c>
    </row>
    <row r="29" spans="1:26">
      <c r="A29" s="235"/>
      <c r="B29" s="74" t="s">
        <v>49</v>
      </c>
      <c r="C29" s="74" t="s">
        <v>0</v>
      </c>
      <c r="D29" s="277">
        <v>3</v>
      </c>
      <c r="E29" s="277">
        <v>7</v>
      </c>
      <c r="F29" s="277">
        <v>130</v>
      </c>
      <c r="G29" s="277">
        <v>140</v>
      </c>
      <c r="H29" s="278">
        <v>42.22</v>
      </c>
      <c r="I29" s="278">
        <v>1351</v>
      </c>
    </row>
    <row r="30" spans="1:26">
      <c r="A30" s="235">
        <v>2018</v>
      </c>
      <c r="B30" s="73" t="s">
        <v>38</v>
      </c>
      <c r="C30" s="73" t="s">
        <v>0</v>
      </c>
      <c r="D30" s="275">
        <v>1</v>
      </c>
      <c r="E30" s="275">
        <v>8</v>
      </c>
      <c r="F30" s="275">
        <v>70</v>
      </c>
      <c r="G30" s="275">
        <v>79</v>
      </c>
      <c r="H30" s="276">
        <v>31.28</v>
      </c>
      <c r="I30" s="276">
        <v>1001</v>
      </c>
      <c r="T30" s="279"/>
    </row>
    <row r="31" spans="1:26">
      <c r="A31" s="235"/>
      <c r="B31" s="74" t="s">
        <v>39</v>
      </c>
      <c r="C31" s="74" t="s">
        <v>0</v>
      </c>
      <c r="D31" s="277">
        <v>0</v>
      </c>
      <c r="E31" s="277">
        <v>8</v>
      </c>
      <c r="F31" s="277">
        <v>93</v>
      </c>
      <c r="G31" s="277">
        <v>101</v>
      </c>
      <c r="H31" s="278">
        <v>40.909999999999997</v>
      </c>
      <c r="I31" s="278">
        <v>1309</v>
      </c>
    </row>
    <row r="32" spans="1:26">
      <c r="A32" s="235"/>
      <c r="B32" s="73" t="s">
        <v>40</v>
      </c>
      <c r="C32" s="73" t="s">
        <v>0</v>
      </c>
      <c r="D32" s="275">
        <v>4</v>
      </c>
      <c r="E32" s="275">
        <v>22</v>
      </c>
      <c r="F32" s="275">
        <v>100</v>
      </c>
      <c r="G32" s="275">
        <v>126</v>
      </c>
      <c r="H32" s="276">
        <v>40.94</v>
      </c>
      <c r="I32" s="276">
        <v>1310</v>
      </c>
    </row>
    <row r="33" spans="1:18">
      <c r="A33" s="235"/>
      <c r="B33" s="74" t="s">
        <v>41</v>
      </c>
      <c r="C33" s="74" t="s">
        <v>0</v>
      </c>
      <c r="D33" s="277">
        <v>0</v>
      </c>
      <c r="E33" s="277">
        <v>19</v>
      </c>
      <c r="F33" s="277">
        <v>91</v>
      </c>
      <c r="G33" s="277">
        <v>110</v>
      </c>
      <c r="H33" s="278">
        <v>43.22</v>
      </c>
      <c r="I33" s="278">
        <v>1383</v>
      </c>
      <c r="L33" s="279"/>
    </row>
    <row r="34" spans="1:18">
      <c r="A34" s="235"/>
      <c r="B34" s="73" t="s">
        <v>42</v>
      </c>
      <c r="C34" s="73" t="s">
        <v>0</v>
      </c>
      <c r="D34" s="275">
        <v>0</v>
      </c>
      <c r="E34" s="275">
        <v>21</v>
      </c>
      <c r="F34" s="275">
        <v>125</v>
      </c>
      <c r="G34" s="275">
        <v>146</v>
      </c>
      <c r="H34" s="276">
        <v>46.5</v>
      </c>
      <c r="I34" s="276">
        <v>1488</v>
      </c>
    </row>
    <row r="35" spans="1:18">
      <c r="A35" s="235"/>
      <c r="B35" s="74" t="s">
        <v>43</v>
      </c>
      <c r="C35" s="74" t="s">
        <v>0</v>
      </c>
      <c r="D35" s="277">
        <v>0</v>
      </c>
      <c r="E35" s="277">
        <v>26</v>
      </c>
      <c r="F35" s="277">
        <v>96</v>
      </c>
      <c r="G35" s="277">
        <v>122</v>
      </c>
      <c r="H35" s="278">
        <v>49.72</v>
      </c>
      <c r="I35" s="278">
        <v>1591</v>
      </c>
      <c r="O35" s="283"/>
    </row>
    <row r="36" spans="1:18">
      <c r="A36" s="235"/>
      <c r="B36" s="73" t="s">
        <v>44</v>
      </c>
      <c r="C36" s="73" t="s">
        <v>0</v>
      </c>
      <c r="D36" s="275">
        <v>1</v>
      </c>
      <c r="E36" s="275">
        <v>7</v>
      </c>
      <c r="F36" s="275">
        <v>74</v>
      </c>
      <c r="G36" s="275">
        <v>82</v>
      </c>
      <c r="H36" s="276">
        <v>38.72</v>
      </c>
      <c r="I36" s="276">
        <v>1239</v>
      </c>
    </row>
    <row r="37" spans="1:18">
      <c r="A37" s="235"/>
      <c r="B37" s="74" t="s">
        <v>45</v>
      </c>
      <c r="C37" s="74" t="s">
        <v>0</v>
      </c>
      <c r="D37" s="277">
        <v>1</v>
      </c>
      <c r="E37" s="277">
        <v>2</v>
      </c>
      <c r="F37" s="277">
        <v>91</v>
      </c>
      <c r="G37" s="277">
        <v>94</v>
      </c>
      <c r="H37" s="278">
        <v>39.909999999999997</v>
      </c>
      <c r="I37" s="278">
        <v>1277</v>
      </c>
    </row>
    <row r="38" spans="1:18">
      <c r="A38" s="235"/>
      <c r="B38" s="73" t="s">
        <v>46</v>
      </c>
      <c r="C38" s="73" t="s">
        <v>0</v>
      </c>
      <c r="D38" s="275">
        <v>1</v>
      </c>
      <c r="E38" s="275">
        <v>11</v>
      </c>
      <c r="F38" s="275">
        <v>141</v>
      </c>
      <c r="G38" s="275">
        <v>153</v>
      </c>
      <c r="H38" s="276">
        <v>51.84</v>
      </c>
      <c r="I38" s="276">
        <v>1659</v>
      </c>
    </row>
    <row r="39" spans="1:18">
      <c r="A39" s="235"/>
      <c r="B39" s="74" t="s">
        <v>47</v>
      </c>
      <c r="C39" s="74" t="s">
        <v>0</v>
      </c>
      <c r="D39" s="277">
        <v>3</v>
      </c>
      <c r="E39" s="277">
        <v>8</v>
      </c>
      <c r="F39" s="277">
        <v>156</v>
      </c>
      <c r="G39" s="277">
        <v>167</v>
      </c>
      <c r="H39" s="278">
        <v>50.44</v>
      </c>
      <c r="I39" s="278">
        <v>1614</v>
      </c>
    </row>
    <row r="40" spans="1:18">
      <c r="A40" s="235"/>
      <c r="B40" s="73" t="s">
        <v>48</v>
      </c>
      <c r="C40" s="73" t="s">
        <v>0</v>
      </c>
      <c r="D40" s="275">
        <v>3</v>
      </c>
      <c r="E40" s="275">
        <v>9</v>
      </c>
      <c r="F40" s="275">
        <v>151</v>
      </c>
      <c r="G40" s="275">
        <v>163</v>
      </c>
      <c r="H40" s="276">
        <v>55.72</v>
      </c>
      <c r="I40" s="276">
        <v>1783</v>
      </c>
      <c r="R40" s="279"/>
    </row>
    <row r="41" spans="1:18">
      <c r="A41" s="235"/>
      <c r="B41" s="74" t="s">
        <v>49</v>
      </c>
      <c r="C41" s="74" t="s">
        <v>0</v>
      </c>
      <c r="D41" s="277">
        <v>5</v>
      </c>
      <c r="E41" s="277">
        <v>11</v>
      </c>
      <c r="F41" s="277">
        <v>218</v>
      </c>
      <c r="G41" s="277">
        <v>234</v>
      </c>
      <c r="H41" s="278">
        <v>67.28</v>
      </c>
      <c r="I41" s="278">
        <v>2153</v>
      </c>
    </row>
    <row r="42" spans="1:18">
      <c r="A42" s="235">
        <v>2019</v>
      </c>
      <c r="B42" s="73" t="s">
        <v>38</v>
      </c>
      <c r="C42" s="73" t="s">
        <v>0</v>
      </c>
      <c r="D42" s="275">
        <v>16</v>
      </c>
      <c r="E42" s="275">
        <v>13</v>
      </c>
      <c r="F42" s="275">
        <v>148</v>
      </c>
      <c r="G42" s="275">
        <v>177</v>
      </c>
      <c r="H42" s="276">
        <v>57.78</v>
      </c>
      <c r="I42" s="276">
        <v>1849</v>
      </c>
    </row>
    <row r="43" spans="1:18">
      <c r="A43" s="235"/>
      <c r="B43" s="74" t="s">
        <v>39</v>
      </c>
      <c r="C43" s="74" t="s">
        <v>0</v>
      </c>
      <c r="D43" s="277">
        <v>5</v>
      </c>
      <c r="E43" s="277">
        <v>16</v>
      </c>
      <c r="F43" s="277">
        <v>107</v>
      </c>
      <c r="G43" s="277">
        <v>128</v>
      </c>
      <c r="H43" s="278">
        <v>45.47</v>
      </c>
      <c r="I43" s="278">
        <v>1455</v>
      </c>
    </row>
    <row r="44" spans="1:18">
      <c r="A44" s="235"/>
      <c r="B44" s="73" t="s">
        <v>40</v>
      </c>
      <c r="C44" s="73" t="s">
        <v>0</v>
      </c>
      <c r="D44" s="275">
        <v>2</v>
      </c>
      <c r="E44" s="275">
        <v>10</v>
      </c>
      <c r="F44" s="275">
        <v>159</v>
      </c>
      <c r="G44" s="275">
        <v>171</v>
      </c>
      <c r="H44" s="276">
        <v>67.5</v>
      </c>
      <c r="I44" s="276">
        <v>2160</v>
      </c>
      <c r="J44" s="284"/>
    </row>
    <row r="45" spans="1:18">
      <c r="A45" s="235"/>
      <c r="B45" s="74" t="s">
        <v>41</v>
      </c>
      <c r="C45" s="74" t="s">
        <v>0</v>
      </c>
      <c r="D45" s="277">
        <v>5</v>
      </c>
      <c r="E45" s="277">
        <v>3</v>
      </c>
      <c r="F45" s="277">
        <v>98</v>
      </c>
      <c r="G45" s="277">
        <v>106</v>
      </c>
      <c r="H45" s="278">
        <v>39.06</v>
      </c>
      <c r="I45" s="278">
        <v>1250</v>
      </c>
      <c r="J45" s="284"/>
    </row>
    <row r="46" spans="1:18">
      <c r="A46" s="235"/>
      <c r="B46" s="73" t="s">
        <v>42</v>
      </c>
      <c r="C46" s="73" t="s">
        <v>0</v>
      </c>
      <c r="D46" s="275">
        <v>4</v>
      </c>
      <c r="E46" s="275">
        <v>1</v>
      </c>
      <c r="F46" s="275">
        <v>97</v>
      </c>
      <c r="G46" s="275">
        <v>102</v>
      </c>
      <c r="H46" s="276">
        <v>35.47</v>
      </c>
      <c r="I46" s="276">
        <v>1135</v>
      </c>
      <c r="L46" s="279"/>
    </row>
    <row r="47" spans="1:18">
      <c r="A47" s="235"/>
      <c r="B47" s="74" t="s">
        <v>43</v>
      </c>
      <c r="C47" s="74" t="s">
        <v>0</v>
      </c>
      <c r="D47" s="277">
        <v>2</v>
      </c>
      <c r="E47" s="277">
        <v>2</v>
      </c>
      <c r="F47" s="277">
        <v>217</v>
      </c>
      <c r="G47" s="277">
        <v>221</v>
      </c>
      <c r="H47" s="278">
        <v>77.84</v>
      </c>
      <c r="I47" s="278">
        <v>2491</v>
      </c>
    </row>
    <row r="48" spans="1:18">
      <c r="A48" s="235"/>
      <c r="B48" s="73" t="s">
        <v>44</v>
      </c>
      <c r="C48" s="73" t="s">
        <v>0</v>
      </c>
      <c r="D48" s="275">
        <v>1</v>
      </c>
      <c r="E48" s="275">
        <v>8</v>
      </c>
      <c r="F48" s="275">
        <v>176</v>
      </c>
      <c r="G48" s="275">
        <v>185</v>
      </c>
      <c r="H48" s="276">
        <v>64.63</v>
      </c>
      <c r="I48" s="276">
        <v>2068</v>
      </c>
    </row>
    <row r="49" spans="1:16">
      <c r="A49" s="235"/>
      <c r="B49" s="74" t="s">
        <v>45</v>
      </c>
      <c r="C49" s="74" t="s">
        <v>0</v>
      </c>
      <c r="D49" s="277">
        <v>1</v>
      </c>
      <c r="E49" s="277">
        <v>4</v>
      </c>
      <c r="F49" s="277">
        <v>156</v>
      </c>
      <c r="G49" s="277">
        <v>161</v>
      </c>
      <c r="H49" s="278">
        <v>57.09</v>
      </c>
      <c r="I49" s="278">
        <v>1827</v>
      </c>
    </row>
    <row r="50" spans="1:16">
      <c r="A50" s="235"/>
      <c r="B50" s="73" t="s">
        <v>46</v>
      </c>
      <c r="C50" s="73" t="s">
        <v>0</v>
      </c>
      <c r="D50" s="275">
        <v>2</v>
      </c>
      <c r="E50" s="275">
        <v>6</v>
      </c>
      <c r="F50" s="275">
        <v>238</v>
      </c>
      <c r="G50" s="275">
        <v>246</v>
      </c>
      <c r="H50" s="276">
        <v>77.06</v>
      </c>
      <c r="I50" s="276">
        <v>2466</v>
      </c>
    </row>
    <row r="51" spans="1:16">
      <c r="A51" s="235"/>
      <c r="B51" s="74" t="s">
        <v>47</v>
      </c>
      <c r="C51" s="74" t="s">
        <v>0</v>
      </c>
      <c r="D51" s="277">
        <v>0</v>
      </c>
      <c r="E51" s="277">
        <v>15</v>
      </c>
      <c r="F51" s="277">
        <v>244</v>
      </c>
      <c r="G51" s="277">
        <v>259</v>
      </c>
      <c r="H51" s="278">
        <v>90.44</v>
      </c>
      <c r="I51" s="278">
        <v>2894</v>
      </c>
    </row>
    <row r="52" spans="1:16">
      <c r="A52" s="235"/>
      <c r="B52" s="73" t="s">
        <v>48</v>
      </c>
      <c r="C52" s="73" t="s">
        <v>0</v>
      </c>
      <c r="D52" s="275">
        <v>4</v>
      </c>
      <c r="E52" s="275">
        <v>10</v>
      </c>
      <c r="F52" s="275">
        <v>293</v>
      </c>
      <c r="G52" s="275">
        <v>307</v>
      </c>
      <c r="H52" s="276">
        <v>96.56</v>
      </c>
      <c r="I52" s="276">
        <v>3090</v>
      </c>
    </row>
    <row r="53" spans="1:16">
      <c r="A53" s="235"/>
      <c r="B53" s="74" t="s">
        <v>49</v>
      </c>
      <c r="C53" s="74" t="s">
        <v>0</v>
      </c>
      <c r="D53" s="277">
        <v>3</v>
      </c>
      <c r="E53" s="277">
        <v>9</v>
      </c>
      <c r="F53" s="277">
        <v>302</v>
      </c>
      <c r="G53" s="277">
        <v>314</v>
      </c>
      <c r="H53" s="278">
        <v>91.34</v>
      </c>
      <c r="I53" s="278">
        <v>2923</v>
      </c>
    </row>
    <row r="54" spans="1:16" ht="25.5" customHeight="1">
      <c r="A54" s="236">
        <v>2020</v>
      </c>
      <c r="B54" s="73" t="s">
        <v>38</v>
      </c>
      <c r="C54" s="73" t="s">
        <v>0</v>
      </c>
      <c r="D54" s="275">
        <v>1</v>
      </c>
      <c r="E54" s="275">
        <v>19</v>
      </c>
      <c r="F54" s="275">
        <v>191</v>
      </c>
      <c r="G54" s="275">
        <v>211</v>
      </c>
      <c r="H54" s="276">
        <v>78.41</v>
      </c>
      <c r="I54" s="276">
        <v>2509</v>
      </c>
      <c r="L54" s="279"/>
      <c r="M54" s="282"/>
      <c r="P54" s="279"/>
    </row>
    <row r="55" spans="1:16">
      <c r="A55" s="236"/>
      <c r="B55" s="74" t="s">
        <v>39</v>
      </c>
      <c r="C55" s="74" t="s">
        <v>0</v>
      </c>
      <c r="D55" s="277">
        <v>5</v>
      </c>
      <c r="E55" s="277">
        <v>13</v>
      </c>
      <c r="F55" s="277">
        <v>182</v>
      </c>
      <c r="G55" s="277">
        <v>200</v>
      </c>
      <c r="H55" s="278">
        <v>74.81</v>
      </c>
      <c r="I55" s="278">
        <v>2394</v>
      </c>
    </row>
    <row r="56" spans="1:16">
      <c r="A56" s="236"/>
      <c r="B56" s="73" t="s">
        <v>40</v>
      </c>
      <c r="C56" s="73" t="s">
        <v>0</v>
      </c>
      <c r="D56" s="275">
        <v>4</v>
      </c>
      <c r="E56" s="275">
        <v>23</v>
      </c>
      <c r="F56" s="275">
        <v>234</v>
      </c>
      <c r="G56" s="275">
        <v>261</v>
      </c>
      <c r="H56" s="276">
        <v>74.63</v>
      </c>
      <c r="I56" s="276">
        <v>2388</v>
      </c>
    </row>
    <row r="57" spans="1:16">
      <c r="A57" s="236"/>
      <c r="B57" s="74" t="s">
        <v>41</v>
      </c>
      <c r="C57" s="74" t="s">
        <v>0</v>
      </c>
      <c r="D57" s="277">
        <v>2</v>
      </c>
      <c r="E57" s="277">
        <v>10</v>
      </c>
      <c r="F57" s="277">
        <v>142</v>
      </c>
      <c r="G57" s="277">
        <v>154</v>
      </c>
      <c r="H57" s="278">
        <v>34.53</v>
      </c>
      <c r="I57" s="278">
        <v>1105</v>
      </c>
    </row>
    <row r="58" spans="1:16">
      <c r="A58" s="236"/>
      <c r="B58" s="73" t="s">
        <v>42</v>
      </c>
      <c r="C58" s="73" t="s">
        <v>0</v>
      </c>
      <c r="D58" s="275">
        <v>4</v>
      </c>
      <c r="E58" s="275">
        <v>6</v>
      </c>
      <c r="F58" s="275">
        <v>87</v>
      </c>
      <c r="G58" s="275">
        <v>97</v>
      </c>
      <c r="H58" s="276">
        <v>36.94</v>
      </c>
      <c r="I58" s="276">
        <v>1182</v>
      </c>
    </row>
    <row r="59" spans="1:16">
      <c r="A59" s="236"/>
      <c r="B59" s="74" t="s">
        <v>43</v>
      </c>
      <c r="C59" s="74" t="s">
        <v>0</v>
      </c>
      <c r="D59" s="277">
        <v>1</v>
      </c>
      <c r="E59" s="277">
        <v>10</v>
      </c>
      <c r="F59" s="277">
        <v>143</v>
      </c>
      <c r="G59" s="277">
        <v>154</v>
      </c>
      <c r="H59" s="278">
        <v>52.69</v>
      </c>
      <c r="I59" s="278">
        <v>1686</v>
      </c>
    </row>
    <row r="60" spans="1:16">
      <c r="A60" s="236"/>
      <c r="B60" s="73" t="s">
        <v>44</v>
      </c>
      <c r="C60" s="73" t="s">
        <v>0</v>
      </c>
      <c r="D60" s="275">
        <v>0</v>
      </c>
      <c r="E60" s="275">
        <v>11</v>
      </c>
      <c r="F60" s="275">
        <v>172</v>
      </c>
      <c r="G60" s="275">
        <v>183</v>
      </c>
      <c r="H60" s="276">
        <v>55.19</v>
      </c>
      <c r="I60" s="276">
        <v>1766</v>
      </c>
    </row>
    <row r="61" spans="1:16">
      <c r="A61" s="236"/>
      <c r="B61" s="74" t="s">
        <v>45</v>
      </c>
      <c r="C61" s="74" t="s">
        <v>0</v>
      </c>
      <c r="D61" s="277">
        <v>3</v>
      </c>
      <c r="E61" s="277">
        <v>9</v>
      </c>
      <c r="F61" s="277">
        <v>161</v>
      </c>
      <c r="G61" s="277">
        <v>173</v>
      </c>
      <c r="H61" s="278">
        <v>56.38</v>
      </c>
      <c r="I61" s="278">
        <v>1804</v>
      </c>
    </row>
    <row r="62" spans="1:16">
      <c r="A62" s="236"/>
      <c r="B62" s="73" t="s">
        <v>46</v>
      </c>
      <c r="C62" s="73" t="s">
        <v>0</v>
      </c>
      <c r="D62" s="275">
        <v>6</v>
      </c>
      <c r="E62" s="275">
        <v>3</v>
      </c>
      <c r="F62" s="275">
        <v>138</v>
      </c>
      <c r="G62" s="275">
        <v>147</v>
      </c>
      <c r="H62" s="276">
        <v>49.19</v>
      </c>
      <c r="I62" s="276">
        <v>1574</v>
      </c>
    </row>
    <row r="63" spans="1:16">
      <c r="A63" s="236"/>
      <c r="B63" s="74" t="s">
        <v>47</v>
      </c>
      <c r="C63" s="74" t="s">
        <v>0</v>
      </c>
      <c r="D63" s="277">
        <v>4</v>
      </c>
      <c r="E63" s="277">
        <v>7</v>
      </c>
      <c r="F63" s="277">
        <v>154</v>
      </c>
      <c r="G63" s="277">
        <v>165</v>
      </c>
      <c r="H63" s="278">
        <v>64.75</v>
      </c>
      <c r="I63" s="278">
        <v>2072</v>
      </c>
    </row>
    <row r="64" spans="1:16">
      <c r="A64" s="236"/>
      <c r="B64" s="73" t="s">
        <v>48</v>
      </c>
      <c r="C64" s="73" t="s">
        <v>0</v>
      </c>
      <c r="D64" s="275">
        <v>3</v>
      </c>
      <c r="E64" s="275">
        <v>7</v>
      </c>
      <c r="F64" s="275">
        <v>191</v>
      </c>
      <c r="G64" s="275">
        <v>201</v>
      </c>
      <c r="H64" s="276">
        <v>75.06</v>
      </c>
      <c r="I64" s="276">
        <v>2402</v>
      </c>
    </row>
    <row r="65" spans="1:9">
      <c r="A65" s="236"/>
      <c r="B65" s="74" t="s">
        <v>49</v>
      </c>
      <c r="C65" s="74" t="s">
        <v>0</v>
      </c>
      <c r="D65" s="277">
        <v>6</v>
      </c>
      <c r="E65" s="277">
        <v>15</v>
      </c>
      <c r="F65" s="277">
        <v>324</v>
      </c>
      <c r="G65" s="277">
        <v>345</v>
      </c>
      <c r="H65" s="278">
        <v>110.09</v>
      </c>
      <c r="I65" s="278">
        <v>3523</v>
      </c>
    </row>
    <row r="66" spans="1:9">
      <c r="A66" s="235">
        <v>2021</v>
      </c>
      <c r="B66" s="73" t="s">
        <v>38</v>
      </c>
      <c r="C66" s="73" t="s">
        <v>0</v>
      </c>
      <c r="D66" s="275">
        <v>1</v>
      </c>
      <c r="E66" s="275">
        <v>10</v>
      </c>
      <c r="F66" s="275">
        <v>215</v>
      </c>
      <c r="G66" s="275">
        <v>226</v>
      </c>
      <c r="H66" s="276">
        <v>83.94</v>
      </c>
      <c r="I66" s="276">
        <v>2686</v>
      </c>
    </row>
    <row r="67" spans="1:9">
      <c r="A67" s="235"/>
      <c r="B67" s="74" t="s">
        <v>39</v>
      </c>
      <c r="C67" s="74" t="s">
        <v>0</v>
      </c>
      <c r="D67" s="277">
        <v>6</v>
      </c>
      <c r="E67" s="277">
        <v>12</v>
      </c>
      <c r="F67" s="277">
        <v>278</v>
      </c>
      <c r="G67" s="277">
        <v>296</v>
      </c>
      <c r="H67" s="285">
        <v>98</v>
      </c>
      <c r="I67" s="278">
        <v>3136</v>
      </c>
    </row>
    <row r="68" spans="1:9">
      <c r="A68" s="235"/>
      <c r="B68" s="73" t="s">
        <v>40</v>
      </c>
      <c r="C68" s="73" t="s">
        <v>0</v>
      </c>
      <c r="D68" s="275">
        <v>6</v>
      </c>
      <c r="E68" s="275">
        <v>10</v>
      </c>
      <c r="F68" s="275">
        <v>359</v>
      </c>
      <c r="G68" s="275">
        <v>375</v>
      </c>
      <c r="H68" s="286">
        <v>126.22</v>
      </c>
      <c r="I68" s="276">
        <v>4039</v>
      </c>
    </row>
    <row r="69" spans="1:9">
      <c r="A69" s="235"/>
      <c r="B69" s="74" t="s">
        <v>41</v>
      </c>
      <c r="C69" s="74" t="s">
        <v>0</v>
      </c>
      <c r="D69" s="277">
        <v>6</v>
      </c>
      <c r="E69" s="277">
        <v>23</v>
      </c>
      <c r="F69" s="277">
        <v>470</v>
      </c>
      <c r="G69" s="277">
        <v>499</v>
      </c>
      <c r="H69" s="285">
        <v>142.59</v>
      </c>
      <c r="I69" s="278">
        <v>4563</v>
      </c>
    </row>
    <row r="70" spans="1:9">
      <c r="A70" s="235"/>
      <c r="B70" s="73" t="s">
        <v>42</v>
      </c>
      <c r="C70" s="73" t="s">
        <v>0</v>
      </c>
      <c r="D70" s="275">
        <v>7</v>
      </c>
      <c r="E70" s="275">
        <v>30</v>
      </c>
      <c r="F70" s="275">
        <v>431</v>
      </c>
      <c r="G70" s="275">
        <v>468</v>
      </c>
      <c r="H70" s="286">
        <v>136.72</v>
      </c>
      <c r="I70" s="276">
        <v>4375</v>
      </c>
    </row>
    <row r="71" spans="1:9">
      <c r="A71" s="235"/>
      <c r="B71" s="74" t="s">
        <v>43</v>
      </c>
      <c r="C71" s="74" t="s">
        <v>0</v>
      </c>
      <c r="D71" s="277">
        <v>1</v>
      </c>
      <c r="E71" s="277">
        <v>32</v>
      </c>
      <c r="F71" s="277">
        <v>359</v>
      </c>
      <c r="G71" s="277">
        <v>392</v>
      </c>
      <c r="H71" s="285">
        <v>135.75</v>
      </c>
      <c r="I71" s="278">
        <v>4344</v>
      </c>
    </row>
    <row r="72" spans="1:9">
      <c r="A72" s="235"/>
      <c r="B72" s="73" t="s">
        <v>44</v>
      </c>
      <c r="C72" s="73" t="s">
        <v>0</v>
      </c>
      <c r="D72" s="275">
        <v>12</v>
      </c>
      <c r="E72" s="275">
        <v>24</v>
      </c>
      <c r="F72" s="275">
        <v>409</v>
      </c>
      <c r="G72" s="275">
        <v>445</v>
      </c>
      <c r="H72" s="286">
        <v>141.22</v>
      </c>
      <c r="I72" s="276">
        <v>4519</v>
      </c>
    </row>
    <row r="73" spans="1:9">
      <c r="A73" s="235"/>
      <c r="B73" s="74" t="s">
        <v>45</v>
      </c>
      <c r="C73" s="74" t="s">
        <v>0</v>
      </c>
      <c r="D73" s="277">
        <v>5</v>
      </c>
      <c r="E73" s="277">
        <v>23</v>
      </c>
      <c r="F73" s="277">
        <v>321</v>
      </c>
      <c r="G73" s="277">
        <v>349</v>
      </c>
      <c r="H73" s="285">
        <v>124.5</v>
      </c>
      <c r="I73" s="278">
        <v>3984</v>
      </c>
    </row>
    <row r="74" spans="1:9">
      <c r="A74" s="235"/>
      <c r="B74" s="73" t="s">
        <v>46</v>
      </c>
      <c r="C74" s="73" t="s">
        <v>0</v>
      </c>
      <c r="D74" s="275">
        <v>5</v>
      </c>
      <c r="E74" s="275">
        <v>34</v>
      </c>
      <c r="F74" s="275">
        <v>339</v>
      </c>
      <c r="G74" s="275">
        <v>378</v>
      </c>
      <c r="H74" s="286">
        <v>126.56</v>
      </c>
      <c r="I74" s="276">
        <v>4050</v>
      </c>
    </row>
    <row r="75" spans="1:9">
      <c r="A75" s="235"/>
      <c r="B75" s="74" t="s">
        <v>47</v>
      </c>
      <c r="C75" s="74" t="s">
        <v>0</v>
      </c>
      <c r="D75" s="277">
        <v>16</v>
      </c>
      <c r="E75" s="277">
        <v>65</v>
      </c>
      <c r="F75" s="277">
        <v>246</v>
      </c>
      <c r="G75" s="277">
        <v>327</v>
      </c>
      <c r="H75" s="285">
        <v>109.31</v>
      </c>
      <c r="I75" s="278">
        <v>3498</v>
      </c>
    </row>
    <row r="76" spans="1:9">
      <c r="A76" s="235"/>
      <c r="B76" s="73" t="s">
        <v>48</v>
      </c>
      <c r="C76" s="73" t="s">
        <v>0</v>
      </c>
      <c r="D76" s="275">
        <v>14</v>
      </c>
      <c r="E76" s="275">
        <v>66</v>
      </c>
      <c r="F76" s="275">
        <v>305</v>
      </c>
      <c r="G76" s="275">
        <v>385</v>
      </c>
      <c r="H76" s="286">
        <v>117.97</v>
      </c>
      <c r="I76" s="276">
        <v>3775</v>
      </c>
    </row>
    <row r="77" spans="1:9">
      <c r="A77" s="235"/>
      <c r="B77" s="74" t="s">
        <v>49</v>
      </c>
      <c r="C77" s="74" t="s">
        <v>0</v>
      </c>
      <c r="D77" s="277">
        <v>36</v>
      </c>
      <c r="E77" s="277">
        <v>58</v>
      </c>
      <c r="F77" s="277">
        <v>237</v>
      </c>
      <c r="G77" s="277">
        <v>331</v>
      </c>
      <c r="H77" s="285">
        <v>128.44</v>
      </c>
      <c r="I77" s="278">
        <v>4110</v>
      </c>
    </row>
    <row r="78" spans="1:9">
      <c r="A78" s="235">
        <v>2022</v>
      </c>
      <c r="B78" s="73" t="s">
        <v>38</v>
      </c>
      <c r="C78" s="73" t="s">
        <v>0</v>
      </c>
      <c r="D78" s="275">
        <v>17</v>
      </c>
      <c r="E78" s="275">
        <v>48</v>
      </c>
      <c r="F78" s="275">
        <v>198</v>
      </c>
      <c r="G78" s="275">
        <v>263</v>
      </c>
      <c r="H78" s="286">
        <v>101.78</v>
      </c>
      <c r="I78" s="276">
        <v>3257</v>
      </c>
    </row>
    <row r="79" spans="1:9">
      <c r="A79" s="235"/>
      <c r="B79" s="74" t="s">
        <v>39</v>
      </c>
      <c r="C79" s="74" t="s">
        <v>0</v>
      </c>
      <c r="D79" s="277">
        <v>16</v>
      </c>
      <c r="E79" s="277">
        <v>34</v>
      </c>
      <c r="F79" s="277">
        <v>272</v>
      </c>
      <c r="G79" s="277">
        <v>322</v>
      </c>
      <c r="H79" s="285">
        <v>104.97</v>
      </c>
      <c r="I79" s="278">
        <v>3359</v>
      </c>
    </row>
    <row r="80" spans="1:9">
      <c r="A80" s="235"/>
      <c r="B80" s="73" t="s">
        <v>40</v>
      </c>
      <c r="C80" s="73" t="s">
        <v>0</v>
      </c>
      <c r="D80" s="275">
        <v>27</v>
      </c>
      <c r="E80" s="275">
        <v>35</v>
      </c>
      <c r="F80" s="275">
        <v>362</v>
      </c>
      <c r="G80" s="275">
        <v>424</v>
      </c>
      <c r="H80" s="286">
        <v>137.56</v>
      </c>
      <c r="I80" s="276">
        <v>4402</v>
      </c>
    </row>
    <row r="81" spans="1:9">
      <c r="A81" s="235"/>
      <c r="B81" s="74" t="s">
        <v>41</v>
      </c>
      <c r="C81" s="74" t="s">
        <v>0</v>
      </c>
      <c r="D81" s="277">
        <v>34</v>
      </c>
      <c r="E81" s="277">
        <v>36</v>
      </c>
      <c r="F81" s="277">
        <v>223</v>
      </c>
      <c r="G81" s="277">
        <v>293</v>
      </c>
      <c r="H81" s="285">
        <v>118.03</v>
      </c>
      <c r="I81" s="278">
        <v>3777</v>
      </c>
    </row>
    <row r="82" spans="1:9">
      <c r="A82" s="235"/>
      <c r="B82" s="73" t="s">
        <v>42</v>
      </c>
      <c r="C82" s="73" t="s">
        <v>0</v>
      </c>
      <c r="D82" s="275">
        <v>48</v>
      </c>
      <c r="E82" s="275">
        <v>30</v>
      </c>
      <c r="F82" s="275">
        <v>327</v>
      </c>
      <c r="G82" s="275">
        <v>405</v>
      </c>
      <c r="H82" s="286">
        <v>140.19</v>
      </c>
      <c r="I82" s="276">
        <v>4486</v>
      </c>
    </row>
    <row r="83" spans="1:9">
      <c r="A83" s="235"/>
      <c r="B83" s="74" t="s">
        <v>43</v>
      </c>
      <c r="C83" s="74" t="s">
        <v>0</v>
      </c>
      <c r="D83" s="277">
        <v>29</v>
      </c>
      <c r="E83" s="277">
        <v>36</v>
      </c>
      <c r="F83" s="277">
        <v>295</v>
      </c>
      <c r="G83" s="277">
        <v>360</v>
      </c>
      <c r="H83" s="285">
        <v>117.03</v>
      </c>
      <c r="I83" s="278">
        <v>3745</v>
      </c>
    </row>
    <row r="84" spans="1:9">
      <c r="A84" s="235"/>
      <c r="B84" s="73" t="s">
        <v>44</v>
      </c>
      <c r="C84" s="73" t="s">
        <v>0</v>
      </c>
      <c r="D84" s="275">
        <v>77</v>
      </c>
      <c r="E84" s="275">
        <v>37</v>
      </c>
      <c r="F84" s="275">
        <v>262</v>
      </c>
      <c r="G84" s="275">
        <v>376</v>
      </c>
      <c r="H84" s="286">
        <v>121.06</v>
      </c>
      <c r="I84" s="276">
        <v>3874</v>
      </c>
    </row>
    <row r="85" spans="1:9">
      <c r="A85" s="235"/>
      <c r="B85" s="74" t="s">
        <v>45</v>
      </c>
      <c r="C85" s="74" t="s">
        <v>0</v>
      </c>
      <c r="D85" s="277">
        <v>30</v>
      </c>
      <c r="E85" s="277">
        <v>36</v>
      </c>
      <c r="F85" s="277">
        <v>332</v>
      </c>
      <c r="G85" s="277">
        <v>398</v>
      </c>
      <c r="H85" s="285">
        <v>128.38</v>
      </c>
      <c r="I85" s="278">
        <v>4108</v>
      </c>
    </row>
    <row r="86" spans="1:9">
      <c r="A86" s="235"/>
      <c r="B86" s="73" t="s">
        <v>46</v>
      </c>
      <c r="C86" s="73" t="s">
        <v>0</v>
      </c>
      <c r="D86" s="275">
        <v>87</v>
      </c>
      <c r="E86" s="275">
        <v>38</v>
      </c>
      <c r="F86" s="275">
        <v>323</v>
      </c>
      <c r="G86" s="275">
        <v>448</v>
      </c>
      <c r="H86" s="286">
        <v>125.12</v>
      </c>
      <c r="I86" s="276">
        <v>4004</v>
      </c>
    </row>
    <row r="87" spans="1:9">
      <c r="A87" s="235"/>
      <c r="B87" s="74" t="s">
        <v>47</v>
      </c>
      <c r="C87" s="74" t="s">
        <v>0</v>
      </c>
      <c r="D87" s="277">
        <v>33</v>
      </c>
      <c r="E87" s="277">
        <v>45</v>
      </c>
      <c r="F87" s="277">
        <v>324</v>
      </c>
      <c r="G87" s="277">
        <v>402</v>
      </c>
      <c r="H87" s="285">
        <v>139.53</v>
      </c>
      <c r="I87" s="278">
        <v>4465</v>
      </c>
    </row>
    <row r="88" spans="1:9">
      <c r="A88" s="235"/>
      <c r="B88" s="73" t="s">
        <v>48</v>
      </c>
      <c r="C88" s="73" t="s">
        <v>0</v>
      </c>
      <c r="D88" s="275">
        <v>84</v>
      </c>
      <c r="E88" s="275">
        <v>48</v>
      </c>
      <c r="F88" s="275">
        <v>435</v>
      </c>
      <c r="G88" s="275">
        <v>567</v>
      </c>
      <c r="H88" s="286">
        <v>175</v>
      </c>
      <c r="I88" s="276">
        <v>5772</v>
      </c>
    </row>
    <row r="89" spans="1:9">
      <c r="A89" s="235"/>
      <c r="B89" s="74" t="s">
        <v>49</v>
      </c>
      <c r="C89" s="74" t="s">
        <v>0</v>
      </c>
      <c r="D89" s="287">
        <v>107</v>
      </c>
      <c r="E89" s="287">
        <v>65</v>
      </c>
      <c r="F89" s="287">
        <v>345</v>
      </c>
      <c r="G89" s="265">
        <v>517</v>
      </c>
      <c r="H89" s="285">
        <v>180</v>
      </c>
      <c r="I89" s="278">
        <v>5773</v>
      </c>
    </row>
    <row r="90" spans="1:9">
      <c r="A90" s="288">
        <v>2023</v>
      </c>
      <c r="B90" s="73" t="s">
        <v>38</v>
      </c>
      <c r="C90" s="73" t="s">
        <v>0</v>
      </c>
      <c r="D90" s="265">
        <v>59</v>
      </c>
      <c r="E90" s="265">
        <v>42</v>
      </c>
      <c r="F90" s="265">
        <v>279</v>
      </c>
      <c r="G90" s="265">
        <v>380</v>
      </c>
      <c r="H90" s="286">
        <v>133</v>
      </c>
      <c r="I90" s="284">
        <v>4263</v>
      </c>
    </row>
    <row r="91" spans="1:9">
      <c r="A91" s="288"/>
      <c r="B91" s="74" t="s">
        <v>39</v>
      </c>
      <c r="C91" s="74" t="s">
        <v>0</v>
      </c>
      <c r="D91" s="277">
        <v>56</v>
      </c>
      <c r="E91" s="277">
        <v>32</v>
      </c>
      <c r="F91" s="277">
        <v>357</v>
      </c>
      <c r="G91" s="277">
        <v>445</v>
      </c>
      <c r="H91" s="285">
        <v>143.31</v>
      </c>
      <c r="I91" s="278">
        <v>4586</v>
      </c>
    </row>
    <row r="92" spans="1:9">
      <c r="A92" s="288"/>
      <c r="B92" s="73" t="s">
        <v>40</v>
      </c>
      <c r="C92" s="73" t="s">
        <v>0</v>
      </c>
      <c r="D92" s="275">
        <v>74</v>
      </c>
      <c r="E92" s="275">
        <v>65</v>
      </c>
      <c r="F92" s="275">
        <v>385</v>
      </c>
      <c r="G92" s="275">
        <v>524</v>
      </c>
      <c r="H92" s="286">
        <v>156.62</v>
      </c>
      <c r="I92" s="276">
        <v>5012</v>
      </c>
    </row>
  </sheetData>
  <autoFilter ref="A6:E38" xr:uid="{707FD8A9-4145-4A4E-9AA0-A155EB74BF69}"/>
  <mergeCells count="9">
    <mergeCell ref="H1:I1"/>
    <mergeCell ref="A78:A89"/>
    <mergeCell ref="A90:A92"/>
    <mergeCell ref="A6:A17"/>
    <mergeCell ref="A18:A29"/>
    <mergeCell ref="A30:A41"/>
    <mergeCell ref="A42:A53"/>
    <mergeCell ref="A54:A65"/>
    <mergeCell ref="A66:A77"/>
  </mergeCells>
  <hyperlinks>
    <hyperlink ref="H1:I1" location="Index!A1" display="Regresar al Índice" xr:uid="{779ADB3E-1206-45F9-8F4D-751FDE9DC3C7}"/>
  </hyperlinks>
  <pageMargins left="0.7" right="0.7" top="0.75" bottom="0.75" header="0.3" footer="0.3"/>
  <pageSetup orientation="portrait" horizontalDpi="300" verticalDpi="300"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6D679-4F4E-4C6A-9459-A47CDDF1F273}">
  <sheetPr codeName="Hoja32"/>
  <dimension ref="A1:J39"/>
  <sheetViews>
    <sheetView zoomScaleNormal="100" workbookViewId="0"/>
  </sheetViews>
  <sheetFormatPr baseColWidth="10" defaultColWidth="11.42578125" defaultRowHeight="12.75"/>
  <cols>
    <col min="1" max="1" width="20" style="265" customWidth="1"/>
    <col min="2" max="2" width="22.85546875" style="265" customWidth="1"/>
    <col min="3" max="3" width="21.42578125" style="265" customWidth="1"/>
    <col min="4" max="4" width="47.140625" style="265" customWidth="1"/>
    <col min="5" max="5" width="38.42578125" style="265" customWidth="1"/>
    <col min="6" max="16384" width="11.42578125" style="265"/>
  </cols>
  <sheetData>
    <row r="1" spans="1:9">
      <c r="A1" s="262" t="s">
        <v>2943</v>
      </c>
      <c r="H1" s="263" t="s">
        <v>1445</v>
      </c>
      <c r="I1" s="263"/>
    </row>
    <row r="2" spans="1:9">
      <c r="A2" s="272" t="s">
        <v>1365</v>
      </c>
    </row>
    <row r="6" spans="1:9">
      <c r="A6" s="267"/>
      <c r="B6" s="267" t="s">
        <v>448</v>
      </c>
      <c r="C6" s="267" t="s">
        <v>445</v>
      </c>
      <c r="D6" s="267" t="s">
        <v>446</v>
      </c>
      <c r="E6" s="267" t="s">
        <v>740</v>
      </c>
    </row>
    <row r="7" spans="1:9">
      <c r="A7" s="267" t="s">
        <v>3</v>
      </c>
      <c r="B7" s="267">
        <v>63</v>
      </c>
      <c r="C7" s="267">
        <v>2</v>
      </c>
      <c r="D7" s="267">
        <v>5</v>
      </c>
      <c r="E7" s="267">
        <v>56</v>
      </c>
    </row>
    <row r="8" spans="1:9">
      <c r="A8" s="267" t="s">
        <v>4</v>
      </c>
      <c r="B8" s="267">
        <v>129</v>
      </c>
      <c r="C8" s="267">
        <v>19</v>
      </c>
      <c r="D8" s="267">
        <v>11</v>
      </c>
      <c r="E8" s="267">
        <v>99</v>
      </c>
    </row>
    <row r="9" spans="1:9">
      <c r="A9" s="267" t="s">
        <v>5</v>
      </c>
      <c r="B9" s="267">
        <v>59</v>
      </c>
      <c r="C9" s="267">
        <v>2</v>
      </c>
      <c r="D9" s="267">
        <v>3</v>
      </c>
      <c r="E9" s="267">
        <v>54</v>
      </c>
    </row>
    <row r="10" spans="1:9">
      <c r="A10" s="267" t="s">
        <v>6</v>
      </c>
      <c r="B10" s="267">
        <v>15</v>
      </c>
      <c r="C10" s="267">
        <v>1</v>
      </c>
      <c r="D10" s="267">
        <v>0</v>
      </c>
      <c r="E10" s="267">
        <v>14</v>
      </c>
    </row>
    <row r="11" spans="1:9">
      <c r="A11" s="267" t="s">
        <v>1100</v>
      </c>
      <c r="B11" s="267">
        <v>126</v>
      </c>
      <c r="C11" s="267">
        <v>5</v>
      </c>
      <c r="D11" s="267">
        <v>16</v>
      </c>
      <c r="E11" s="267">
        <v>105</v>
      </c>
    </row>
    <row r="12" spans="1:9">
      <c r="A12" s="267" t="s">
        <v>11</v>
      </c>
      <c r="B12" s="267">
        <v>41</v>
      </c>
      <c r="C12" s="267">
        <v>3</v>
      </c>
      <c r="D12" s="267">
        <v>0</v>
      </c>
      <c r="E12" s="267">
        <v>38</v>
      </c>
    </row>
    <row r="13" spans="1:9">
      <c r="A13" s="267" t="s">
        <v>7</v>
      </c>
      <c r="B13" s="267">
        <v>39</v>
      </c>
      <c r="C13" s="267">
        <v>1</v>
      </c>
      <c r="D13" s="267">
        <v>2</v>
      </c>
      <c r="E13" s="267">
        <v>36</v>
      </c>
    </row>
    <row r="14" spans="1:9">
      <c r="A14" s="267" t="s">
        <v>8</v>
      </c>
      <c r="B14" s="267">
        <v>116</v>
      </c>
      <c r="C14" s="267">
        <v>14</v>
      </c>
      <c r="D14" s="267">
        <v>10</v>
      </c>
      <c r="E14" s="267">
        <v>92</v>
      </c>
    </row>
    <row r="15" spans="1:9">
      <c r="A15" s="267" t="s">
        <v>9</v>
      </c>
      <c r="B15" s="267">
        <v>1256</v>
      </c>
      <c r="C15" s="267">
        <v>500</v>
      </c>
      <c r="D15" s="267">
        <v>122</v>
      </c>
      <c r="E15" s="267">
        <v>634</v>
      </c>
    </row>
    <row r="16" spans="1:9">
      <c r="A16" s="267" t="s">
        <v>12</v>
      </c>
      <c r="B16" s="267">
        <v>16</v>
      </c>
      <c r="C16" s="267">
        <v>1</v>
      </c>
      <c r="D16" s="267">
        <v>0</v>
      </c>
      <c r="E16" s="267">
        <v>15</v>
      </c>
    </row>
    <row r="17" spans="1:10">
      <c r="A17" s="267" t="s">
        <v>14</v>
      </c>
      <c r="B17" s="267">
        <v>183</v>
      </c>
      <c r="C17" s="267">
        <v>31</v>
      </c>
      <c r="D17" s="267">
        <v>21</v>
      </c>
      <c r="E17" s="267">
        <v>131</v>
      </c>
    </row>
    <row r="18" spans="1:10">
      <c r="A18" s="267" t="s">
        <v>15</v>
      </c>
      <c r="B18" s="267">
        <v>12</v>
      </c>
      <c r="C18" s="267">
        <v>0</v>
      </c>
      <c r="D18" s="267">
        <v>0</v>
      </c>
      <c r="E18" s="267">
        <v>12</v>
      </c>
    </row>
    <row r="19" spans="1:10">
      <c r="A19" s="267" t="s">
        <v>16</v>
      </c>
      <c r="B19" s="267">
        <v>66</v>
      </c>
      <c r="C19" s="267">
        <v>9</v>
      </c>
      <c r="D19" s="267">
        <v>8</v>
      </c>
      <c r="E19" s="267">
        <v>49</v>
      </c>
    </row>
    <row r="20" spans="1:10">
      <c r="A20" s="267" t="s">
        <v>0</v>
      </c>
      <c r="B20" s="267">
        <v>524</v>
      </c>
      <c r="C20" s="267">
        <v>74</v>
      </c>
      <c r="D20" s="267">
        <v>65</v>
      </c>
      <c r="E20" s="267">
        <v>385</v>
      </c>
    </row>
    <row r="21" spans="1:10">
      <c r="A21" s="267" t="s">
        <v>50</v>
      </c>
      <c r="B21" s="267">
        <v>573</v>
      </c>
      <c r="C21" s="267">
        <v>154</v>
      </c>
      <c r="D21" s="267">
        <v>45</v>
      </c>
      <c r="E21" s="267">
        <v>374</v>
      </c>
    </row>
    <row r="22" spans="1:10">
      <c r="A22" s="267" t="s">
        <v>1101</v>
      </c>
      <c r="B22" s="267">
        <v>128</v>
      </c>
      <c r="C22" s="267">
        <v>9</v>
      </c>
      <c r="D22" s="267">
        <v>14</v>
      </c>
      <c r="E22" s="267">
        <v>105</v>
      </c>
    </row>
    <row r="23" spans="1:10">
      <c r="A23" s="267" t="s">
        <v>18</v>
      </c>
      <c r="B23" s="267">
        <v>66</v>
      </c>
      <c r="C23" s="267">
        <v>3</v>
      </c>
      <c r="D23" s="267">
        <v>9</v>
      </c>
      <c r="E23" s="267">
        <v>54</v>
      </c>
    </row>
    <row r="24" spans="1:10">
      <c r="A24" s="267" t="s">
        <v>19</v>
      </c>
      <c r="B24" s="267">
        <v>11</v>
      </c>
      <c r="C24" s="267">
        <v>2</v>
      </c>
      <c r="D24" s="267">
        <v>0</v>
      </c>
      <c r="E24" s="267">
        <v>9</v>
      </c>
    </row>
    <row r="25" spans="1:10">
      <c r="A25" s="267" t="s">
        <v>20</v>
      </c>
      <c r="B25" s="267">
        <v>543</v>
      </c>
      <c r="C25" s="267">
        <v>62</v>
      </c>
      <c r="D25" s="267">
        <v>46</v>
      </c>
      <c r="E25" s="267">
        <v>435</v>
      </c>
    </row>
    <row r="26" spans="1:10">
      <c r="A26" s="267" t="s">
        <v>21</v>
      </c>
      <c r="B26" s="267">
        <v>33</v>
      </c>
      <c r="C26" s="267">
        <v>8</v>
      </c>
      <c r="D26" s="267">
        <v>3</v>
      </c>
      <c r="E26" s="267">
        <v>22</v>
      </c>
    </row>
    <row r="27" spans="1:10">
      <c r="A27" s="267" t="s">
        <v>22</v>
      </c>
      <c r="B27" s="267">
        <v>181</v>
      </c>
      <c r="C27" s="267">
        <v>30</v>
      </c>
      <c r="D27" s="267">
        <v>27</v>
      </c>
      <c r="E27" s="267">
        <v>124</v>
      </c>
    </row>
    <row r="28" spans="1:10">
      <c r="A28" s="267" t="s">
        <v>23</v>
      </c>
      <c r="B28" s="267">
        <v>88</v>
      </c>
      <c r="C28" s="267">
        <v>18</v>
      </c>
      <c r="D28" s="267">
        <v>20</v>
      </c>
      <c r="E28" s="267">
        <v>50</v>
      </c>
    </row>
    <row r="29" spans="1:10">
      <c r="A29" s="267" t="s">
        <v>24</v>
      </c>
      <c r="B29" s="267">
        <v>46</v>
      </c>
      <c r="C29" s="267">
        <v>12</v>
      </c>
      <c r="D29" s="267">
        <v>3</v>
      </c>
      <c r="E29" s="267">
        <v>31</v>
      </c>
    </row>
    <row r="30" spans="1:10">
      <c r="A30" s="267" t="s">
        <v>25</v>
      </c>
      <c r="B30" s="267">
        <v>48</v>
      </c>
      <c r="C30" s="267">
        <v>8</v>
      </c>
      <c r="D30" s="267">
        <v>12</v>
      </c>
      <c r="E30" s="267">
        <v>28</v>
      </c>
      <c r="H30" s="265">
        <f>E20/B20</f>
        <v>0.73473282442748089</v>
      </c>
      <c r="I30" s="265">
        <f>D20/B20</f>
        <v>0.12404580152671756</v>
      </c>
      <c r="J30" s="265">
        <f>C20/B20</f>
        <v>0.14122137404580154</v>
      </c>
    </row>
    <row r="31" spans="1:10">
      <c r="A31" s="267" t="s">
        <v>26</v>
      </c>
      <c r="B31" s="267">
        <v>191</v>
      </c>
      <c r="C31" s="267">
        <v>18</v>
      </c>
      <c r="D31" s="267">
        <v>12</v>
      </c>
      <c r="E31" s="267">
        <v>161</v>
      </c>
    </row>
    <row r="32" spans="1:10">
      <c r="A32" s="267" t="s">
        <v>27</v>
      </c>
      <c r="B32" s="267">
        <v>101</v>
      </c>
      <c r="C32" s="267">
        <v>12</v>
      </c>
      <c r="D32" s="267">
        <v>7</v>
      </c>
      <c r="E32" s="267">
        <v>82</v>
      </c>
    </row>
    <row r="33" spans="1:10">
      <c r="A33" s="267" t="s">
        <v>28</v>
      </c>
      <c r="B33" s="267">
        <v>18</v>
      </c>
      <c r="C33" s="267">
        <v>0</v>
      </c>
      <c r="D33" s="267">
        <v>4</v>
      </c>
      <c r="E33" s="267">
        <v>14</v>
      </c>
    </row>
    <row r="34" spans="1:10">
      <c r="A34" s="267" t="s">
        <v>29</v>
      </c>
      <c r="B34" s="267">
        <v>80</v>
      </c>
      <c r="C34" s="267">
        <v>14</v>
      </c>
      <c r="D34" s="267">
        <v>3</v>
      </c>
      <c r="E34" s="267">
        <v>63</v>
      </c>
    </row>
    <row r="35" spans="1:10">
      <c r="A35" s="267" t="s">
        <v>30</v>
      </c>
      <c r="B35" s="267">
        <v>10</v>
      </c>
      <c r="C35" s="267">
        <v>1</v>
      </c>
      <c r="D35" s="267">
        <v>0</v>
      </c>
      <c r="E35" s="267">
        <v>9</v>
      </c>
      <c r="H35" s="273"/>
      <c r="I35" s="273"/>
      <c r="J35" s="273"/>
    </row>
    <row r="36" spans="1:10">
      <c r="A36" s="267" t="s">
        <v>1102</v>
      </c>
      <c r="B36" s="267">
        <v>153</v>
      </c>
      <c r="C36" s="267">
        <v>24</v>
      </c>
      <c r="D36" s="267">
        <v>11</v>
      </c>
      <c r="E36" s="267">
        <v>118</v>
      </c>
    </row>
    <row r="37" spans="1:10">
      <c r="A37" s="267" t="s">
        <v>32</v>
      </c>
      <c r="B37" s="267">
        <v>87</v>
      </c>
      <c r="C37" s="267">
        <v>14</v>
      </c>
      <c r="D37" s="267">
        <v>10</v>
      </c>
      <c r="E37" s="267">
        <v>63</v>
      </c>
    </row>
    <row r="38" spans="1:10">
      <c r="A38" s="267" t="s">
        <v>33</v>
      </c>
      <c r="B38" s="267">
        <v>10</v>
      </c>
      <c r="C38" s="267">
        <v>0</v>
      </c>
      <c r="D38" s="267">
        <v>0</v>
      </c>
      <c r="E38" s="267">
        <v>10</v>
      </c>
    </row>
    <row r="39" spans="1:10">
      <c r="A39" s="75" t="s">
        <v>1</v>
      </c>
      <c r="B39" s="76">
        <v>5012</v>
      </c>
      <c r="C39" s="76">
        <v>1051</v>
      </c>
      <c r="D39" s="76">
        <v>489</v>
      </c>
      <c r="E39" s="76">
        <v>3472</v>
      </c>
    </row>
  </sheetData>
  <mergeCells count="1">
    <mergeCell ref="H1:I1"/>
  </mergeCells>
  <hyperlinks>
    <hyperlink ref="H1:I1" location="Index!A1" display="Regresar al Índice" xr:uid="{FAE5DF31-BE26-422A-8773-09F271F6BF96}"/>
  </hyperlinks>
  <pageMargins left="0.7" right="0.7" top="0.75" bottom="0.75" header="0.3" footer="0.3"/>
  <pageSetup orientation="portrait" horizontalDpi="300" verticalDpi="300"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E19FB-AADF-4687-BFB4-A9508BD131B5}">
  <sheetPr codeName="Hoja33"/>
  <dimension ref="A1:I39"/>
  <sheetViews>
    <sheetView workbookViewId="0"/>
  </sheetViews>
  <sheetFormatPr baseColWidth="10" defaultColWidth="11.42578125" defaultRowHeight="12.75"/>
  <cols>
    <col min="1" max="1" width="25.28515625" style="265" customWidth="1"/>
    <col min="2" max="2" width="45.42578125" style="265" customWidth="1"/>
    <col min="3" max="3" width="32.140625" style="265" customWidth="1"/>
    <col min="4" max="16384" width="11.42578125" style="265"/>
  </cols>
  <sheetData>
    <row r="1" spans="1:9">
      <c r="A1" s="262" t="s">
        <v>2944</v>
      </c>
      <c r="H1" s="263" t="s">
        <v>1445</v>
      </c>
      <c r="I1" s="263"/>
    </row>
    <row r="2" spans="1:9">
      <c r="A2" s="272" t="s">
        <v>1365</v>
      </c>
    </row>
    <row r="6" spans="1:9">
      <c r="A6" s="267"/>
      <c r="B6" s="267" t="s">
        <v>448</v>
      </c>
      <c r="C6" s="267" t="s">
        <v>445</v>
      </c>
      <c r="D6" s="267" t="s">
        <v>446</v>
      </c>
      <c r="E6" s="267" t="s">
        <v>447</v>
      </c>
    </row>
    <row r="7" spans="1:9">
      <c r="A7" s="267" t="s">
        <v>30</v>
      </c>
      <c r="B7" s="267">
        <v>10</v>
      </c>
      <c r="C7" s="267">
        <v>1</v>
      </c>
      <c r="D7" s="267">
        <v>0</v>
      </c>
      <c r="E7" s="267">
        <v>9</v>
      </c>
    </row>
    <row r="8" spans="1:9">
      <c r="A8" s="267" t="s">
        <v>33</v>
      </c>
      <c r="B8" s="267">
        <v>10</v>
      </c>
      <c r="C8" s="267">
        <v>0</v>
      </c>
      <c r="D8" s="267">
        <v>0</v>
      </c>
      <c r="E8" s="267">
        <v>10</v>
      </c>
    </row>
    <row r="9" spans="1:9">
      <c r="A9" s="267" t="s">
        <v>19</v>
      </c>
      <c r="B9" s="267">
        <v>11</v>
      </c>
      <c r="C9" s="267">
        <v>2</v>
      </c>
      <c r="D9" s="267">
        <v>0</v>
      </c>
      <c r="E9" s="267">
        <v>9</v>
      </c>
    </row>
    <row r="10" spans="1:9">
      <c r="A10" s="267" t="s">
        <v>15</v>
      </c>
      <c r="B10" s="267">
        <v>12</v>
      </c>
      <c r="C10" s="267">
        <v>0</v>
      </c>
      <c r="D10" s="267">
        <v>0</v>
      </c>
      <c r="E10" s="267">
        <v>12</v>
      </c>
    </row>
    <row r="11" spans="1:9">
      <c r="A11" s="267" t="s">
        <v>6</v>
      </c>
      <c r="B11" s="267">
        <v>15</v>
      </c>
      <c r="C11" s="267">
        <v>1</v>
      </c>
      <c r="D11" s="267">
        <v>0</v>
      </c>
      <c r="E11" s="267">
        <v>14</v>
      </c>
    </row>
    <row r="12" spans="1:9">
      <c r="A12" s="267" t="s">
        <v>12</v>
      </c>
      <c r="B12" s="267">
        <v>16</v>
      </c>
      <c r="C12" s="267">
        <v>1</v>
      </c>
      <c r="D12" s="267">
        <v>0</v>
      </c>
      <c r="E12" s="267">
        <v>15</v>
      </c>
    </row>
    <row r="13" spans="1:9">
      <c r="A13" s="267" t="s">
        <v>28</v>
      </c>
      <c r="B13" s="267">
        <v>18</v>
      </c>
      <c r="C13" s="267">
        <v>0</v>
      </c>
      <c r="D13" s="267">
        <v>4</v>
      </c>
      <c r="E13" s="267">
        <v>14</v>
      </c>
    </row>
    <row r="14" spans="1:9">
      <c r="A14" s="267" t="s">
        <v>21</v>
      </c>
      <c r="B14" s="267">
        <v>33</v>
      </c>
      <c r="C14" s="267">
        <v>8</v>
      </c>
      <c r="D14" s="267">
        <v>3</v>
      </c>
      <c r="E14" s="267">
        <v>22</v>
      </c>
    </row>
    <row r="15" spans="1:9">
      <c r="A15" s="267" t="s">
        <v>7</v>
      </c>
      <c r="B15" s="267">
        <v>39</v>
      </c>
      <c r="C15" s="267">
        <v>1</v>
      </c>
      <c r="D15" s="267">
        <v>2</v>
      </c>
      <c r="E15" s="267">
        <v>36</v>
      </c>
    </row>
    <row r="16" spans="1:9">
      <c r="A16" s="267" t="s">
        <v>11</v>
      </c>
      <c r="B16" s="267">
        <v>41</v>
      </c>
      <c r="C16" s="267">
        <v>3</v>
      </c>
      <c r="D16" s="267">
        <v>0</v>
      </c>
      <c r="E16" s="267">
        <v>38</v>
      </c>
    </row>
    <row r="17" spans="1:5">
      <c r="A17" s="267" t="s">
        <v>24</v>
      </c>
      <c r="B17" s="267">
        <v>46</v>
      </c>
      <c r="C17" s="267">
        <v>12</v>
      </c>
      <c r="D17" s="267">
        <v>3</v>
      </c>
      <c r="E17" s="267">
        <v>31</v>
      </c>
    </row>
    <row r="18" spans="1:5">
      <c r="A18" s="267" t="s">
        <v>25</v>
      </c>
      <c r="B18" s="267">
        <v>48</v>
      </c>
      <c r="C18" s="267">
        <v>8</v>
      </c>
      <c r="D18" s="267">
        <v>12</v>
      </c>
      <c r="E18" s="267">
        <v>28</v>
      </c>
    </row>
    <row r="19" spans="1:5">
      <c r="A19" s="267" t="s">
        <v>5</v>
      </c>
      <c r="B19" s="267">
        <v>59</v>
      </c>
      <c r="C19" s="267">
        <v>2</v>
      </c>
      <c r="D19" s="267">
        <v>3</v>
      </c>
      <c r="E19" s="267">
        <v>54</v>
      </c>
    </row>
    <row r="20" spans="1:5">
      <c r="A20" s="267" t="s">
        <v>3</v>
      </c>
      <c r="B20" s="267">
        <v>63</v>
      </c>
      <c r="C20" s="267">
        <v>2</v>
      </c>
      <c r="D20" s="267">
        <v>5</v>
      </c>
      <c r="E20" s="267">
        <v>56</v>
      </c>
    </row>
    <row r="21" spans="1:5">
      <c r="A21" s="267" t="s">
        <v>16</v>
      </c>
      <c r="B21" s="267">
        <v>66</v>
      </c>
      <c r="C21" s="267">
        <v>9</v>
      </c>
      <c r="D21" s="267">
        <v>8</v>
      </c>
      <c r="E21" s="267">
        <v>49</v>
      </c>
    </row>
    <row r="22" spans="1:5">
      <c r="A22" s="267" t="s">
        <v>18</v>
      </c>
      <c r="B22" s="267">
        <v>66</v>
      </c>
      <c r="C22" s="267">
        <v>3</v>
      </c>
      <c r="D22" s="267">
        <v>9</v>
      </c>
      <c r="E22" s="267">
        <v>54</v>
      </c>
    </row>
    <row r="23" spans="1:5">
      <c r="A23" s="267" t="s">
        <v>29</v>
      </c>
      <c r="B23" s="267">
        <v>80</v>
      </c>
      <c r="C23" s="267">
        <v>14</v>
      </c>
      <c r="D23" s="267">
        <v>3</v>
      </c>
      <c r="E23" s="267">
        <v>63</v>
      </c>
    </row>
    <row r="24" spans="1:5">
      <c r="A24" s="267" t="s">
        <v>32</v>
      </c>
      <c r="B24" s="267">
        <v>87</v>
      </c>
      <c r="C24" s="267">
        <v>14</v>
      </c>
      <c r="D24" s="267">
        <v>10</v>
      </c>
      <c r="E24" s="267">
        <v>63</v>
      </c>
    </row>
    <row r="25" spans="1:5">
      <c r="A25" s="267" t="s">
        <v>23</v>
      </c>
      <c r="B25" s="267">
        <v>88</v>
      </c>
      <c r="C25" s="267">
        <v>18</v>
      </c>
      <c r="D25" s="267">
        <v>20</v>
      </c>
      <c r="E25" s="267">
        <v>50</v>
      </c>
    </row>
    <row r="26" spans="1:5">
      <c r="A26" s="267" t="s">
        <v>27</v>
      </c>
      <c r="B26" s="267">
        <v>101</v>
      </c>
      <c r="C26" s="267">
        <v>12</v>
      </c>
      <c r="D26" s="267">
        <v>7</v>
      </c>
      <c r="E26" s="267">
        <v>82</v>
      </c>
    </row>
    <row r="27" spans="1:5">
      <c r="A27" s="267" t="s">
        <v>8</v>
      </c>
      <c r="B27" s="267">
        <v>116</v>
      </c>
      <c r="C27" s="267">
        <v>14</v>
      </c>
      <c r="D27" s="267">
        <v>10</v>
      </c>
      <c r="E27" s="267">
        <v>92</v>
      </c>
    </row>
    <row r="28" spans="1:5">
      <c r="A28" s="267" t="s">
        <v>10</v>
      </c>
      <c r="B28" s="267">
        <v>126</v>
      </c>
      <c r="C28" s="267">
        <v>5</v>
      </c>
      <c r="D28" s="267">
        <v>16</v>
      </c>
      <c r="E28" s="267">
        <v>105</v>
      </c>
    </row>
    <row r="29" spans="1:5">
      <c r="A29" s="267" t="s">
        <v>17</v>
      </c>
      <c r="B29" s="267">
        <v>128</v>
      </c>
      <c r="C29" s="267">
        <v>9</v>
      </c>
      <c r="D29" s="267">
        <v>14</v>
      </c>
      <c r="E29" s="267">
        <v>105</v>
      </c>
    </row>
    <row r="30" spans="1:5">
      <c r="A30" s="267" t="s">
        <v>4</v>
      </c>
      <c r="B30" s="267">
        <v>129</v>
      </c>
      <c r="C30" s="267">
        <v>19</v>
      </c>
      <c r="D30" s="267">
        <v>11</v>
      </c>
      <c r="E30" s="267">
        <v>99</v>
      </c>
    </row>
    <row r="31" spans="1:5">
      <c r="A31" s="267" t="s">
        <v>31</v>
      </c>
      <c r="B31" s="267">
        <v>153</v>
      </c>
      <c r="C31" s="267">
        <v>24</v>
      </c>
      <c r="D31" s="267">
        <v>11</v>
      </c>
      <c r="E31" s="267">
        <v>118</v>
      </c>
    </row>
    <row r="32" spans="1:5">
      <c r="A32" s="267" t="s">
        <v>22</v>
      </c>
      <c r="B32" s="267">
        <v>181</v>
      </c>
      <c r="C32" s="267">
        <v>30</v>
      </c>
      <c r="D32" s="267">
        <v>27</v>
      </c>
      <c r="E32" s="267">
        <v>124</v>
      </c>
    </row>
    <row r="33" spans="1:5">
      <c r="A33" s="267" t="s">
        <v>14</v>
      </c>
      <c r="B33" s="267">
        <v>183</v>
      </c>
      <c r="C33" s="267">
        <v>31</v>
      </c>
      <c r="D33" s="267">
        <v>21</v>
      </c>
      <c r="E33" s="267">
        <v>131</v>
      </c>
    </row>
    <row r="34" spans="1:5">
      <c r="A34" s="267" t="s">
        <v>26</v>
      </c>
      <c r="B34" s="267">
        <v>191</v>
      </c>
      <c r="C34" s="267">
        <v>18</v>
      </c>
      <c r="D34" s="267">
        <v>12</v>
      </c>
      <c r="E34" s="267">
        <v>161</v>
      </c>
    </row>
    <row r="35" spans="1:5">
      <c r="A35" s="267" t="s">
        <v>0</v>
      </c>
      <c r="B35" s="267">
        <v>524</v>
      </c>
      <c r="C35" s="267">
        <v>74</v>
      </c>
      <c r="D35" s="267">
        <v>65</v>
      </c>
      <c r="E35" s="267">
        <v>385</v>
      </c>
    </row>
    <row r="36" spans="1:5">
      <c r="A36" s="267" t="s">
        <v>20</v>
      </c>
      <c r="B36" s="267">
        <v>543</v>
      </c>
      <c r="C36" s="267">
        <v>62</v>
      </c>
      <c r="D36" s="267">
        <v>46</v>
      </c>
      <c r="E36" s="267">
        <v>435</v>
      </c>
    </row>
    <row r="37" spans="1:5">
      <c r="A37" s="267" t="s">
        <v>13</v>
      </c>
      <c r="B37" s="267">
        <v>573</v>
      </c>
      <c r="C37" s="267">
        <v>154</v>
      </c>
      <c r="D37" s="267">
        <v>45</v>
      </c>
      <c r="E37" s="267">
        <v>374</v>
      </c>
    </row>
    <row r="38" spans="1:5">
      <c r="A38" s="267" t="s">
        <v>9</v>
      </c>
      <c r="B38" s="267">
        <v>1256</v>
      </c>
      <c r="C38" s="267">
        <v>500</v>
      </c>
      <c r="D38" s="267">
        <v>122</v>
      </c>
      <c r="E38" s="267">
        <v>634</v>
      </c>
    </row>
    <row r="39" spans="1:5">
      <c r="A39" s="75" t="s">
        <v>1</v>
      </c>
      <c r="B39" s="76">
        <v>5012</v>
      </c>
      <c r="C39" s="76">
        <v>1051</v>
      </c>
      <c r="D39" s="76">
        <v>489</v>
      </c>
      <c r="E39" s="76">
        <v>3472</v>
      </c>
    </row>
  </sheetData>
  <autoFilter ref="A6:E38" xr:uid="{116BFA0E-F3A8-472E-AF65-BDEDFDF15033}">
    <sortState ref="A7:E39">
      <sortCondition ref="B6:B38"/>
    </sortState>
  </autoFilter>
  <mergeCells count="1">
    <mergeCell ref="H1:I1"/>
  </mergeCells>
  <hyperlinks>
    <hyperlink ref="H1:I1" location="Index!A1" display="Regresar al Índice" xr:uid="{E2C0E696-4543-4A2F-A268-A7A00378B1A1}"/>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E3358-5C0D-4D62-9414-687D5E58DA9F}">
  <sheetPr codeName="Hoja117"/>
  <dimension ref="A1:I40"/>
  <sheetViews>
    <sheetView workbookViewId="0"/>
  </sheetViews>
  <sheetFormatPr baseColWidth="10" defaultRowHeight="12.75"/>
  <cols>
    <col min="1" max="1" width="23.7109375" style="265" customWidth="1"/>
    <col min="2" max="2" width="28.7109375" style="265" customWidth="1"/>
    <col min="3" max="3" width="40.28515625" style="265" customWidth="1"/>
    <col min="4" max="4" width="23" style="265" customWidth="1"/>
    <col min="5" max="16384" width="11.42578125" style="265"/>
  </cols>
  <sheetData>
    <row r="1" spans="1:9">
      <c r="A1" s="262" t="s">
        <v>2945</v>
      </c>
      <c r="H1" s="266" t="s">
        <v>1445</v>
      </c>
      <c r="I1" s="266"/>
    </row>
    <row r="2" spans="1:9">
      <c r="A2" s="262"/>
      <c r="H2" s="262"/>
      <c r="I2" s="262"/>
    </row>
    <row r="3" spans="1:9">
      <c r="A3" s="262"/>
      <c r="H3" s="262"/>
      <c r="I3" s="262"/>
    </row>
    <row r="4" spans="1:9">
      <c r="A4" s="262"/>
      <c r="H4" s="262"/>
      <c r="I4" s="262"/>
    </row>
    <row r="5" spans="1:9">
      <c r="A5" s="262"/>
      <c r="H5" s="262"/>
      <c r="I5" s="262"/>
    </row>
    <row r="6" spans="1:9">
      <c r="A6" s="265" t="s">
        <v>1121</v>
      </c>
      <c r="B6" s="265" t="s">
        <v>1122</v>
      </c>
      <c r="C6" s="267" t="s">
        <v>448</v>
      </c>
      <c r="D6" s="267" t="s">
        <v>449</v>
      </c>
    </row>
    <row r="7" spans="1:9">
      <c r="A7" s="267" t="s">
        <v>15</v>
      </c>
      <c r="B7" s="268">
        <f>VLOOKUP(A7,[1]Población!A$2:B$34,2,FALSE)</f>
        <v>3643974</v>
      </c>
      <c r="C7" s="265">
        <f>VLOOKUP(A7,'F128'!A$7:B$39,2,FALSE)</f>
        <v>12</v>
      </c>
      <c r="D7" s="269">
        <f t="shared" ref="D7:D38" si="0">(C7/B7)*1000000</f>
        <v>3.2931080188826813</v>
      </c>
    </row>
    <row r="8" spans="1:9">
      <c r="A8" s="267" t="s">
        <v>28</v>
      </c>
      <c r="B8" s="268">
        <v>4791977</v>
      </c>
      <c r="C8" s="265">
        <f>VLOOKUP(A8,'F128'!A$7:B$39,2,FALSE)</f>
        <v>18</v>
      </c>
      <c r="D8" s="269">
        <f t="shared" si="0"/>
        <v>3.7562784629392003</v>
      </c>
    </row>
    <row r="9" spans="1:9">
      <c r="A9" s="267" t="s">
        <v>12</v>
      </c>
      <c r="B9" s="268">
        <v>3175643</v>
      </c>
      <c r="C9" s="265">
        <f>VLOOKUP(A9,'F128'!A$7:B$39,2,FALSE)</f>
        <v>16</v>
      </c>
      <c r="D9" s="269">
        <f t="shared" si="0"/>
        <v>5.0383497137430124</v>
      </c>
    </row>
    <row r="10" spans="1:9">
      <c r="A10" s="267" t="s">
        <v>33</v>
      </c>
      <c r="B10" s="268">
        <f>VLOOKUP(A10,[1]Población!A$2:B$34,2,FALSE)</f>
        <v>1654593</v>
      </c>
      <c r="C10" s="265">
        <f>VLOOKUP(A10,'F128'!A$7:B$39,2,FALSE)</f>
        <v>10</v>
      </c>
      <c r="D10" s="269">
        <f t="shared" si="0"/>
        <v>6.0437823682319456</v>
      </c>
    </row>
    <row r="11" spans="1:9">
      <c r="A11" s="267" t="s">
        <v>7</v>
      </c>
      <c r="B11" s="268">
        <f>VLOOKUP(A11,[1]Población!A$2:B$34,2,FALSE)</f>
        <v>5647532</v>
      </c>
      <c r="C11" s="265">
        <f>VLOOKUP(A11,'F128'!A$7:B$39,2,FALSE)</f>
        <v>39</v>
      </c>
      <c r="D11" s="269">
        <f t="shared" si="0"/>
        <v>6.9056713622871015</v>
      </c>
    </row>
    <row r="12" spans="1:9">
      <c r="A12" s="267" t="s">
        <v>30</v>
      </c>
      <c r="B12" s="268">
        <f>VLOOKUP(A12,[1]Población!A$2:B$34,2,FALSE)</f>
        <v>1364147</v>
      </c>
      <c r="C12" s="265">
        <f>VLOOKUP(A12,'F128'!A$7:B$39,2,FALSE)</f>
        <v>10</v>
      </c>
      <c r="D12" s="269">
        <f t="shared" si="0"/>
        <v>7.3305882723782698</v>
      </c>
    </row>
    <row r="13" spans="1:9">
      <c r="A13" s="267" t="s">
        <v>19</v>
      </c>
      <c r="B13" s="268">
        <f>VLOOKUP(A13,[1]Población!A$2:B$34,2,FALSE)</f>
        <v>1270646</v>
      </c>
      <c r="C13" s="265">
        <f>VLOOKUP(A13,'F128'!A$7:B$39,2,FALSE)</f>
        <v>11</v>
      </c>
      <c r="D13" s="269">
        <f t="shared" si="0"/>
        <v>8.6570138339081062</v>
      </c>
    </row>
    <row r="14" spans="1:9">
      <c r="A14" s="267" t="s">
        <v>21</v>
      </c>
      <c r="B14" s="268">
        <v>3131012</v>
      </c>
      <c r="C14" s="265">
        <f>VLOOKUP(A14,'F128'!A$7:B$39,2,FALSE)</f>
        <v>33</v>
      </c>
      <c r="D14" s="269">
        <f t="shared" si="0"/>
        <v>10.539723258805779</v>
      </c>
    </row>
    <row r="15" spans="1:9">
      <c r="A15" s="267" t="s">
        <v>6</v>
      </c>
      <c r="B15" s="268">
        <f>VLOOKUP(A15,[1]Población!A$2:B$34,2,FALSE)</f>
        <v>984046</v>
      </c>
      <c r="C15" s="265">
        <f>VLOOKUP(A15,'F128'!A$7:B$39,2,FALSE)</f>
        <v>15</v>
      </c>
      <c r="D15" s="269">
        <f t="shared" si="0"/>
        <v>15.243189850880956</v>
      </c>
    </row>
    <row r="16" spans="1:9">
      <c r="A16" s="267" t="s">
        <v>25</v>
      </c>
      <c r="B16" s="268">
        <f>VLOOKUP(A16,[1]Población!A$2:B$34,2,FALSE)</f>
        <v>2845959</v>
      </c>
      <c r="C16" s="265">
        <f>VLOOKUP(A16,'F128'!A$7:B$39,2,FALSE)</f>
        <v>48</v>
      </c>
      <c r="D16" s="269">
        <f t="shared" si="0"/>
        <v>16.866019503443304</v>
      </c>
    </row>
    <row r="17" spans="1:4">
      <c r="A17" s="267" t="s">
        <v>31</v>
      </c>
      <c r="B17" s="268">
        <f>VLOOKUP(A17,[1]Población!A$2:B$34,2,FALSE)</f>
        <v>8488447</v>
      </c>
      <c r="C17" s="265">
        <f>VLOOKUP(A17,'F128'!A$7:B$39,2,FALSE)</f>
        <v>153</v>
      </c>
      <c r="D17" s="269">
        <f t="shared" si="0"/>
        <v>18.024498474220316</v>
      </c>
    </row>
    <row r="18" spans="1:4">
      <c r="A18" s="267" t="s">
        <v>16</v>
      </c>
      <c r="B18" s="268">
        <f>VLOOKUP(A18,[1]Población!A$2:B$34,2,FALSE)</f>
        <v>3050720</v>
      </c>
      <c r="C18" s="265">
        <f>VLOOKUP(A18,'F128'!A$7:B$39,2,FALSE)</f>
        <v>66</v>
      </c>
      <c r="D18" s="269">
        <f t="shared" si="0"/>
        <v>21.634237163685949</v>
      </c>
    </row>
    <row r="19" spans="1:4">
      <c r="A19" s="267" t="s">
        <v>29</v>
      </c>
      <c r="B19" s="268">
        <f>VLOOKUP(A19,[1]Población!A$2:B$34,2,FALSE)</f>
        <v>3620910</v>
      </c>
      <c r="C19" s="265">
        <f>VLOOKUP(A19,'F128'!A$7:B$39,2,FALSE)</f>
        <v>80</v>
      </c>
      <c r="D19" s="269">
        <f t="shared" si="0"/>
        <v>22.093893524003633</v>
      </c>
    </row>
    <row r="20" spans="1:4">
      <c r="A20" s="267" t="s">
        <v>17</v>
      </c>
      <c r="B20" s="268">
        <f>VLOOKUP(A20,[1]Población!A$2:B$34,2,FALSE)</f>
        <v>4791977</v>
      </c>
      <c r="C20" s="265">
        <f>VLOOKUP(A20,'F128'!A$7:B$39,2,FALSE)</f>
        <v>128</v>
      </c>
      <c r="D20" s="269">
        <f t="shared" si="0"/>
        <v>26.711313514234313</v>
      </c>
    </row>
    <row r="21" spans="1:4">
      <c r="A21" s="267" t="s">
        <v>24</v>
      </c>
      <c r="B21" s="268">
        <f>VLOOKUP(A21,[1]Población!A$2:B$34,2,FALSE)</f>
        <v>1684541</v>
      </c>
      <c r="C21" s="265">
        <f>VLOOKUP(A21,'F128'!A$7:B$39,2,FALSE)</f>
        <v>46</v>
      </c>
      <c r="D21" s="269">
        <f t="shared" si="0"/>
        <v>27.307141826764678</v>
      </c>
    </row>
    <row r="22" spans="1:4">
      <c r="A22" s="267" t="s">
        <v>22</v>
      </c>
      <c r="B22" s="268">
        <f>VLOOKUP(A22,[1]Población!A$2:B$34,2,FALSE)</f>
        <v>6542484</v>
      </c>
      <c r="C22" s="265">
        <f>VLOOKUP(A22,'F128'!A$7:B$39,2,FALSE)</f>
        <v>181</v>
      </c>
      <c r="D22" s="269">
        <f t="shared" si="0"/>
        <v>27.6653332281745</v>
      </c>
    </row>
    <row r="23" spans="1:4">
      <c r="A23" s="267" t="s">
        <v>14</v>
      </c>
      <c r="B23" s="268">
        <f>VLOOKUP(A23,[1]Población!A$2:B$34,2,FALSE)</f>
        <v>6173718</v>
      </c>
      <c r="C23" s="265">
        <f>VLOOKUP(A23,'F128'!A$7:B$39,2,FALSE)</f>
        <v>183</v>
      </c>
      <c r="D23" s="269">
        <f t="shared" si="0"/>
        <v>29.641781500224013</v>
      </c>
    </row>
    <row r="24" spans="1:4">
      <c r="A24" s="267" t="s">
        <v>8</v>
      </c>
      <c r="B24" s="268">
        <f>VLOOKUP(A24,[1]Población!A$2:B$34,2,FALSE)</f>
        <v>3765325</v>
      </c>
      <c r="C24" s="265">
        <f>VLOOKUP(A24,'F128'!A$7:B$39,2,FALSE)</f>
        <v>116</v>
      </c>
      <c r="D24" s="269">
        <f t="shared" si="0"/>
        <v>30.807433621267748</v>
      </c>
    </row>
    <row r="25" spans="1:4">
      <c r="A25" s="267" t="s">
        <v>18</v>
      </c>
      <c r="B25" s="268">
        <f>VLOOKUP(A25,[1]Población!A$2:B$34,2,FALSE)</f>
        <v>2022568</v>
      </c>
      <c r="C25" s="265">
        <f>VLOOKUP(A25,'F128'!A$7:B$39,2,FALSE)</f>
        <v>66</v>
      </c>
      <c r="D25" s="269">
        <f t="shared" si="0"/>
        <v>32.631782961067316</v>
      </c>
    </row>
    <row r="26" spans="1:4">
      <c r="A26" s="267" t="s">
        <v>13</v>
      </c>
      <c r="B26" s="268">
        <f>VLOOKUP(A26,[1]Población!A$2:B$34,2,FALSE)</f>
        <v>17245551</v>
      </c>
      <c r="C26" s="265">
        <f>VLOOKUP(A26,'F128'!A$7:B$39,2,FALSE)</f>
        <v>573</v>
      </c>
      <c r="D26" s="269">
        <f t="shared" si="0"/>
        <v>33.225960712997804</v>
      </c>
    </row>
    <row r="27" spans="1:4">
      <c r="A27" s="267" t="s">
        <v>27</v>
      </c>
      <c r="B27" s="268">
        <f>VLOOKUP(A27,[1]Población!A$2:B$34,2,FALSE)</f>
        <v>3037752</v>
      </c>
      <c r="C27" s="265">
        <f>VLOOKUP(A27,'F128'!A$7:B$39,2,FALSE)</f>
        <v>101</v>
      </c>
      <c r="D27" s="269">
        <f t="shared" si="0"/>
        <v>33.248270431555966</v>
      </c>
    </row>
    <row r="28" spans="1:4">
      <c r="A28" s="267" t="s">
        <v>4</v>
      </c>
      <c r="B28" s="268">
        <f>VLOOKUP(A28,[1]Población!A$2:B$34,2,FALSE)</f>
        <v>3578561</v>
      </c>
      <c r="C28" s="265">
        <f>VLOOKUP(A28,'F128'!A$7:B$39,2,FALSE)</f>
        <v>129</v>
      </c>
      <c r="D28" s="269">
        <f t="shared" si="0"/>
        <v>36.048009241703575</v>
      </c>
    </row>
    <row r="29" spans="1:4">
      <c r="A29" s="267" t="s">
        <v>32</v>
      </c>
      <c r="B29" s="268">
        <f>VLOOKUP(A29,[1]Población!A$2:B$34,2,FALSE)</f>
        <v>2233866</v>
      </c>
      <c r="C29" s="265">
        <f>VLOOKUP(A29,'F128'!A$7:B$39,2,FALSE)</f>
        <v>87</v>
      </c>
      <c r="D29" s="269">
        <f t="shared" si="0"/>
        <v>38.945934984461914</v>
      </c>
    </row>
    <row r="30" spans="1:4">
      <c r="A30" s="267" t="s">
        <v>23</v>
      </c>
      <c r="B30" s="268">
        <f>VLOOKUP(A30,[1]Población!A$2:B$34,2,FALSE)</f>
        <v>2239112</v>
      </c>
      <c r="C30" s="265">
        <f>VLOOKUP(A30,'F128'!A$7:B$39,2,FALSE)</f>
        <v>88</v>
      </c>
      <c r="D30" s="269">
        <f t="shared" si="0"/>
        <v>39.301294441725112</v>
      </c>
    </row>
    <row r="31" spans="1:4">
      <c r="A31" s="267" t="s">
        <v>10</v>
      </c>
      <c r="B31" s="268">
        <f>VLOOKUP(A31,[1]Población!A$2:B$34,2,FALSE)</f>
        <v>3175643</v>
      </c>
      <c r="C31" s="265">
        <f>VLOOKUP(A31,'F128'!A$7:B$39,2,FALSE)</f>
        <v>126</v>
      </c>
      <c r="D31" s="269">
        <f t="shared" si="0"/>
        <v>39.677003995726224</v>
      </c>
    </row>
    <row r="32" spans="1:4">
      <c r="A32" s="267" t="s">
        <v>3</v>
      </c>
      <c r="B32" s="268">
        <f>VLOOKUP(A32,[1]Población!A$2:B$34,2,FALSE)</f>
        <v>1415421</v>
      </c>
      <c r="C32" s="265">
        <f>VLOOKUP(A32,'F128'!A$7:B$39,2,FALSE)</f>
        <v>63</v>
      </c>
      <c r="D32" s="269">
        <f t="shared" si="0"/>
        <v>44.509725374994439</v>
      </c>
    </row>
    <row r="33" spans="1:4">
      <c r="A33" s="267" t="s">
        <v>11</v>
      </c>
      <c r="B33" s="268">
        <f>VLOOKUP(A33,[1]Población!A$2:B$34,2,FALSE)</f>
        <v>772842</v>
      </c>
      <c r="C33" s="265">
        <f>VLOOKUP(A33,'F128'!A$7:B$39,2,FALSE)</f>
        <v>41</v>
      </c>
      <c r="D33" s="269">
        <f t="shared" si="0"/>
        <v>53.050947024100658</v>
      </c>
    </row>
    <row r="34" spans="1:4">
      <c r="A34" s="267" t="s">
        <v>26</v>
      </c>
      <c r="B34" s="268">
        <f>VLOOKUP(A34,[1]Población!A$2:B$34,2,FALSE)</f>
        <v>3131012</v>
      </c>
      <c r="C34" s="265">
        <f>VLOOKUP(A34,'F128'!A$7:B$39,2,FALSE)</f>
        <v>191</v>
      </c>
      <c r="D34" s="269">
        <f t="shared" si="0"/>
        <v>61.002640679754663</v>
      </c>
    </row>
    <row r="35" spans="1:4">
      <c r="A35" s="270" t="s">
        <v>0</v>
      </c>
      <c r="B35" s="268">
        <f>VLOOKUP(A35,[1]Población!A$2:B$34,2,FALSE)</f>
        <v>8325800</v>
      </c>
      <c r="C35" s="265">
        <f>VLOOKUP(A35,'F128'!A$7:B$39,2,FALSE)</f>
        <v>524</v>
      </c>
      <c r="D35" s="269">
        <f t="shared" si="0"/>
        <v>62.936894953037552</v>
      </c>
    </row>
    <row r="36" spans="1:4">
      <c r="A36" s="267" t="s">
        <v>5</v>
      </c>
      <c r="B36" s="268">
        <f>VLOOKUP(A36,[1]Población!A$2:B$34,2,FALSE)</f>
        <v>788119</v>
      </c>
      <c r="C36" s="265">
        <f>VLOOKUP(A36,'F128'!A$7:B$39,2,FALSE)</f>
        <v>59</v>
      </c>
      <c r="D36" s="269">
        <f t="shared" si="0"/>
        <v>74.861791176205614</v>
      </c>
    </row>
    <row r="37" spans="1:4">
      <c r="A37" s="267" t="s">
        <v>20</v>
      </c>
      <c r="B37" s="268">
        <f>VLOOKUP(A37,[1]Población!A$2:B$34,2,FALSE)</f>
        <v>5533147</v>
      </c>
      <c r="C37" s="265">
        <f>VLOOKUP(A37,'F128'!A$7:B$39,2,FALSE)</f>
        <v>543</v>
      </c>
      <c r="D37" s="269">
        <f t="shared" si="0"/>
        <v>98.135834815160337</v>
      </c>
    </row>
    <row r="38" spans="1:4">
      <c r="A38" s="271" t="s">
        <v>9</v>
      </c>
      <c r="B38" s="268">
        <f>VLOOKUP(A38,[1]Población!A$2:B$34,2,FALSE)</f>
        <v>9031213</v>
      </c>
      <c r="C38" s="265">
        <f>VLOOKUP(A38,'F128'!A$7:B$39,2,FALSE)</f>
        <v>1256</v>
      </c>
      <c r="D38" s="269">
        <f t="shared" si="0"/>
        <v>139.07323412702149</v>
      </c>
    </row>
    <row r="40" spans="1:4">
      <c r="A40" s="77" t="s">
        <v>1</v>
      </c>
      <c r="B40" s="78">
        <v>126577691</v>
      </c>
      <c r="C40" s="265">
        <f>VLOOKUP(A40,'F128'!A$7:B$39,2,FALSE)</f>
        <v>5012</v>
      </c>
      <c r="D40" s="269">
        <f>(C40/B40)*1000000</f>
        <v>39.596235011112661</v>
      </c>
    </row>
  </sheetData>
  <autoFilter ref="A6:D6" xr:uid="{CA682FBA-9619-4DD3-BC17-389317194804}">
    <sortState ref="A7:D38">
      <sortCondition ref="D6"/>
    </sortState>
  </autoFilter>
  <mergeCells count="1">
    <mergeCell ref="H1:I1"/>
  </mergeCells>
  <hyperlinks>
    <hyperlink ref="H1:I1" location="Index!A1" display="Regresar al Índice" xr:uid="{46FD04E8-680C-4AC4-A7AA-519C6F0C1A19}"/>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7E8D6-79D3-47BD-BEB9-FD818AA475B7}">
  <sheetPr codeName="Hoja91"/>
  <dimension ref="A1:I190"/>
  <sheetViews>
    <sheetView workbookViewId="0"/>
  </sheetViews>
  <sheetFormatPr baseColWidth="10" defaultRowHeight="12.75"/>
  <cols>
    <col min="1" max="16384" width="11.42578125" style="264"/>
  </cols>
  <sheetData>
    <row r="1" spans="1:9">
      <c r="A1" s="262" t="s">
        <v>2946</v>
      </c>
      <c r="H1" s="263" t="s">
        <v>1445</v>
      </c>
      <c r="I1" s="263"/>
    </row>
    <row r="2" spans="1:9">
      <c r="A2" s="264" t="s">
        <v>1374</v>
      </c>
    </row>
    <row r="6" spans="1:9">
      <c r="A6" s="264" t="s">
        <v>134</v>
      </c>
      <c r="B6" s="264" t="s">
        <v>1492</v>
      </c>
      <c r="C6" s="264" t="s">
        <v>133</v>
      </c>
      <c r="D6" s="264" t="s">
        <v>407</v>
      </c>
    </row>
    <row r="7" spans="1:9">
      <c r="A7" s="264" t="s">
        <v>1493</v>
      </c>
      <c r="B7" s="264">
        <v>120914</v>
      </c>
    </row>
    <row r="8" spans="1:9">
      <c r="A8" s="264" t="s">
        <v>1494</v>
      </c>
      <c r="B8" s="264">
        <v>97740</v>
      </c>
      <c r="D8" s="264" t="s">
        <v>1495</v>
      </c>
    </row>
    <row r="9" spans="1:9">
      <c r="A9" s="264" t="s">
        <v>1496</v>
      </c>
      <c r="B9" s="264">
        <v>108940</v>
      </c>
      <c r="D9" s="264" t="s">
        <v>1497</v>
      </c>
    </row>
    <row r="10" spans="1:9">
      <c r="A10" s="264" t="s">
        <v>1498</v>
      </c>
      <c r="B10" s="264">
        <v>121751</v>
      </c>
      <c r="D10" s="264" t="s">
        <v>1499</v>
      </c>
    </row>
    <row r="11" spans="1:9">
      <c r="A11" s="264" t="s">
        <v>1500</v>
      </c>
      <c r="B11" s="264">
        <v>125838</v>
      </c>
      <c r="D11" s="264" t="s">
        <v>1501</v>
      </c>
    </row>
    <row r="12" spans="1:9">
      <c r="A12" s="264" t="s">
        <v>1502</v>
      </c>
      <c r="B12" s="264">
        <v>112691</v>
      </c>
      <c r="D12" s="264" t="s">
        <v>1503</v>
      </c>
    </row>
    <row r="13" spans="1:9">
      <c r="A13" s="264" t="s">
        <v>1504</v>
      </c>
      <c r="B13" s="264">
        <v>119873</v>
      </c>
      <c r="D13" s="264" t="s">
        <v>1505</v>
      </c>
    </row>
    <row r="14" spans="1:9">
      <c r="A14" s="264" t="s">
        <v>1506</v>
      </c>
      <c r="B14" s="264">
        <v>117300</v>
      </c>
      <c r="D14" s="264" t="s">
        <v>1507</v>
      </c>
    </row>
    <row r="15" spans="1:9">
      <c r="A15" s="264" t="s">
        <v>1508</v>
      </c>
      <c r="B15" s="264">
        <v>114444</v>
      </c>
      <c r="D15" s="264" t="s">
        <v>1509</v>
      </c>
    </row>
    <row r="16" spans="1:9">
      <c r="A16" s="264" t="s">
        <v>1510</v>
      </c>
      <c r="B16" s="264">
        <v>123045</v>
      </c>
      <c r="D16" s="264" t="s">
        <v>1511</v>
      </c>
    </row>
    <row r="17" spans="1:4">
      <c r="A17" s="264" t="s">
        <v>1512</v>
      </c>
      <c r="B17" s="264">
        <v>112920</v>
      </c>
      <c r="D17" s="264" t="s">
        <v>1513</v>
      </c>
    </row>
    <row r="18" spans="1:4">
      <c r="A18" s="264" t="s">
        <v>1514</v>
      </c>
      <c r="B18" s="264">
        <v>138279</v>
      </c>
      <c r="D18" s="264" t="s">
        <v>1515</v>
      </c>
    </row>
    <row r="19" spans="1:4">
      <c r="A19" s="264" t="s">
        <v>1516</v>
      </c>
      <c r="B19" s="264">
        <v>116925</v>
      </c>
      <c r="C19" s="264" t="s">
        <v>1517</v>
      </c>
      <c r="D19" s="264" t="s">
        <v>1518</v>
      </c>
    </row>
    <row r="20" spans="1:4">
      <c r="A20" s="264" t="s">
        <v>1519</v>
      </c>
      <c r="B20" s="264">
        <v>95551</v>
      </c>
      <c r="C20" s="264" t="s">
        <v>1520</v>
      </c>
      <c r="D20" s="264" t="s">
        <v>1521</v>
      </c>
    </row>
    <row r="21" spans="1:4">
      <c r="A21" s="264" t="s">
        <v>1522</v>
      </c>
      <c r="B21" s="264">
        <v>102386</v>
      </c>
      <c r="C21" s="264" t="s">
        <v>1523</v>
      </c>
      <c r="D21" s="264" t="s">
        <v>1524</v>
      </c>
    </row>
    <row r="22" spans="1:4">
      <c r="A22" s="264" t="s">
        <v>1525</v>
      </c>
      <c r="B22" s="264">
        <v>97138</v>
      </c>
      <c r="C22" s="264" t="s">
        <v>1526</v>
      </c>
      <c r="D22" s="264" t="s">
        <v>1527</v>
      </c>
    </row>
    <row r="23" spans="1:4">
      <c r="A23" s="264" t="s">
        <v>1528</v>
      </c>
      <c r="B23" s="264">
        <v>108096</v>
      </c>
      <c r="C23" s="264" t="s">
        <v>1529</v>
      </c>
      <c r="D23" s="264" t="s">
        <v>1530</v>
      </c>
    </row>
    <row r="24" spans="1:4">
      <c r="A24" s="264" t="s">
        <v>1531</v>
      </c>
      <c r="B24" s="264">
        <v>112436</v>
      </c>
      <c r="C24" s="264" t="s">
        <v>1532</v>
      </c>
      <c r="D24" s="264" t="s">
        <v>1533</v>
      </c>
    </row>
    <row r="25" spans="1:4">
      <c r="A25" s="264" t="s">
        <v>1534</v>
      </c>
      <c r="B25" s="264">
        <v>117072</v>
      </c>
      <c r="C25" s="264" t="s">
        <v>1535</v>
      </c>
      <c r="D25" s="264" t="s">
        <v>1536</v>
      </c>
    </row>
    <row r="26" spans="1:4">
      <c r="A26" s="264" t="s">
        <v>1537</v>
      </c>
      <c r="B26" s="264">
        <v>110847</v>
      </c>
      <c r="C26" s="264" t="s">
        <v>1538</v>
      </c>
      <c r="D26" s="264" t="s">
        <v>1539</v>
      </c>
    </row>
    <row r="27" spans="1:4">
      <c r="A27" s="264" t="s">
        <v>1540</v>
      </c>
      <c r="B27" s="264">
        <v>107588</v>
      </c>
      <c r="C27" s="264" t="s">
        <v>1541</v>
      </c>
      <c r="D27" s="264" t="s">
        <v>1542</v>
      </c>
    </row>
    <row r="28" spans="1:4">
      <c r="A28" s="264" t="s">
        <v>1543</v>
      </c>
      <c r="B28" s="264">
        <v>114900</v>
      </c>
      <c r="C28" s="264" t="s">
        <v>1544</v>
      </c>
      <c r="D28" s="264" t="s">
        <v>1545</v>
      </c>
    </row>
    <row r="29" spans="1:4">
      <c r="A29" s="264" t="s">
        <v>1546</v>
      </c>
      <c r="B29" s="264">
        <v>108872</v>
      </c>
      <c r="C29" s="264" t="s">
        <v>1547</v>
      </c>
      <c r="D29" s="264" t="s">
        <v>1548</v>
      </c>
    </row>
    <row r="30" spans="1:4">
      <c r="A30" s="264" t="s">
        <v>1549</v>
      </c>
      <c r="B30" s="264">
        <v>132243</v>
      </c>
      <c r="C30" s="264" t="s">
        <v>1550</v>
      </c>
      <c r="D30" s="264" t="s">
        <v>1551</v>
      </c>
    </row>
    <row r="31" spans="1:4">
      <c r="A31" s="264" t="s">
        <v>1552</v>
      </c>
      <c r="B31" s="264">
        <v>110157</v>
      </c>
      <c r="C31" s="264" t="s">
        <v>1553</v>
      </c>
      <c r="D31" s="264" t="s">
        <v>1554</v>
      </c>
    </row>
    <row r="32" spans="1:4">
      <c r="A32" s="264" t="s">
        <v>1555</v>
      </c>
      <c r="B32" s="264">
        <v>94454</v>
      </c>
      <c r="C32" s="264" t="s">
        <v>1556</v>
      </c>
      <c r="D32" s="264" t="s">
        <v>1557</v>
      </c>
    </row>
    <row r="33" spans="1:4">
      <c r="A33" s="264" t="s">
        <v>1558</v>
      </c>
      <c r="B33" s="264">
        <v>97046</v>
      </c>
      <c r="C33" s="264" t="s">
        <v>1559</v>
      </c>
      <c r="D33" s="264" t="s">
        <v>1560</v>
      </c>
    </row>
    <row r="34" spans="1:4">
      <c r="A34" s="264" t="s">
        <v>1561</v>
      </c>
      <c r="B34" s="264">
        <v>112810</v>
      </c>
      <c r="C34" s="264" t="s">
        <v>1562</v>
      </c>
      <c r="D34" s="264" t="s">
        <v>1563</v>
      </c>
    </row>
    <row r="35" spans="1:4">
      <c r="A35" s="264" t="s">
        <v>1564</v>
      </c>
      <c r="B35" s="264">
        <v>112153</v>
      </c>
      <c r="C35" s="264" t="s">
        <v>1565</v>
      </c>
      <c r="D35" s="264" t="s">
        <v>1566</v>
      </c>
    </row>
    <row r="36" spans="1:4">
      <c r="A36" s="264" t="s">
        <v>1567</v>
      </c>
      <c r="B36" s="264">
        <v>113366</v>
      </c>
      <c r="C36" s="264" t="s">
        <v>1568</v>
      </c>
      <c r="D36" s="264" t="s">
        <v>1569</v>
      </c>
    </row>
    <row r="37" spans="1:4">
      <c r="A37" s="264" t="s">
        <v>1570</v>
      </c>
      <c r="B37" s="264">
        <v>121005</v>
      </c>
      <c r="C37" s="264" t="s">
        <v>1501</v>
      </c>
      <c r="D37" s="264" t="s">
        <v>1571</v>
      </c>
    </row>
    <row r="38" spans="1:4">
      <c r="A38" s="264" t="s">
        <v>1572</v>
      </c>
      <c r="B38" s="264">
        <v>114441</v>
      </c>
      <c r="C38" s="264" t="s">
        <v>1573</v>
      </c>
      <c r="D38" s="264" t="s">
        <v>1574</v>
      </c>
    </row>
    <row r="39" spans="1:4">
      <c r="A39" s="264" t="s">
        <v>1575</v>
      </c>
      <c r="B39" s="264">
        <v>110271</v>
      </c>
      <c r="C39" s="264" t="s">
        <v>1576</v>
      </c>
      <c r="D39" s="264" t="s">
        <v>1577</v>
      </c>
    </row>
    <row r="40" spans="1:4">
      <c r="A40" s="264" t="s">
        <v>1578</v>
      </c>
      <c r="B40" s="264">
        <v>115046</v>
      </c>
      <c r="C40" s="264" t="s">
        <v>1579</v>
      </c>
      <c r="D40" s="264" t="s">
        <v>1580</v>
      </c>
    </row>
    <row r="41" spans="1:4">
      <c r="A41" s="264" t="s">
        <v>1581</v>
      </c>
      <c r="B41" s="264">
        <v>113977</v>
      </c>
      <c r="C41" s="264" t="s">
        <v>1582</v>
      </c>
      <c r="D41" s="264" t="s">
        <v>1583</v>
      </c>
    </row>
    <row r="42" spans="1:4">
      <c r="A42" s="264" t="s">
        <v>1584</v>
      </c>
      <c r="B42" s="264">
        <v>137803</v>
      </c>
      <c r="C42" s="264" t="s">
        <v>1585</v>
      </c>
      <c r="D42" s="264" t="s">
        <v>1586</v>
      </c>
    </row>
    <row r="43" spans="1:4">
      <c r="A43" s="264" t="s">
        <v>1587</v>
      </c>
      <c r="B43" s="264">
        <v>112026</v>
      </c>
      <c r="C43" s="264" t="s">
        <v>1588</v>
      </c>
      <c r="D43" s="264" t="s">
        <v>1589</v>
      </c>
    </row>
    <row r="44" spans="1:4">
      <c r="A44" s="264" t="s">
        <v>1590</v>
      </c>
      <c r="B44" s="264">
        <v>104943</v>
      </c>
      <c r="C44" s="264" t="s">
        <v>1591</v>
      </c>
      <c r="D44" s="264" t="s">
        <v>1592</v>
      </c>
    </row>
    <row r="45" spans="1:4">
      <c r="A45" s="264" t="s">
        <v>1593</v>
      </c>
      <c r="B45" s="264">
        <v>102660</v>
      </c>
      <c r="C45" s="264" t="s">
        <v>1594</v>
      </c>
      <c r="D45" s="264" t="s">
        <v>1595</v>
      </c>
    </row>
    <row r="46" spans="1:4">
      <c r="A46" s="264" t="s">
        <v>1596</v>
      </c>
      <c r="B46" s="264">
        <v>101552</v>
      </c>
      <c r="C46" s="264" t="s">
        <v>1597</v>
      </c>
      <c r="D46" s="264" t="s">
        <v>1598</v>
      </c>
    </row>
    <row r="47" spans="1:4">
      <c r="A47" s="264" t="s">
        <v>1599</v>
      </c>
      <c r="B47" s="264">
        <v>116247</v>
      </c>
      <c r="C47" s="264" t="s">
        <v>1600</v>
      </c>
      <c r="D47" s="264" t="s">
        <v>1601</v>
      </c>
    </row>
    <row r="48" spans="1:4">
      <c r="A48" s="264" t="s">
        <v>1602</v>
      </c>
      <c r="B48" s="264">
        <v>114631</v>
      </c>
      <c r="C48" s="264" t="s">
        <v>1603</v>
      </c>
      <c r="D48" s="264" t="s">
        <v>1604</v>
      </c>
    </row>
    <row r="49" spans="1:4">
      <c r="A49" s="264" t="s">
        <v>1605</v>
      </c>
      <c r="B49" s="264">
        <v>119442</v>
      </c>
      <c r="C49" s="264" t="s">
        <v>1606</v>
      </c>
      <c r="D49" s="264" t="s">
        <v>1585</v>
      </c>
    </row>
    <row r="50" spans="1:4">
      <c r="A50" s="264" t="s">
        <v>1607</v>
      </c>
      <c r="B50" s="264">
        <v>121686</v>
      </c>
      <c r="C50" s="264" t="s">
        <v>1608</v>
      </c>
      <c r="D50" s="264" t="s">
        <v>1609</v>
      </c>
    </row>
    <row r="51" spans="1:4">
      <c r="A51" s="264" t="s">
        <v>1610</v>
      </c>
      <c r="B51" s="264">
        <v>117871</v>
      </c>
      <c r="C51" s="264" t="s">
        <v>1611</v>
      </c>
      <c r="D51" s="264" t="s">
        <v>1612</v>
      </c>
    </row>
    <row r="52" spans="1:4">
      <c r="A52" s="264" t="s">
        <v>1613</v>
      </c>
      <c r="B52" s="264">
        <v>119873</v>
      </c>
      <c r="C52" s="264" t="s">
        <v>1585</v>
      </c>
      <c r="D52" s="264" t="s">
        <v>1588</v>
      </c>
    </row>
    <row r="53" spans="1:4">
      <c r="A53" s="264" t="s">
        <v>1614</v>
      </c>
      <c r="B53" s="264">
        <v>118809</v>
      </c>
      <c r="C53" s="264" t="s">
        <v>1615</v>
      </c>
      <c r="D53" s="264" t="s">
        <v>1616</v>
      </c>
    </row>
    <row r="54" spans="1:4">
      <c r="A54" s="264" t="s">
        <v>1617</v>
      </c>
      <c r="B54" s="264">
        <v>144172</v>
      </c>
      <c r="C54" s="264" t="s">
        <v>1618</v>
      </c>
      <c r="D54" s="264" t="s">
        <v>1619</v>
      </c>
    </row>
    <row r="55" spans="1:4">
      <c r="A55" s="264" t="s">
        <v>1620</v>
      </c>
      <c r="B55" s="264">
        <v>115786</v>
      </c>
      <c r="C55" s="264" t="s">
        <v>1501</v>
      </c>
      <c r="D55" s="264" t="s">
        <v>1621</v>
      </c>
    </row>
    <row r="56" spans="1:4">
      <c r="A56" s="264" t="s">
        <v>1622</v>
      </c>
      <c r="B56" s="264">
        <v>105244</v>
      </c>
      <c r="C56" s="264" t="s">
        <v>1623</v>
      </c>
      <c r="D56" s="264" t="s">
        <v>1624</v>
      </c>
    </row>
    <row r="57" spans="1:4">
      <c r="A57" s="264" t="s">
        <v>1625</v>
      </c>
      <c r="B57" s="264">
        <v>105767</v>
      </c>
      <c r="C57" s="264" t="s">
        <v>1626</v>
      </c>
      <c r="D57" s="264" t="s">
        <v>1627</v>
      </c>
    </row>
    <row r="58" spans="1:4">
      <c r="A58" s="264" t="s">
        <v>1628</v>
      </c>
      <c r="B58" s="264">
        <v>105360</v>
      </c>
      <c r="C58" s="264" t="s">
        <v>1565</v>
      </c>
      <c r="D58" s="264" t="s">
        <v>1629</v>
      </c>
    </row>
    <row r="59" spans="1:4">
      <c r="A59" s="264" t="s">
        <v>1630</v>
      </c>
      <c r="B59" s="264">
        <v>119445</v>
      </c>
      <c r="C59" s="264" t="s">
        <v>1631</v>
      </c>
      <c r="D59" s="264" t="s">
        <v>1632</v>
      </c>
    </row>
    <row r="60" spans="1:4">
      <c r="A60" s="264" t="s">
        <v>1633</v>
      </c>
      <c r="B60" s="264">
        <v>117659</v>
      </c>
      <c r="C60" s="264" t="s">
        <v>1634</v>
      </c>
      <c r="D60" s="264" t="s">
        <v>1635</v>
      </c>
    </row>
    <row r="61" spans="1:4">
      <c r="A61" s="264" t="s">
        <v>1636</v>
      </c>
      <c r="B61" s="264">
        <v>120264</v>
      </c>
      <c r="C61" s="264" t="s">
        <v>1637</v>
      </c>
      <c r="D61" s="264" t="s">
        <v>1638</v>
      </c>
    </row>
    <row r="62" spans="1:4">
      <c r="A62" s="264" t="s">
        <v>1639</v>
      </c>
      <c r="B62" s="264">
        <v>119781</v>
      </c>
      <c r="C62" s="264" t="s">
        <v>1640</v>
      </c>
      <c r="D62" s="264" t="s">
        <v>1641</v>
      </c>
    </row>
    <row r="63" spans="1:4">
      <c r="A63" s="264" t="s">
        <v>1642</v>
      </c>
      <c r="B63" s="264">
        <v>104720</v>
      </c>
      <c r="C63" s="264" t="s">
        <v>1643</v>
      </c>
      <c r="D63" s="264" t="s">
        <v>1644</v>
      </c>
    </row>
    <row r="64" spans="1:4">
      <c r="A64" s="264" t="s">
        <v>1645</v>
      </c>
      <c r="B64" s="264">
        <v>113006</v>
      </c>
      <c r="C64" s="264" t="s">
        <v>1646</v>
      </c>
      <c r="D64" s="264" t="s">
        <v>1647</v>
      </c>
    </row>
    <row r="65" spans="1:4">
      <c r="A65" s="264" t="s">
        <v>1648</v>
      </c>
      <c r="B65" s="264">
        <v>116964</v>
      </c>
      <c r="C65" s="264" t="s">
        <v>1649</v>
      </c>
      <c r="D65" s="264" t="s">
        <v>1650</v>
      </c>
    </row>
    <row r="66" spans="1:4">
      <c r="A66" s="264" t="s">
        <v>1651</v>
      </c>
      <c r="B66" s="264">
        <v>127888</v>
      </c>
      <c r="C66" s="264" t="s">
        <v>1652</v>
      </c>
      <c r="D66" s="264" t="s">
        <v>1653</v>
      </c>
    </row>
    <row r="67" spans="1:4">
      <c r="A67" s="264" t="s">
        <v>1654</v>
      </c>
      <c r="B67" s="264">
        <v>110140</v>
      </c>
      <c r="C67" s="264" t="s">
        <v>1655</v>
      </c>
      <c r="D67" s="264" t="s">
        <v>1656</v>
      </c>
    </row>
    <row r="68" spans="1:4">
      <c r="A68" s="264" t="s">
        <v>1657</v>
      </c>
      <c r="B68" s="264">
        <v>90721</v>
      </c>
      <c r="C68" s="264" t="s">
        <v>1658</v>
      </c>
      <c r="D68" s="264" t="s">
        <v>1659</v>
      </c>
    </row>
    <row r="69" spans="1:4">
      <c r="A69" s="264" t="s">
        <v>1660</v>
      </c>
      <c r="B69" s="264">
        <v>92314</v>
      </c>
      <c r="C69" s="264" t="s">
        <v>1661</v>
      </c>
      <c r="D69" s="264" t="s">
        <v>1662</v>
      </c>
    </row>
    <row r="70" spans="1:4">
      <c r="A70" s="264" t="s">
        <v>1663</v>
      </c>
      <c r="B70" s="264">
        <v>109549</v>
      </c>
      <c r="C70" s="264" t="s">
        <v>1664</v>
      </c>
      <c r="D70" s="264" t="s">
        <v>1665</v>
      </c>
    </row>
    <row r="71" spans="1:4">
      <c r="A71" s="264" t="s">
        <v>1666</v>
      </c>
      <c r="B71" s="264">
        <v>111970</v>
      </c>
      <c r="C71" s="264" t="s">
        <v>1667</v>
      </c>
      <c r="D71" s="264" t="s">
        <v>1638</v>
      </c>
    </row>
    <row r="72" spans="1:4">
      <c r="A72" s="264" t="s">
        <v>1668</v>
      </c>
      <c r="B72" s="264">
        <v>104317</v>
      </c>
      <c r="C72" s="264" t="s">
        <v>1669</v>
      </c>
      <c r="D72" s="264" t="s">
        <v>1670</v>
      </c>
    </row>
    <row r="73" spans="1:4">
      <c r="A73" s="264" t="s">
        <v>1671</v>
      </c>
      <c r="B73" s="264">
        <v>113249</v>
      </c>
      <c r="C73" s="264" t="s">
        <v>1672</v>
      </c>
      <c r="D73" s="264" t="s">
        <v>1673</v>
      </c>
    </row>
    <row r="74" spans="1:4">
      <c r="A74" s="264" t="s">
        <v>1674</v>
      </c>
      <c r="B74" s="264">
        <v>110977</v>
      </c>
      <c r="C74" s="264" t="s">
        <v>1675</v>
      </c>
      <c r="D74" s="264" t="s">
        <v>1676</v>
      </c>
    </row>
    <row r="75" spans="1:4">
      <c r="A75" s="264" t="s">
        <v>1677</v>
      </c>
      <c r="B75" s="264">
        <v>101021</v>
      </c>
      <c r="C75" s="264" t="s">
        <v>1678</v>
      </c>
      <c r="D75" s="264" t="s">
        <v>1679</v>
      </c>
    </row>
    <row r="76" spans="1:4">
      <c r="A76" s="264" t="s">
        <v>1680</v>
      </c>
      <c r="B76" s="264">
        <v>105789</v>
      </c>
      <c r="C76" s="264" t="s">
        <v>1681</v>
      </c>
      <c r="D76" s="264" t="s">
        <v>1682</v>
      </c>
    </row>
    <row r="77" spans="1:4">
      <c r="A77" s="264" t="s">
        <v>1683</v>
      </c>
      <c r="B77" s="264">
        <v>104542</v>
      </c>
      <c r="C77" s="264" t="s">
        <v>1684</v>
      </c>
      <c r="D77" s="264" t="s">
        <v>1685</v>
      </c>
    </row>
    <row r="78" spans="1:4">
      <c r="A78" s="264" t="s">
        <v>1686</v>
      </c>
      <c r="B78" s="264">
        <v>121979</v>
      </c>
      <c r="C78" s="264" t="s">
        <v>1687</v>
      </c>
      <c r="D78" s="264" t="s">
        <v>1688</v>
      </c>
    </row>
    <row r="79" spans="1:4">
      <c r="A79" s="264" t="s">
        <v>1689</v>
      </c>
      <c r="B79" s="264">
        <v>101782</v>
      </c>
      <c r="C79" s="264" t="s">
        <v>1690</v>
      </c>
      <c r="D79" s="264" t="s">
        <v>1691</v>
      </c>
    </row>
    <row r="80" spans="1:4">
      <c r="A80" s="264" t="s">
        <v>1692</v>
      </c>
      <c r="B80" s="264">
        <v>90612</v>
      </c>
      <c r="C80" s="264" t="s">
        <v>1693</v>
      </c>
      <c r="D80" s="264" t="s">
        <v>1694</v>
      </c>
    </row>
    <row r="81" spans="1:4">
      <c r="A81" s="264" t="s">
        <v>1695</v>
      </c>
      <c r="B81" s="264">
        <v>81130</v>
      </c>
      <c r="C81" s="264" t="s">
        <v>1696</v>
      </c>
      <c r="D81" s="264" t="s">
        <v>1697</v>
      </c>
    </row>
    <row r="82" spans="1:4">
      <c r="A82" s="264" t="s">
        <v>1698</v>
      </c>
      <c r="B82" s="264">
        <v>86688</v>
      </c>
      <c r="C82" s="264" t="s">
        <v>1699</v>
      </c>
      <c r="D82" s="264" t="s">
        <v>1700</v>
      </c>
    </row>
    <row r="83" spans="1:4">
      <c r="A83" s="264" t="s">
        <v>1701</v>
      </c>
      <c r="B83" s="264">
        <v>100048</v>
      </c>
      <c r="C83" s="264" t="s">
        <v>1702</v>
      </c>
      <c r="D83" s="264" t="s">
        <v>1703</v>
      </c>
    </row>
    <row r="84" spans="1:4">
      <c r="A84" s="264" t="s">
        <v>1704</v>
      </c>
      <c r="B84" s="264">
        <v>90783</v>
      </c>
      <c r="C84" s="264" t="s">
        <v>1705</v>
      </c>
      <c r="D84" s="264" t="s">
        <v>1706</v>
      </c>
    </row>
    <row r="85" spans="1:4">
      <c r="A85" s="264" t="s">
        <v>1707</v>
      </c>
      <c r="B85" s="264">
        <v>93139</v>
      </c>
      <c r="C85" s="264" t="s">
        <v>1708</v>
      </c>
      <c r="D85" s="264" t="s">
        <v>1709</v>
      </c>
    </row>
    <row r="86" spans="1:4">
      <c r="A86" s="264" t="s">
        <v>1710</v>
      </c>
      <c r="B86" s="264">
        <v>89239</v>
      </c>
      <c r="C86" s="264" t="s">
        <v>1711</v>
      </c>
      <c r="D86" s="264" t="s">
        <v>1712</v>
      </c>
    </row>
    <row r="87" spans="1:4">
      <c r="A87" s="264" t="s">
        <v>1713</v>
      </c>
      <c r="B87" s="264">
        <v>83353</v>
      </c>
      <c r="C87" s="264" t="s">
        <v>1714</v>
      </c>
      <c r="D87" s="264" t="s">
        <v>1715</v>
      </c>
    </row>
    <row r="88" spans="1:4">
      <c r="A88" s="264" t="s">
        <v>1716</v>
      </c>
      <c r="B88" s="264">
        <v>90901</v>
      </c>
      <c r="C88" s="264" t="s">
        <v>1717</v>
      </c>
      <c r="D88" s="264" t="s">
        <v>1718</v>
      </c>
    </row>
    <row r="89" spans="1:4">
      <c r="A89" s="264" t="s">
        <v>1719</v>
      </c>
      <c r="B89" s="264">
        <v>88524</v>
      </c>
      <c r="C89" s="264" t="s">
        <v>1720</v>
      </c>
      <c r="D89" s="264" t="s">
        <v>1721</v>
      </c>
    </row>
    <row r="90" spans="1:4">
      <c r="A90" s="264" t="s">
        <v>1722</v>
      </c>
      <c r="B90" s="264">
        <v>113647</v>
      </c>
      <c r="C90" s="264" t="s">
        <v>1670</v>
      </c>
      <c r="D90" s="264" t="s">
        <v>1723</v>
      </c>
    </row>
    <row r="91" spans="1:4">
      <c r="A91" s="264" t="s">
        <v>1724</v>
      </c>
      <c r="B91" s="264">
        <v>93098</v>
      </c>
      <c r="C91" s="264" t="s">
        <v>1725</v>
      </c>
      <c r="D91" s="264" t="s">
        <v>1726</v>
      </c>
    </row>
    <row r="92" spans="1:4">
      <c r="A92" s="264" t="s">
        <v>1727</v>
      </c>
      <c r="B92" s="264">
        <v>74712</v>
      </c>
      <c r="C92" s="264" t="s">
        <v>1728</v>
      </c>
      <c r="D92" s="264" t="s">
        <v>1729</v>
      </c>
    </row>
    <row r="93" spans="1:4">
      <c r="A93" s="264" t="s">
        <v>1730</v>
      </c>
      <c r="B93" s="264">
        <v>76600</v>
      </c>
      <c r="C93" s="264" t="s">
        <v>1731</v>
      </c>
      <c r="D93" s="264" t="s">
        <v>1732</v>
      </c>
    </row>
    <row r="94" spans="1:4">
      <c r="A94" s="264" t="s">
        <v>1733</v>
      </c>
      <c r="B94" s="264">
        <v>84827</v>
      </c>
      <c r="C94" s="264" t="s">
        <v>1507</v>
      </c>
      <c r="D94" s="264" t="s">
        <v>1734</v>
      </c>
    </row>
    <row r="95" spans="1:4">
      <c r="A95" s="264" t="s">
        <v>1735</v>
      </c>
      <c r="B95" s="264">
        <v>88879</v>
      </c>
      <c r="C95" s="264" t="s">
        <v>1643</v>
      </c>
      <c r="D95" s="264" t="s">
        <v>1736</v>
      </c>
    </row>
    <row r="96" spans="1:4">
      <c r="A96" s="264" t="s">
        <v>1737</v>
      </c>
      <c r="B96" s="264">
        <v>87734</v>
      </c>
      <c r="C96" s="264" t="s">
        <v>1738</v>
      </c>
      <c r="D96" s="264" t="s">
        <v>1606</v>
      </c>
    </row>
    <row r="97" spans="1:4">
      <c r="A97" s="264" t="s">
        <v>1739</v>
      </c>
      <c r="B97" s="264">
        <v>92969</v>
      </c>
      <c r="C97" s="264" t="s">
        <v>1740</v>
      </c>
      <c r="D97" s="264" t="s">
        <v>1741</v>
      </c>
    </row>
    <row r="98" spans="1:4">
      <c r="A98" s="264" t="s">
        <v>1742</v>
      </c>
      <c r="B98" s="264">
        <v>87067</v>
      </c>
      <c r="C98" s="264" t="s">
        <v>1509</v>
      </c>
      <c r="D98" s="264" t="s">
        <v>1743</v>
      </c>
    </row>
    <row r="99" spans="1:4">
      <c r="A99" s="264" t="s">
        <v>1744</v>
      </c>
      <c r="B99" s="264">
        <v>83250</v>
      </c>
      <c r="C99" s="264" t="s">
        <v>1693</v>
      </c>
      <c r="D99" s="264" t="s">
        <v>1745</v>
      </c>
    </row>
    <row r="100" spans="1:4">
      <c r="A100" s="264" t="s">
        <v>1746</v>
      </c>
      <c r="B100" s="264">
        <v>93037</v>
      </c>
      <c r="C100" s="264" t="s">
        <v>1747</v>
      </c>
      <c r="D100" s="264" t="s">
        <v>1499</v>
      </c>
    </row>
    <row r="101" spans="1:4">
      <c r="A101" s="264" t="s">
        <v>1748</v>
      </c>
      <c r="B101" s="264">
        <v>88609</v>
      </c>
      <c r="C101" s="264" t="s">
        <v>1749</v>
      </c>
      <c r="D101" s="264" t="s">
        <v>1750</v>
      </c>
    </row>
    <row r="102" spans="1:4">
      <c r="A102" s="264" t="s">
        <v>1751</v>
      </c>
      <c r="B102" s="264">
        <v>117826</v>
      </c>
      <c r="C102" s="264" t="s">
        <v>1752</v>
      </c>
      <c r="D102" s="264" t="s">
        <v>1753</v>
      </c>
    </row>
    <row r="103" spans="1:4">
      <c r="A103" s="264" t="s">
        <v>1754</v>
      </c>
      <c r="B103" s="264">
        <v>93658</v>
      </c>
      <c r="C103" s="264" t="s">
        <v>1755</v>
      </c>
      <c r="D103" s="264" t="s">
        <v>1756</v>
      </c>
    </row>
    <row r="104" spans="1:4">
      <c r="A104" s="264" t="s">
        <v>1757</v>
      </c>
      <c r="B104" s="264">
        <v>81214</v>
      </c>
      <c r="C104" s="264" t="s">
        <v>1758</v>
      </c>
      <c r="D104" s="264" t="s">
        <v>1759</v>
      </c>
    </row>
    <row r="105" spans="1:4">
      <c r="A105" s="264" t="s">
        <v>1760</v>
      </c>
      <c r="B105" s="264">
        <v>84904</v>
      </c>
      <c r="C105" s="264" t="s">
        <v>1761</v>
      </c>
      <c r="D105" s="264" t="s">
        <v>1762</v>
      </c>
    </row>
    <row r="106" spans="1:4">
      <c r="A106" s="264" t="s">
        <v>1763</v>
      </c>
      <c r="B106" s="264">
        <v>94897</v>
      </c>
      <c r="C106" s="264" t="s">
        <v>1764</v>
      </c>
      <c r="D106" s="264" t="s">
        <v>1765</v>
      </c>
    </row>
    <row r="107" spans="1:4">
      <c r="A107" s="264" t="s">
        <v>1766</v>
      </c>
      <c r="B107" s="264">
        <v>96258</v>
      </c>
      <c r="C107" s="264" t="s">
        <v>1767</v>
      </c>
      <c r="D107" s="264" t="s">
        <v>1768</v>
      </c>
    </row>
    <row r="108" spans="1:4">
      <c r="A108" s="264" t="s">
        <v>1769</v>
      </c>
      <c r="B108" s="264">
        <v>90231</v>
      </c>
      <c r="C108" s="264" t="s">
        <v>1770</v>
      </c>
      <c r="D108" s="264" t="s">
        <v>1667</v>
      </c>
    </row>
    <row r="109" spans="1:4">
      <c r="A109" s="264" t="s">
        <v>1771</v>
      </c>
      <c r="B109" s="264">
        <v>91503</v>
      </c>
      <c r="C109" s="264" t="s">
        <v>1772</v>
      </c>
      <c r="D109" s="264" t="s">
        <v>1773</v>
      </c>
    </row>
    <row r="110" spans="1:4">
      <c r="A110" s="264" t="s">
        <v>1774</v>
      </c>
      <c r="B110" s="264">
        <v>92486</v>
      </c>
      <c r="C110" s="264" t="s">
        <v>1775</v>
      </c>
      <c r="D110" s="264" t="s">
        <v>1776</v>
      </c>
    </row>
    <row r="111" spans="1:4">
      <c r="A111" s="264" t="s">
        <v>1777</v>
      </c>
      <c r="B111" s="264">
        <v>94516</v>
      </c>
      <c r="C111" s="264" t="s">
        <v>1778</v>
      </c>
      <c r="D111" s="264" t="s">
        <v>1779</v>
      </c>
    </row>
    <row r="112" spans="1:4">
      <c r="A112" s="264" t="s">
        <v>1780</v>
      </c>
      <c r="B112" s="264">
        <v>94422</v>
      </c>
      <c r="C112" s="264" t="s">
        <v>1781</v>
      </c>
      <c r="D112" s="264" t="s">
        <v>1782</v>
      </c>
    </row>
    <row r="113" spans="1:4">
      <c r="A113" s="264" t="s">
        <v>1783</v>
      </c>
      <c r="B113" s="264">
        <v>98171</v>
      </c>
      <c r="C113" s="264" t="s">
        <v>1784</v>
      </c>
      <c r="D113" s="264" t="s">
        <v>1785</v>
      </c>
    </row>
    <row r="114" spans="1:4">
      <c r="A114" s="264" t="s">
        <v>1786</v>
      </c>
      <c r="B114" s="264">
        <v>120226</v>
      </c>
      <c r="C114" s="264" t="s">
        <v>1787</v>
      </c>
      <c r="D114" s="264" t="s">
        <v>1788</v>
      </c>
    </row>
    <row r="115" spans="1:4">
      <c r="A115" s="264" t="s">
        <v>1789</v>
      </c>
      <c r="B115" s="264">
        <v>91435</v>
      </c>
      <c r="C115" s="264" t="s">
        <v>1790</v>
      </c>
      <c r="D115" s="264" t="s">
        <v>1791</v>
      </c>
    </row>
    <row r="116" spans="1:4">
      <c r="A116" s="264" t="s">
        <v>1792</v>
      </c>
      <c r="B116" s="264">
        <v>81614</v>
      </c>
      <c r="C116" s="264" t="s">
        <v>1793</v>
      </c>
      <c r="D116" s="264" t="s">
        <v>1794</v>
      </c>
    </row>
    <row r="117" spans="1:4">
      <c r="A117" s="264" t="s">
        <v>1795</v>
      </c>
      <c r="B117" s="264">
        <v>88069</v>
      </c>
      <c r="C117" s="264" t="s">
        <v>1796</v>
      </c>
      <c r="D117" s="264" t="s">
        <v>1647</v>
      </c>
    </row>
    <row r="118" spans="1:4">
      <c r="A118" s="264" t="s">
        <v>1797</v>
      </c>
      <c r="B118" s="264">
        <v>81351</v>
      </c>
      <c r="C118" s="264" t="s">
        <v>1798</v>
      </c>
      <c r="D118" s="264" t="s">
        <v>1799</v>
      </c>
    </row>
    <row r="119" spans="1:4">
      <c r="A119" s="264" t="s">
        <v>1800</v>
      </c>
      <c r="B119" s="264">
        <v>96923</v>
      </c>
      <c r="C119" s="264" t="s">
        <v>1637</v>
      </c>
      <c r="D119" s="264" t="s">
        <v>1801</v>
      </c>
    </row>
    <row r="120" spans="1:4">
      <c r="A120" s="264" t="s">
        <v>1802</v>
      </c>
      <c r="B120" s="264">
        <v>93429</v>
      </c>
      <c r="C120" s="264" t="s">
        <v>1803</v>
      </c>
      <c r="D120" s="264" t="s">
        <v>1804</v>
      </c>
    </row>
    <row r="121" spans="1:4">
      <c r="A121" s="264" t="s">
        <v>1805</v>
      </c>
      <c r="B121" s="264">
        <v>98018</v>
      </c>
      <c r="C121" s="264" t="s">
        <v>1806</v>
      </c>
      <c r="D121" s="264" t="s">
        <v>1807</v>
      </c>
    </row>
    <row r="122" spans="1:4">
      <c r="A122" s="264" t="s">
        <v>1808</v>
      </c>
      <c r="B122" s="264">
        <v>98677</v>
      </c>
      <c r="C122" s="264" t="s">
        <v>1809</v>
      </c>
      <c r="D122" s="264" t="s">
        <v>1810</v>
      </c>
    </row>
    <row r="123" spans="1:4">
      <c r="A123" s="264" t="s">
        <v>1811</v>
      </c>
      <c r="B123" s="264">
        <v>98171</v>
      </c>
      <c r="C123" s="264" t="s">
        <v>1812</v>
      </c>
      <c r="D123" s="264" t="s">
        <v>1813</v>
      </c>
    </row>
    <row r="124" spans="1:4">
      <c r="A124" s="264" t="s">
        <v>1814</v>
      </c>
      <c r="B124" s="264">
        <v>98506</v>
      </c>
      <c r="C124" s="264" t="s">
        <v>1580</v>
      </c>
      <c r="D124" s="264" t="s">
        <v>1815</v>
      </c>
    </row>
    <row r="125" spans="1:4">
      <c r="A125" s="264" t="s">
        <v>1816</v>
      </c>
      <c r="B125" s="264">
        <v>103638</v>
      </c>
      <c r="C125" s="264" t="s">
        <v>1817</v>
      </c>
      <c r="D125" s="264" t="s">
        <v>1818</v>
      </c>
    </row>
    <row r="126" spans="1:4">
      <c r="A126" s="264" t="s">
        <v>1819</v>
      </c>
      <c r="B126" s="264">
        <v>123307</v>
      </c>
      <c r="C126" s="264" t="s">
        <v>1820</v>
      </c>
      <c r="D126" s="264" t="s">
        <v>1821</v>
      </c>
    </row>
    <row r="127" spans="1:4">
      <c r="A127" s="264" t="s">
        <v>1822</v>
      </c>
      <c r="B127" s="264">
        <v>102524</v>
      </c>
      <c r="C127" s="264" t="s">
        <v>1823</v>
      </c>
      <c r="D127" s="264" t="s">
        <v>1824</v>
      </c>
    </row>
    <row r="128" spans="1:4">
      <c r="A128" s="264" t="s">
        <v>1825</v>
      </c>
      <c r="B128" s="264">
        <v>85606</v>
      </c>
      <c r="C128" s="264" t="s">
        <v>1826</v>
      </c>
      <c r="D128" s="264" t="s">
        <v>1827</v>
      </c>
    </row>
    <row r="129" spans="1:4">
      <c r="A129" s="264" t="s">
        <v>1828</v>
      </c>
      <c r="B129" s="264">
        <v>86305</v>
      </c>
      <c r="C129" s="264" t="s">
        <v>1829</v>
      </c>
      <c r="D129" s="264" t="s">
        <v>1830</v>
      </c>
    </row>
    <row r="130" spans="1:4">
      <c r="A130" s="264" t="s">
        <v>1831</v>
      </c>
      <c r="B130" s="264">
        <v>101651</v>
      </c>
      <c r="C130" s="264" t="s">
        <v>1832</v>
      </c>
      <c r="D130" s="264" t="s">
        <v>1833</v>
      </c>
    </row>
    <row r="131" spans="1:4">
      <c r="A131" s="264" t="s">
        <v>1834</v>
      </c>
      <c r="B131" s="264">
        <v>106136</v>
      </c>
      <c r="C131" s="264" t="s">
        <v>1835</v>
      </c>
      <c r="D131" s="264" t="s">
        <v>1836</v>
      </c>
    </row>
    <row r="132" spans="1:4">
      <c r="A132" s="264" t="s">
        <v>1837</v>
      </c>
      <c r="B132" s="264">
        <v>105636</v>
      </c>
      <c r="C132" s="264" t="s">
        <v>1838</v>
      </c>
      <c r="D132" s="264" t="s">
        <v>1839</v>
      </c>
    </row>
    <row r="133" spans="1:4">
      <c r="A133" s="264" t="s">
        <v>1840</v>
      </c>
      <c r="B133" s="264">
        <v>105708</v>
      </c>
      <c r="C133" s="264" t="s">
        <v>1841</v>
      </c>
      <c r="D133" s="264" t="s">
        <v>1842</v>
      </c>
    </row>
    <row r="134" spans="1:4">
      <c r="A134" s="264" t="s">
        <v>1843</v>
      </c>
      <c r="B134" s="264">
        <v>108704</v>
      </c>
      <c r="C134" s="264" t="s">
        <v>1844</v>
      </c>
      <c r="D134" s="264" t="s">
        <v>1845</v>
      </c>
    </row>
    <row r="135" spans="1:4">
      <c r="A135" s="264" t="s">
        <v>1846</v>
      </c>
      <c r="B135" s="264">
        <v>99059</v>
      </c>
      <c r="C135" s="264" t="s">
        <v>1847</v>
      </c>
      <c r="D135" s="264" t="s">
        <v>1848</v>
      </c>
    </row>
    <row r="136" spans="1:4">
      <c r="A136" s="264" t="s">
        <v>1849</v>
      </c>
      <c r="B136" s="264">
        <v>110243</v>
      </c>
      <c r="C136" s="264" t="s">
        <v>1850</v>
      </c>
      <c r="D136" s="264" t="s">
        <v>1851</v>
      </c>
    </row>
    <row r="137" spans="1:4">
      <c r="A137" s="264" t="s">
        <v>1852</v>
      </c>
      <c r="B137" s="264">
        <v>109088</v>
      </c>
      <c r="C137" s="264" t="s">
        <v>1853</v>
      </c>
      <c r="D137" s="264" t="s">
        <v>1854</v>
      </c>
    </row>
    <row r="138" spans="1:4">
      <c r="A138" s="264" t="s">
        <v>1855</v>
      </c>
      <c r="B138" s="264">
        <v>131313</v>
      </c>
      <c r="C138" s="264" t="s">
        <v>1856</v>
      </c>
      <c r="D138" s="264" t="s">
        <v>1857</v>
      </c>
    </row>
    <row r="139" spans="1:4">
      <c r="A139" s="264" t="s">
        <v>1858</v>
      </c>
      <c r="B139" s="264">
        <v>113603</v>
      </c>
      <c r="C139" s="264" t="s">
        <v>1859</v>
      </c>
      <c r="D139" s="264" t="s">
        <v>1860</v>
      </c>
    </row>
    <row r="140" spans="1:4">
      <c r="A140" s="264" t="s">
        <v>1861</v>
      </c>
      <c r="B140" s="264">
        <v>104050</v>
      </c>
      <c r="C140" s="264" t="s">
        <v>1862</v>
      </c>
      <c r="D140" s="264" t="s">
        <v>1863</v>
      </c>
    </row>
    <row r="141" spans="1:4">
      <c r="A141" s="264" t="s">
        <v>1864</v>
      </c>
      <c r="B141" s="264">
        <v>95738</v>
      </c>
      <c r="C141" s="264" t="s">
        <v>1865</v>
      </c>
      <c r="D141" s="264" t="s">
        <v>1866</v>
      </c>
    </row>
    <row r="142" spans="1:4">
      <c r="A142" s="264" t="s">
        <v>1867</v>
      </c>
      <c r="B142" s="264">
        <v>96069</v>
      </c>
      <c r="C142" s="264" t="s">
        <v>1868</v>
      </c>
      <c r="D142" s="264" t="s">
        <v>1869</v>
      </c>
    </row>
    <row r="143" spans="1:4">
      <c r="A143" s="264" t="s">
        <v>1870</v>
      </c>
      <c r="B143" s="264">
        <v>113114</v>
      </c>
      <c r="C143" s="264" t="s">
        <v>1871</v>
      </c>
      <c r="D143" s="264" t="s">
        <v>1872</v>
      </c>
    </row>
    <row r="144" spans="1:4">
      <c r="A144" s="264" t="s">
        <v>1873</v>
      </c>
      <c r="B144" s="264">
        <v>106608</v>
      </c>
      <c r="C144" s="264" t="s">
        <v>1874</v>
      </c>
      <c r="D144" s="264" t="s">
        <v>1875</v>
      </c>
    </row>
    <row r="145" spans="1:4">
      <c r="A145" s="264" t="s">
        <v>1876</v>
      </c>
      <c r="B145" s="264">
        <v>112175</v>
      </c>
      <c r="C145" s="264" t="s">
        <v>1877</v>
      </c>
      <c r="D145" s="264" t="s">
        <v>1878</v>
      </c>
    </row>
    <row r="146" spans="1:4">
      <c r="A146" s="264" t="s">
        <v>1879</v>
      </c>
      <c r="B146" s="264">
        <v>114518</v>
      </c>
      <c r="C146" s="264" t="s">
        <v>1880</v>
      </c>
      <c r="D146" s="264" t="s">
        <v>1881</v>
      </c>
    </row>
    <row r="147" spans="1:4">
      <c r="A147" s="264" t="s">
        <v>1882</v>
      </c>
      <c r="B147" s="264">
        <v>105695</v>
      </c>
      <c r="C147" s="264" t="s">
        <v>1883</v>
      </c>
      <c r="D147" s="264" t="s">
        <v>1884</v>
      </c>
    </row>
    <row r="148" spans="1:4">
      <c r="A148" s="264" t="s">
        <v>1885</v>
      </c>
      <c r="B148" s="264">
        <v>112250</v>
      </c>
      <c r="C148" s="264" t="s">
        <v>1886</v>
      </c>
      <c r="D148" s="264" t="s">
        <v>1887</v>
      </c>
    </row>
    <row r="149" spans="1:4">
      <c r="A149" s="264" t="s">
        <v>1888</v>
      </c>
      <c r="B149" s="264">
        <v>115253</v>
      </c>
      <c r="C149" s="264" t="s">
        <v>1889</v>
      </c>
      <c r="D149" s="264" t="s">
        <v>1890</v>
      </c>
    </row>
    <row r="150" spans="1:4">
      <c r="A150" s="264" t="s">
        <v>1891</v>
      </c>
      <c r="B150" s="264">
        <v>127770</v>
      </c>
      <c r="C150" s="264" t="s">
        <v>1892</v>
      </c>
      <c r="D150" s="264" t="s">
        <v>1893</v>
      </c>
    </row>
    <row r="151" spans="1:4">
      <c r="A151" s="264" t="s">
        <v>1894</v>
      </c>
      <c r="B151" s="264">
        <v>110680</v>
      </c>
      <c r="C151" s="264" t="s">
        <v>1895</v>
      </c>
      <c r="D151" s="264" t="s">
        <v>1896</v>
      </c>
    </row>
    <row r="152" spans="1:4">
      <c r="A152" s="264" t="s">
        <v>1897</v>
      </c>
      <c r="B152" s="264">
        <v>96274</v>
      </c>
      <c r="C152" s="264" t="s">
        <v>1898</v>
      </c>
      <c r="D152" s="264" t="s">
        <v>1899</v>
      </c>
    </row>
    <row r="153" spans="1:4">
      <c r="A153" s="264" t="s">
        <v>1900</v>
      </c>
      <c r="B153" s="264">
        <v>94704</v>
      </c>
      <c r="C153" s="264" t="s">
        <v>1598</v>
      </c>
      <c r="D153" s="264" t="s">
        <v>1901</v>
      </c>
    </row>
    <row r="154" spans="1:4">
      <c r="A154" s="264" t="s">
        <v>1902</v>
      </c>
      <c r="B154" s="264">
        <v>91477</v>
      </c>
      <c r="C154" s="264" t="s">
        <v>1903</v>
      </c>
      <c r="D154" s="264" t="s">
        <v>1904</v>
      </c>
    </row>
    <row r="155" spans="1:4">
      <c r="A155" s="264" t="s">
        <v>1905</v>
      </c>
      <c r="B155" s="264">
        <v>105290</v>
      </c>
      <c r="C155" s="264" t="s">
        <v>1906</v>
      </c>
      <c r="D155" s="264" t="s">
        <v>1907</v>
      </c>
    </row>
    <row r="156" spans="1:4">
      <c r="A156" s="264" t="s">
        <v>1908</v>
      </c>
      <c r="B156" s="264">
        <v>105927</v>
      </c>
      <c r="C156" s="264" t="s">
        <v>1909</v>
      </c>
      <c r="D156" s="264" t="s">
        <v>1755</v>
      </c>
    </row>
    <row r="157" spans="1:4">
      <c r="A157" s="264" t="s">
        <v>1910</v>
      </c>
      <c r="B157" s="264">
        <v>111750</v>
      </c>
      <c r="C157" s="264" t="s">
        <v>1629</v>
      </c>
      <c r="D157" s="264" t="s">
        <v>1911</v>
      </c>
    </row>
    <row r="158" spans="1:4">
      <c r="A158" s="264" t="s">
        <v>1912</v>
      </c>
      <c r="B158" s="264">
        <v>106599</v>
      </c>
      <c r="C158" s="264" t="s">
        <v>1906</v>
      </c>
      <c r="D158" s="264" t="s">
        <v>1913</v>
      </c>
    </row>
    <row r="159" spans="1:4">
      <c r="A159" s="264" t="s">
        <v>1914</v>
      </c>
      <c r="B159" s="264">
        <v>106692</v>
      </c>
      <c r="C159" s="264" t="s">
        <v>1915</v>
      </c>
      <c r="D159" s="264" t="s">
        <v>1916</v>
      </c>
    </row>
    <row r="160" spans="1:4">
      <c r="A160" s="264" t="s">
        <v>1917</v>
      </c>
      <c r="B160" s="264">
        <v>111259</v>
      </c>
      <c r="C160" s="264" t="s">
        <v>1918</v>
      </c>
      <c r="D160" s="264" t="s">
        <v>1919</v>
      </c>
    </row>
    <row r="161" spans="1:4">
      <c r="A161" s="264" t="s">
        <v>1920</v>
      </c>
      <c r="B161" s="264">
        <v>102970</v>
      </c>
      <c r="C161" s="264" t="s">
        <v>1921</v>
      </c>
      <c r="D161" s="264" t="s">
        <v>1922</v>
      </c>
    </row>
    <row r="162" spans="1:4">
      <c r="A162" s="264" t="s">
        <v>1923</v>
      </c>
      <c r="B162" s="264">
        <v>125111</v>
      </c>
      <c r="C162" s="264" t="s">
        <v>1924</v>
      </c>
      <c r="D162" s="264" t="s">
        <v>1925</v>
      </c>
    </row>
    <row r="163" spans="1:4">
      <c r="A163" s="264" t="s">
        <v>1926</v>
      </c>
      <c r="B163" s="264">
        <v>103329</v>
      </c>
      <c r="C163" s="264" t="s">
        <v>1927</v>
      </c>
      <c r="D163" s="264" t="s">
        <v>1928</v>
      </c>
    </row>
    <row r="164" spans="1:4">
      <c r="A164" s="264" t="s">
        <v>1929</v>
      </c>
      <c r="B164" s="264">
        <v>88860</v>
      </c>
      <c r="C164" s="264" t="s">
        <v>1884</v>
      </c>
      <c r="D164" s="264" t="s">
        <v>1930</v>
      </c>
    </row>
    <row r="165" spans="1:4">
      <c r="A165" s="264" t="s">
        <v>1931</v>
      </c>
      <c r="B165" s="264">
        <v>96628</v>
      </c>
      <c r="C165" s="264" t="s">
        <v>1932</v>
      </c>
      <c r="D165" s="264" t="s">
        <v>1933</v>
      </c>
    </row>
    <row r="166" spans="1:4">
      <c r="A166" s="264" t="s">
        <v>1934</v>
      </c>
      <c r="B166" s="264">
        <v>103007</v>
      </c>
      <c r="C166" s="264" t="s">
        <v>1935</v>
      </c>
      <c r="D166" s="264" t="s">
        <v>1936</v>
      </c>
    </row>
    <row r="167" spans="1:4">
      <c r="A167" s="264" t="s">
        <v>1937</v>
      </c>
      <c r="B167" s="264">
        <v>98557</v>
      </c>
      <c r="C167" s="264" t="s">
        <v>1681</v>
      </c>
      <c r="D167" s="264" t="s">
        <v>1938</v>
      </c>
    </row>
    <row r="168" spans="1:4">
      <c r="A168" s="264" t="s">
        <v>1939</v>
      </c>
      <c r="B168" s="264">
        <v>99197</v>
      </c>
      <c r="C168" s="264" t="s">
        <v>1743</v>
      </c>
      <c r="D168" s="264" t="s">
        <v>1940</v>
      </c>
    </row>
    <row r="169" spans="1:4">
      <c r="A169" s="264" t="s">
        <v>1941</v>
      </c>
      <c r="B169" s="264">
        <v>104400</v>
      </c>
      <c r="C169" s="264" t="s">
        <v>1942</v>
      </c>
      <c r="D169" s="264" t="s">
        <v>1943</v>
      </c>
    </row>
    <row r="170" spans="1:4">
      <c r="A170" s="264" t="s">
        <v>1944</v>
      </c>
      <c r="B170" s="264">
        <v>97199</v>
      </c>
      <c r="C170" s="264" t="s">
        <v>1945</v>
      </c>
      <c r="D170" s="264" t="s">
        <v>1946</v>
      </c>
    </row>
    <row r="171" spans="1:4">
      <c r="A171" s="264" t="s">
        <v>1947</v>
      </c>
      <c r="B171" s="264">
        <v>99140</v>
      </c>
      <c r="C171" s="264" t="s">
        <v>1948</v>
      </c>
      <c r="D171" s="264" t="s">
        <v>1949</v>
      </c>
    </row>
    <row r="172" spans="1:4">
      <c r="A172" s="264" t="s">
        <v>1950</v>
      </c>
      <c r="B172" s="264">
        <v>102061</v>
      </c>
      <c r="C172" s="264" t="s">
        <v>1951</v>
      </c>
      <c r="D172" s="264" t="s">
        <v>1952</v>
      </c>
    </row>
    <row r="173" spans="1:4">
      <c r="A173" s="264" t="s">
        <v>1953</v>
      </c>
      <c r="B173" s="264">
        <v>101011</v>
      </c>
      <c r="C173" s="264" t="s">
        <v>1954</v>
      </c>
      <c r="D173" s="264" t="s">
        <v>1955</v>
      </c>
    </row>
    <row r="174" spans="1:4">
      <c r="A174" s="264" t="s">
        <v>1956</v>
      </c>
      <c r="B174" s="264">
        <v>116659</v>
      </c>
      <c r="C174" s="264" t="s">
        <v>1957</v>
      </c>
      <c r="D174" s="264" t="s">
        <v>1958</v>
      </c>
    </row>
    <row r="175" spans="1:4">
      <c r="A175" s="264" t="s">
        <v>1959</v>
      </c>
      <c r="B175" s="264">
        <v>105871</v>
      </c>
      <c r="C175" s="264" t="s">
        <v>1960</v>
      </c>
      <c r="D175" s="264" t="s">
        <v>1961</v>
      </c>
    </row>
    <row r="176" spans="1:4">
      <c r="A176" s="264" t="s">
        <v>1962</v>
      </c>
      <c r="B176" s="264">
        <v>93026</v>
      </c>
      <c r="C176" s="264" t="s">
        <v>1582</v>
      </c>
      <c r="D176" s="264" t="s">
        <v>1963</v>
      </c>
    </row>
    <row r="177" spans="1:4">
      <c r="A177" s="264" t="s">
        <v>1964</v>
      </c>
      <c r="B177" s="264">
        <v>91695</v>
      </c>
      <c r="C177" s="264" t="s">
        <v>1965</v>
      </c>
      <c r="D177" s="264" t="s">
        <v>1966</v>
      </c>
    </row>
    <row r="178" spans="1:4">
      <c r="A178" s="264" t="s">
        <v>1967</v>
      </c>
      <c r="B178" s="264">
        <v>90073</v>
      </c>
      <c r="C178" s="264" t="s">
        <v>1968</v>
      </c>
      <c r="D178" s="264" t="s">
        <v>1969</v>
      </c>
    </row>
    <row r="179" spans="1:4">
      <c r="A179" s="264" t="s">
        <v>1970</v>
      </c>
      <c r="B179" s="264">
        <v>101494</v>
      </c>
      <c r="C179" s="264" t="s">
        <v>1971</v>
      </c>
      <c r="D179" s="264" t="s">
        <v>1972</v>
      </c>
    </row>
    <row r="180" spans="1:4">
      <c r="A180" s="264" t="s">
        <v>1973</v>
      </c>
      <c r="B180" s="264">
        <v>99738</v>
      </c>
      <c r="C180" s="264" t="s">
        <v>1974</v>
      </c>
      <c r="D180" s="264" t="s">
        <v>1975</v>
      </c>
    </row>
    <row r="181" spans="1:4">
      <c r="A181" s="264" t="s">
        <v>1976</v>
      </c>
      <c r="B181" s="264">
        <v>100183</v>
      </c>
      <c r="C181" s="264" t="s">
        <v>1977</v>
      </c>
      <c r="D181" s="264" t="s">
        <v>1978</v>
      </c>
    </row>
    <row r="182" spans="1:4">
      <c r="A182" s="264" t="s">
        <v>1979</v>
      </c>
      <c r="B182" s="264">
        <v>100913</v>
      </c>
      <c r="C182" s="264" t="s">
        <v>1980</v>
      </c>
      <c r="D182" s="264" t="s">
        <v>1981</v>
      </c>
    </row>
    <row r="183" spans="1:4">
      <c r="A183" s="264" t="s">
        <v>1982</v>
      </c>
      <c r="B183" s="264">
        <v>98569</v>
      </c>
      <c r="C183" s="264" t="s">
        <v>1566</v>
      </c>
      <c r="D183" s="264" t="s">
        <v>1983</v>
      </c>
    </row>
    <row r="184" spans="1:4">
      <c r="A184" s="264" t="s">
        <v>1984</v>
      </c>
      <c r="B184" s="264">
        <v>95225</v>
      </c>
      <c r="C184" s="264" t="s">
        <v>1985</v>
      </c>
      <c r="D184" s="264" t="s">
        <v>1986</v>
      </c>
    </row>
    <row r="185" spans="1:4">
      <c r="A185" s="264" t="s">
        <v>1987</v>
      </c>
      <c r="B185" s="264">
        <v>93152</v>
      </c>
      <c r="C185" s="264" t="s">
        <v>1988</v>
      </c>
      <c r="D185" s="264" t="s">
        <v>1595</v>
      </c>
    </row>
    <row r="186" spans="1:4">
      <c r="A186" s="264" t="s">
        <v>1989</v>
      </c>
      <c r="B186" s="264">
        <v>118320</v>
      </c>
      <c r="C186" s="264" t="s">
        <v>1990</v>
      </c>
      <c r="D186" s="264" t="s">
        <v>1991</v>
      </c>
    </row>
    <row r="187" spans="1:4">
      <c r="A187" s="264" t="s">
        <v>1992</v>
      </c>
      <c r="B187" s="264">
        <v>89980</v>
      </c>
      <c r="C187" s="264" t="s">
        <v>1993</v>
      </c>
      <c r="D187" s="264" t="s">
        <v>1791</v>
      </c>
    </row>
    <row r="188" spans="1:4">
      <c r="A188" s="264" t="s">
        <v>1994</v>
      </c>
      <c r="B188" s="264">
        <v>79889</v>
      </c>
      <c r="C188" s="264" t="s">
        <v>1995</v>
      </c>
      <c r="D188" s="264" t="s">
        <v>1996</v>
      </c>
    </row>
    <row r="189" spans="1:4">
      <c r="A189" s="264" t="s">
        <v>1997</v>
      </c>
      <c r="B189" s="264">
        <v>85489</v>
      </c>
      <c r="C189" s="264" t="s">
        <v>1998</v>
      </c>
      <c r="D189" s="264" t="s">
        <v>1999</v>
      </c>
    </row>
    <row r="190" spans="1:4">
      <c r="A190" s="264" t="s">
        <v>2000</v>
      </c>
      <c r="B190" s="264">
        <v>85467</v>
      </c>
      <c r="C190" s="264" t="s">
        <v>1965</v>
      </c>
      <c r="D190" s="264" t="s">
        <v>2001</v>
      </c>
    </row>
  </sheetData>
  <mergeCells count="1">
    <mergeCell ref="H1:I1"/>
  </mergeCells>
  <hyperlinks>
    <hyperlink ref="H1:I1" location="Index!A1" display="Regresar al Índice" xr:uid="{496559CF-6A21-4520-BD4E-92ADE48DAA81}"/>
  </hyperlink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48F4-8170-4A7E-8EDD-D8325544E256}">
  <sheetPr codeName="Hoja96"/>
  <dimension ref="A1:I190"/>
  <sheetViews>
    <sheetView workbookViewId="0"/>
  </sheetViews>
  <sheetFormatPr baseColWidth="10" defaultRowHeight="12.75"/>
  <cols>
    <col min="1" max="16384" width="11.42578125" style="264"/>
  </cols>
  <sheetData>
    <row r="1" spans="1:9">
      <c r="A1" s="262" t="s">
        <v>2947</v>
      </c>
      <c r="H1" s="263" t="s">
        <v>1445</v>
      </c>
      <c r="I1" s="263"/>
    </row>
    <row r="2" spans="1:9">
      <c r="A2" s="264" t="s">
        <v>1378</v>
      </c>
    </row>
    <row r="6" spans="1:9">
      <c r="A6" s="264" t="s">
        <v>134</v>
      </c>
      <c r="B6" s="264" t="s">
        <v>1313</v>
      </c>
      <c r="C6" s="264" t="s">
        <v>133</v>
      </c>
      <c r="D6" s="264" t="s">
        <v>407</v>
      </c>
    </row>
    <row r="7" spans="1:9">
      <c r="A7" s="264" t="s">
        <v>1493</v>
      </c>
      <c r="B7" s="264">
        <v>14737</v>
      </c>
    </row>
    <row r="8" spans="1:9">
      <c r="A8" s="264" t="s">
        <v>1494</v>
      </c>
      <c r="B8" s="264">
        <v>11890</v>
      </c>
      <c r="D8" s="264" t="s">
        <v>2002</v>
      </c>
    </row>
    <row r="9" spans="1:9">
      <c r="A9" s="264" t="s">
        <v>1496</v>
      </c>
      <c r="B9" s="264">
        <v>13467</v>
      </c>
      <c r="D9" s="264" t="s">
        <v>2003</v>
      </c>
    </row>
    <row r="10" spans="1:9">
      <c r="A10" s="264" t="s">
        <v>1498</v>
      </c>
      <c r="B10" s="264">
        <v>14749</v>
      </c>
      <c r="D10" s="264" t="s">
        <v>2004</v>
      </c>
    </row>
    <row r="11" spans="1:9">
      <c r="A11" s="264" t="s">
        <v>1500</v>
      </c>
      <c r="B11" s="264">
        <v>15224</v>
      </c>
      <c r="D11" s="264" t="s">
        <v>2005</v>
      </c>
    </row>
    <row r="12" spans="1:9">
      <c r="A12" s="264" t="s">
        <v>1502</v>
      </c>
      <c r="B12" s="264">
        <v>13930</v>
      </c>
      <c r="D12" s="264" t="s">
        <v>2006</v>
      </c>
    </row>
    <row r="13" spans="1:9">
      <c r="A13" s="264" t="s">
        <v>1504</v>
      </c>
      <c r="B13" s="264">
        <v>14924</v>
      </c>
      <c r="D13" s="264" t="s">
        <v>2007</v>
      </c>
    </row>
    <row r="14" spans="1:9">
      <c r="A14" s="264" t="s">
        <v>1506</v>
      </c>
      <c r="B14" s="264">
        <v>14381</v>
      </c>
      <c r="D14" s="264" t="s">
        <v>1577</v>
      </c>
    </row>
    <row r="15" spans="1:9">
      <c r="A15" s="264" t="s">
        <v>1508</v>
      </c>
      <c r="B15" s="264">
        <v>13977</v>
      </c>
      <c r="D15" s="264" t="s">
        <v>2008</v>
      </c>
    </row>
    <row r="16" spans="1:9">
      <c r="A16" s="264" t="s">
        <v>1510</v>
      </c>
      <c r="B16" s="264">
        <v>14793</v>
      </c>
      <c r="D16" s="264" t="s">
        <v>2009</v>
      </c>
    </row>
    <row r="17" spans="1:4">
      <c r="A17" s="264" t="s">
        <v>1512</v>
      </c>
      <c r="B17" s="264">
        <v>13975</v>
      </c>
      <c r="D17" s="264" t="s">
        <v>2010</v>
      </c>
    </row>
    <row r="18" spans="1:4">
      <c r="A18" s="264" t="s">
        <v>1514</v>
      </c>
      <c r="B18" s="264">
        <v>16928</v>
      </c>
      <c r="D18" s="264" t="s">
        <v>2011</v>
      </c>
    </row>
    <row r="19" spans="1:4">
      <c r="A19" s="264" t="s">
        <v>1516</v>
      </c>
      <c r="B19" s="264">
        <v>14927</v>
      </c>
      <c r="C19" s="264" t="s">
        <v>2012</v>
      </c>
      <c r="D19" s="264" t="s">
        <v>2013</v>
      </c>
    </row>
    <row r="20" spans="1:4">
      <c r="A20" s="264" t="s">
        <v>1519</v>
      </c>
      <c r="B20" s="264">
        <v>12226</v>
      </c>
      <c r="C20" s="264" t="s">
        <v>1845</v>
      </c>
      <c r="D20" s="264" t="s">
        <v>2014</v>
      </c>
    </row>
    <row r="21" spans="1:4">
      <c r="A21" s="264" t="s">
        <v>1522</v>
      </c>
      <c r="B21" s="264">
        <v>13439</v>
      </c>
      <c r="C21" s="264" t="s">
        <v>2015</v>
      </c>
      <c r="D21" s="264" t="s">
        <v>2016</v>
      </c>
    </row>
    <row r="22" spans="1:4">
      <c r="A22" s="264" t="s">
        <v>1525</v>
      </c>
      <c r="B22" s="264">
        <v>13163</v>
      </c>
      <c r="C22" s="264" t="s">
        <v>2017</v>
      </c>
      <c r="D22" s="264" t="s">
        <v>2018</v>
      </c>
    </row>
    <row r="23" spans="1:4">
      <c r="A23" s="264" t="s">
        <v>1528</v>
      </c>
      <c r="B23" s="264">
        <v>14426</v>
      </c>
      <c r="C23" s="264" t="s">
        <v>2019</v>
      </c>
      <c r="D23" s="264" t="s">
        <v>2020</v>
      </c>
    </row>
    <row r="24" spans="1:4">
      <c r="A24" s="264" t="s">
        <v>1531</v>
      </c>
      <c r="B24" s="264">
        <v>14619</v>
      </c>
      <c r="C24" s="264" t="s">
        <v>2021</v>
      </c>
      <c r="D24" s="264" t="s">
        <v>2022</v>
      </c>
    </row>
    <row r="25" spans="1:4">
      <c r="A25" s="264" t="s">
        <v>1534</v>
      </c>
      <c r="B25" s="264">
        <v>15180</v>
      </c>
      <c r="C25" s="264" t="s">
        <v>2023</v>
      </c>
      <c r="D25" s="264" t="s">
        <v>2024</v>
      </c>
    </row>
    <row r="26" spans="1:4">
      <c r="A26" s="264" t="s">
        <v>1537</v>
      </c>
      <c r="B26" s="264">
        <v>14500</v>
      </c>
      <c r="C26" s="264" t="s">
        <v>1568</v>
      </c>
      <c r="D26" s="264" t="s">
        <v>2025</v>
      </c>
    </row>
    <row r="27" spans="1:4">
      <c r="A27" s="264" t="s">
        <v>1540</v>
      </c>
      <c r="B27" s="264">
        <v>13945</v>
      </c>
      <c r="C27" s="264" t="s">
        <v>1532</v>
      </c>
      <c r="D27" s="264" t="s">
        <v>2026</v>
      </c>
    </row>
    <row r="28" spans="1:4">
      <c r="A28" s="264" t="s">
        <v>1543</v>
      </c>
      <c r="B28" s="264">
        <v>14843</v>
      </c>
      <c r="C28" s="264" t="s">
        <v>1815</v>
      </c>
      <c r="D28" s="264" t="s">
        <v>2027</v>
      </c>
    </row>
    <row r="29" spans="1:4">
      <c r="A29" s="264" t="s">
        <v>1546</v>
      </c>
      <c r="B29" s="264">
        <v>14033</v>
      </c>
      <c r="C29" s="264" t="s">
        <v>2028</v>
      </c>
      <c r="D29" s="264" t="s">
        <v>2029</v>
      </c>
    </row>
    <row r="30" spans="1:4">
      <c r="A30" s="264" t="s">
        <v>1549</v>
      </c>
      <c r="B30" s="264">
        <v>16581</v>
      </c>
      <c r="C30" s="264" t="s">
        <v>2018</v>
      </c>
      <c r="D30" s="264" t="s">
        <v>2030</v>
      </c>
    </row>
    <row r="31" spans="1:4">
      <c r="A31" s="264" t="s">
        <v>1552</v>
      </c>
      <c r="B31" s="264">
        <v>14981</v>
      </c>
      <c r="C31" s="264" t="s">
        <v>2031</v>
      </c>
      <c r="D31" s="264" t="s">
        <v>2032</v>
      </c>
    </row>
    <row r="32" spans="1:4">
      <c r="A32" s="264" t="s">
        <v>1555</v>
      </c>
      <c r="B32" s="264">
        <v>13000</v>
      </c>
      <c r="C32" s="264" t="s">
        <v>1608</v>
      </c>
      <c r="D32" s="264" t="s">
        <v>2033</v>
      </c>
    </row>
    <row r="33" spans="1:4">
      <c r="A33" s="264" t="s">
        <v>1558</v>
      </c>
      <c r="B33" s="264">
        <v>13186</v>
      </c>
      <c r="C33" s="264" t="s">
        <v>2034</v>
      </c>
      <c r="D33" s="264" t="s">
        <v>1768</v>
      </c>
    </row>
    <row r="34" spans="1:4">
      <c r="A34" s="264" t="s">
        <v>1561</v>
      </c>
      <c r="B34" s="264">
        <v>15655</v>
      </c>
      <c r="C34" s="264" t="s">
        <v>2035</v>
      </c>
      <c r="D34" s="264" t="s">
        <v>2036</v>
      </c>
    </row>
    <row r="35" spans="1:4">
      <c r="A35" s="264" t="s">
        <v>1564</v>
      </c>
      <c r="B35" s="264">
        <v>15214</v>
      </c>
      <c r="C35" s="264" t="s">
        <v>2037</v>
      </c>
      <c r="D35" s="264" t="s">
        <v>2038</v>
      </c>
    </row>
    <row r="36" spans="1:4">
      <c r="A36" s="264" t="s">
        <v>1567</v>
      </c>
      <c r="B36" s="264">
        <v>15480</v>
      </c>
      <c r="C36" s="264" t="s">
        <v>2039</v>
      </c>
      <c r="D36" s="264" t="s">
        <v>2040</v>
      </c>
    </row>
    <row r="37" spans="1:4">
      <c r="A37" s="264" t="s">
        <v>1570</v>
      </c>
      <c r="B37" s="264">
        <v>16436</v>
      </c>
      <c r="C37" s="264" t="s">
        <v>2041</v>
      </c>
      <c r="D37" s="264" t="s">
        <v>2042</v>
      </c>
    </row>
    <row r="38" spans="1:4">
      <c r="A38" s="264" t="s">
        <v>1572</v>
      </c>
      <c r="B38" s="264">
        <v>15510</v>
      </c>
      <c r="C38" s="264" t="s">
        <v>2043</v>
      </c>
      <c r="D38" s="264" t="s">
        <v>2044</v>
      </c>
    </row>
    <row r="39" spans="1:4">
      <c r="A39" s="264" t="s">
        <v>1575</v>
      </c>
      <c r="B39" s="264">
        <v>14919</v>
      </c>
      <c r="C39" s="264" t="s">
        <v>2045</v>
      </c>
      <c r="D39" s="264" t="s">
        <v>2046</v>
      </c>
    </row>
    <row r="40" spans="1:4">
      <c r="A40" s="264" t="s">
        <v>1578</v>
      </c>
      <c r="B40" s="264">
        <v>15608</v>
      </c>
      <c r="C40" s="264" t="s">
        <v>2047</v>
      </c>
      <c r="D40" s="264" t="s">
        <v>1618</v>
      </c>
    </row>
    <row r="41" spans="1:4">
      <c r="A41" s="264" t="s">
        <v>1581</v>
      </c>
      <c r="B41" s="264">
        <v>15612</v>
      </c>
      <c r="C41" s="264" t="s">
        <v>2048</v>
      </c>
      <c r="D41" s="264" t="s">
        <v>2049</v>
      </c>
    </row>
    <row r="42" spans="1:4">
      <c r="A42" s="264" t="s">
        <v>1584</v>
      </c>
      <c r="B42" s="264">
        <v>18510</v>
      </c>
      <c r="C42" s="264" t="s">
        <v>2050</v>
      </c>
      <c r="D42" s="264" t="s">
        <v>2051</v>
      </c>
    </row>
    <row r="43" spans="1:4">
      <c r="A43" s="264" t="s">
        <v>1587</v>
      </c>
      <c r="B43" s="264">
        <v>15705</v>
      </c>
      <c r="C43" s="264" t="s">
        <v>2052</v>
      </c>
      <c r="D43" s="264" t="s">
        <v>2053</v>
      </c>
    </row>
    <row r="44" spans="1:4">
      <c r="A44" s="264" t="s">
        <v>1590</v>
      </c>
      <c r="B44" s="264">
        <v>14388</v>
      </c>
      <c r="C44" s="264" t="s">
        <v>2054</v>
      </c>
      <c r="D44" s="264" t="s">
        <v>2055</v>
      </c>
    </row>
    <row r="45" spans="1:4">
      <c r="A45" s="264" t="s">
        <v>1593</v>
      </c>
      <c r="B45" s="264">
        <v>14288</v>
      </c>
      <c r="C45" s="264" t="s">
        <v>2056</v>
      </c>
      <c r="D45" s="264" t="s">
        <v>2057</v>
      </c>
    </row>
    <row r="46" spans="1:4">
      <c r="A46" s="264" t="s">
        <v>1596</v>
      </c>
      <c r="B46" s="264">
        <v>13753</v>
      </c>
      <c r="C46" s="264" t="s">
        <v>2058</v>
      </c>
      <c r="D46" s="264" t="s">
        <v>2059</v>
      </c>
    </row>
    <row r="47" spans="1:4">
      <c r="A47" s="264" t="s">
        <v>1599</v>
      </c>
      <c r="B47" s="264">
        <v>15950</v>
      </c>
      <c r="C47" s="264" t="s">
        <v>2060</v>
      </c>
      <c r="D47" s="264" t="s">
        <v>2061</v>
      </c>
    </row>
    <row r="48" spans="1:4">
      <c r="A48" s="264" t="s">
        <v>1602</v>
      </c>
      <c r="B48" s="264">
        <v>15991</v>
      </c>
      <c r="C48" s="264" t="s">
        <v>2062</v>
      </c>
      <c r="D48" s="264" t="s">
        <v>2063</v>
      </c>
    </row>
    <row r="49" spans="1:4">
      <c r="A49" s="264" t="s">
        <v>1605</v>
      </c>
      <c r="B49" s="264">
        <v>16078</v>
      </c>
      <c r="C49" s="264" t="s">
        <v>1595</v>
      </c>
      <c r="D49" s="264" t="s">
        <v>2064</v>
      </c>
    </row>
    <row r="50" spans="1:4">
      <c r="A50" s="264" t="s">
        <v>1607</v>
      </c>
      <c r="B50" s="264">
        <v>16340</v>
      </c>
      <c r="C50" s="264" t="s">
        <v>1880</v>
      </c>
      <c r="D50" s="264" t="s">
        <v>2065</v>
      </c>
    </row>
    <row r="51" spans="1:4">
      <c r="A51" s="264" t="s">
        <v>1610</v>
      </c>
      <c r="B51" s="264">
        <v>15629</v>
      </c>
      <c r="C51" s="264" t="s">
        <v>2066</v>
      </c>
      <c r="D51" s="264" t="s">
        <v>2067</v>
      </c>
    </row>
    <row r="52" spans="1:4">
      <c r="A52" s="264" t="s">
        <v>1613</v>
      </c>
      <c r="B52" s="264">
        <v>15979</v>
      </c>
      <c r="C52" s="264" t="s">
        <v>2068</v>
      </c>
      <c r="D52" s="264" t="s">
        <v>2069</v>
      </c>
    </row>
    <row r="53" spans="1:4">
      <c r="A53" s="264" t="s">
        <v>1614</v>
      </c>
      <c r="B53" s="264">
        <v>16191</v>
      </c>
      <c r="C53" s="264" t="s">
        <v>2070</v>
      </c>
      <c r="D53" s="264" t="s">
        <v>2071</v>
      </c>
    </row>
    <row r="54" spans="1:4">
      <c r="A54" s="264" t="s">
        <v>1617</v>
      </c>
      <c r="B54" s="264">
        <v>19096</v>
      </c>
      <c r="C54" s="264" t="s">
        <v>2072</v>
      </c>
      <c r="D54" s="264" t="s">
        <v>2073</v>
      </c>
    </row>
    <row r="55" spans="1:4">
      <c r="A55" s="264" t="s">
        <v>1620</v>
      </c>
      <c r="B55" s="264">
        <v>16328</v>
      </c>
      <c r="C55" s="264" t="s">
        <v>1785</v>
      </c>
      <c r="D55" s="264" t="s">
        <v>2074</v>
      </c>
    </row>
    <row r="56" spans="1:4">
      <c r="A56" s="264" t="s">
        <v>1622</v>
      </c>
      <c r="B56" s="264">
        <v>14746</v>
      </c>
      <c r="C56" s="264" t="s">
        <v>1576</v>
      </c>
      <c r="D56" s="264" t="s">
        <v>2075</v>
      </c>
    </row>
    <row r="57" spans="1:4">
      <c r="A57" s="264" t="s">
        <v>1625</v>
      </c>
      <c r="B57" s="264">
        <v>14837</v>
      </c>
      <c r="C57" s="264" t="s">
        <v>2024</v>
      </c>
      <c r="D57" s="264" t="s">
        <v>2076</v>
      </c>
    </row>
    <row r="58" spans="1:4">
      <c r="A58" s="264" t="s">
        <v>1628</v>
      </c>
      <c r="B58" s="264">
        <v>14600</v>
      </c>
      <c r="C58" s="264" t="s">
        <v>2077</v>
      </c>
      <c r="D58" s="264" t="s">
        <v>2078</v>
      </c>
    </row>
    <row r="59" spans="1:4">
      <c r="A59" s="264" t="s">
        <v>1630</v>
      </c>
      <c r="B59" s="264">
        <v>16104</v>
      </c>
      <c r="C59" s="264" t="s">
        <v>2079</v>
      </c>
      <c r="D59" s="264" t="s">
        <v>2080</v>
      </c>
    </row>
    <row r="60" spans="1:4">
      <c r="A60" s="264" t="s">
        <v>1633</v>
      </c>
      <c r="B60" s="264">
        <v>15887</v>
      </c>
      <c r="C60" s="264" t="s">
        <v>2081</v>
      </c>
      <c r="D60" s="264" t="s">
        <v>2082</v>
      </c>
    </row>
    <row r="61" spans="1:4">
      <c r="A61" s="264" t="s">
        <v>1636</v>
      </c>
      <c r="B61" s="264">
        <v>16326</v>
      </c>
      <c r="C61" s="264" t="s">
        <v>2083</v>
      </c>
      <c r="D61" s="264" t="s">
        <v>2084</v>
      </c>
    </row>
    <row r="62" spans="1:4">
      <c r="A62" s="264" t="s">
        <v>1639</v>
      </c>
      <c r="B62" s="264">
        <v>15983</v>
      </c>
      <c r="C62" s="264" t="s">
        <v>1595</v>
      </c>
      <c r="D62" s="264" t="s">
        <v>2085</v>
      </c>
    </row>
    <row r="63" spans="1:4">
      <c r="A63" s="264" t="s">
        <v>1642</v>
      </c>
      <c r="B63" s="264">
        <v>13950</v>
      </c>
      <c r="C63" s="264" t="s">
        <v>1794</v>
      </c>
      <c r="D63" s="264" t="s">
        <v>1661</v>
      </c>
    </row>
    <row r="64" spans="1:4">
      <c r="A64" s="264" t="s">
        <v>1645</v>
      </c>
      <c r="B64" s="264">
        <v>14910</v>
      </c>
      <c r="C64" s="264" t="s">
        <v>2086</v>
      </c>
      <c r="D64" s="264" t="s">
        <v>2087</v>
      </c>
    </row>
    <row r="65" spans="1:4">
      <c r="A65" s="264" t="s">
        <v>1648</v>
      </c>
      <c r="B65" s="264">
        <v>15296</v>
      </c>
      <c r="C65" s="264" t="s">
        <v>2010</v>
      </c>
      <c r="D65" s="264" t="s">
        <v>2088</v>
      </c>
    </row>
    <row r="66" spans="1:4">
      <c r="A66" s="264" t="s">
        <v>1651</v>
      </c>
      <c r="B66" s="264">
        <v>16348</v>
      </c>
      <c r="C66" s="264" t="s">
        <v>2089</v>
      </c>
      <c r="D66" s="264" t="s">
        <v>2087</v>
      </c>
    </row>
    <row r="67" spans="1:4">
      <c r="A67" s="264" t="s">
        <v>1654</v>
      </c>
      <c r="B67" s="264">
        <v>14755</v>
      </c>
      <c r="C67" s="264" t="s">
        <v>2090</v>
      </c>
      <c r="D67" s="264" t="s">
        <v>2091</v>
      </c>
    </row>
    <row r="68" spans="1:4">
      <c r="A68" s="264" t="s">
        <v>1657</v>
      </c>
      <c r="B68" s="264">
        <v>11892</v>
      </c>
      <c r="C68" s="264" t="s">
        <v>2092</v>
      </c>
      <c r="D68" s="264" t="s">
        <v>2093</v>
      </c>
    </row>
    <row r="69" spans="1:4">
      <c r="A69" s="264" t="s">
        <v>1660</v>
      </c>
      <c r="B69" s="264">
        <v>12302</v>
      </c>
      <c r="C69" s="264" t="s">
        <v>2094</v>
      </c>
      <c r="D69" s="264" t="s">
        <v>2095</v>
      </c>
    </row>
    <row r="70" spans="1:4">
      <c r="A70" s="264" t="s">
        <v>1663</v>
      </c>
      <c r="B70" s="264">
        <v>13981</v>
      </c>
      <c r="C70" s="264" t="s">
        <v>2096</v>
      </c>
      <c r="D70" s="264" t="s">
        <v>2097</v>
      </c>
    </row>
    <row r="71" spans="1:4">
      <c r="A71" s="264" t="s">
        <v>1666</v>
      </c>
      <c r="B71" s="264">
        <v>14778</v>
      </c>
      <c r="C71" s="264" t="s">
        <v>1513</v>
      </c>
      <c r="D71" s="264" t="s">
        <v>2098</v>
      </c>
    </row>
    <row r="72" spans="1:4">
      <c r="A72" s="264" t="s">
        <v>1668</v>
      </c>
      <c r="B72" s="264">
        <v>13575</v>
      </c>
      <c r="C72" s="264" t="s">
        <v>2099</v>
      </c>
      <c r="D72" s="264" t="s">
        <v>2100</v>
      </c>
    </row>
    <row r="73" spans="1:4">
      <c r="A73" s="264" t="s">
        <v>1671</v>
      </c>
      <c r="B73" s="264">
        <v>14802</v>
      </c>
      <c r="C73" s="264" t="s">
        <v>2101</v>
      </c>
      <c r="D73" s="264" t="s">
        <v>2102</v>
      </c>
    </row>
    <row r="74" spans="1:4">
      <c r="A74" s="264" t="s">
        <v>1674</v>
      </c>
      <c r="B74" s="264">
        <v>14363</v>
      </c>
      <c r="C74" s="264" t="s">
        <v>2103</v>
      </c>
      <c r="D74" s="264" t="s">
        <v>2104</v>
      </c>
    </row>
    <row r="75" spans="1:4">
      <c r="A75" s="264" t="s">
        <v>1677</v>
      </c>
      <c r="B75" s="264">
        <v>12886</v>
      </c>
      <c r="C75" s="264" t="s">
        <v>1799</v>
      </c>
      <c r="D75" s="264" t="s">
        <v>2105</v>
      </c>
    </row>
    <row r="76" spans="1:4">
      <c r="A76" s="264" t="s">
        <v>1680</v>
      </c>
      <c r="B76" s="264">
        <v>13600</v>
      </c>
      <c r="C76" s="264" t="s">
        <v>2106</v>
      </c>
      <c r="D76" s="264" t="s">
        <v>2107</v>
      </c>
    </row>
    <row r="77" spans="1:4">
      <c r="A77" s="264" t="s">
        <v>1683</v>
      </c>
      <c r="B77" s="264">
        <v>13530</v>
      </c>
      <c r="C77" s="264" t="s">
        <v>2108</v>
      </c>
      <c r="D77" s="264" t="s">
        <v>1813</v>
      </c>
    </row>
    <row r="78" spans="1:4">
      <c r="A78" s="264" t="s">
        <v>1686</v>
      </c>
      <c r="B78" s="264">
        <v>15405</v>
      </c>
      <c r="C78" s="264" t="s">
        <v>2109</v>
      </c>
      <c r="D78" s="264" t="s">
        <v>2110</v>
      </c>
    </row>
    <row r="79" spans="1:4">
      <c r="A79" s="264" t="s">
        <v>1689</v>
      </c>
      <c r="B79" s="264">
        <v>13059</v>
      </c>
      <c r="C79" s="264" t="s">
        <v>2111</v>
      </c>
      <c r="D79" s="264" t="s">
        <v>2112</v>
      </c>
    </row>
    <row r="80" spans="1:4">
      <c r="A80" s="264" t="s">
        <v>1692</v>
      </c>
      <c r="B80" s="264">
        <v>11635</v>
      </c>
      <c r="C80" s="264" t="s">
        <v>2113</v>
      </c>
      <c r="D80" s="264" t="s">
        <v>2114</v>
      </c>
    </row>
    <row r="81" spans="1:4">
      <c r="A81" s="264" t="s">
        <v>1695</v>
      </c>
      <c r="B81" s="264">
        <v>10739</v>
      </c>
      <c r="C81" s="264" t="s">
        <v>2115</v>
      </c>
      <c r="D81" s="264" t="s">
        <v>1884</v>
      </c>
    </row>
    <row r="82" spans="1:4">
      <c r="A82" s="264" t="s">
        <v>1698</v>
      </c>
      <c r="B82" s="264">
        <v>11336</v>
      </c>
      <c r="C82" s="264" t="s">
        <v>2116</v>
      </c>
      <c r="D82" s="264" t="s">
        <v>2117</v>
      </c>
    </row>
    <row r="83" spans="1:4">
      <c r="A83" s="264" t="s">
        <v>1701</v>
      </c>
      <c r="B83" s="264">
        <v>12901</v>
      </c>
      <c r="C83" s="264" t="s">
        <v>2118</v>
      </c>
      <c r="D83" s="264" t="s">
        <v>2119</v>
      </c>
    </row>
    <row r="84" spans="1:4">
      <c r="A84" s="264" t="s">
        <v>1704</v>
      </c>
      <c r="B84" s="264">
        <v>11613</v>
      </c>
      <c r="C84" s="264" t="s">
        <v>2120</v>
      </c>
      <c r="D84" s="264" t="s">
        <v>1597</v>
      </c>
    </row>
    <row r="85" spans="1:4">
      <c r="A85" s="264" t="s">
        <v>1707</v>
      </c>
      <c r="B85" s="264">
        <v>11930</v>
      </c>
      <c r="C85" s="264" t="s">
        <v>2093</v>
      </c>
      <c r="D85" s="264" t="s">
        <v>2121</v>
      </c>
    </row>
    <row r="86" spans="1:4">
      <c r="A86" s="264" t="s">
        <v>1710</v>
      </c>
      <c r="B86" s="264">
        <v>11319</v>
      </c>
      <c r="C86" s="264" t="s">
        <v>2122</v>
      </c>
      <c r="D86" s="264" t="s">
        <v>2123</v>
      </c>
    </row>
    <row r="87" spans="1:4">
      <c r="A87" s="264" t="s">
        <v>1713</v>
      </c>
      <c r="B87" s="264">
        <v>10470</v>
      </c>
      <c r="C87" s="264" t="s">
        <v>2124</v>
      </c>
      <c r="D87" s="264" t="s">
        <v>2125</v>
      </c>
    </row>
    <row r="88" spans="1:4">
      <c r="A88" s="264" t="s">
        <v>1716</v>
      </c>
      <c r="B88" s="264">
        <v>11427</v>
      </c>
      <c r="C88" s="264" t="s">
        <v>2126</v>
      </c>
      <c r="D88" s="264" t="s">
        <v>2127</v>
      </c>
    </row>
    <row r="89" spans="1:4">
      <c r="A89" s="264" t="s">
        <v>1719</v>
      </c>
      <c r="B89" s="264">
        <v>11070</v>
      </c>
      <c r="C89" s="264" t="s">
        <v>2128</v>
      </c>
      <c r="D89" s="264" t="s">
        <v>2129</v>
      </c>
    </row>
    <row r="90" spans="1:4">
      <c r="A90" s="264" t="s">
        <v>1722</v>
      </c>
      <c r="B90" s="264">
        <v>13483</v>
      </c>
      <c r="C90" s="264" t="s">
        <v>2130</v>
      </c>
      <c r="D90" s="264" t="s">
        <v>2131</v>
      </c>
    </row>
    <row r="91" spans="1:4">
      <c r="A91" s="264" t="s">
        <v>1724</v>
      </c>
      <c r="B91" s="264">
        <v>11818</v>
      </c>
      <c r="C91" s="264" t="s">
        <v>2132</v>
      </c>
      <c r="D91" s="264" t="s">
        <v>2133</v>
      </c>
    </row>
    <row r="92" spans="1:4">
      <c r="A92" s="264" t="s">
        <v>1727</v>
      </c>
      <c r="B92" s="264">
        <v>9460</v>
      </c>
      <c r="C92" s="264" t="s">
        <v>2134</v>
      </c>
      <c r="D92" s="264" t="s">
        <v>2135</v>
      </c>
    </row>
    <row r="93" spans="1:4">
      <c r="A93" s="264" t="s">
        <v>1730</v>
      </c>
      <c r="B93" s="264">
        <v>9764</v>
      </c>
      <c r="C93" s="264" t="s">
        <v>2136</v>
      </c>
      <c r="D93" s="264" t="s">
        <v>2137</v>
      </c>
    </row>
    <row r="94" spans="1:4">
      <c r="A94" s="264" t="s">
        <v>1733</v>
      </c>
      <c r="B94" s="264">
        <v>10924</v>
      </c>
      <c r="C94" s="264" t="s">
        <v>2138</v>
      </c>
      <c r="D94" s="264" t="s">
        <v>2139</v>
      </c>
    </row>
    <row r="95" spans="1:4">
      <c r="A95" s="264" t="s">
        <v>1735</v>
      </c>
      <c r="B95" s="264">
        <v>11418</v>
      </c>
      <c r="C95" s="264" t="s">
        <v>2140</v>
      </c>
      <c r="D95" s="264" t="s">
        <v>2141</v>
      </c>
    </row>
    <row r="96" spans="1:4">
      <c r="A96" s="264" t="s">
        <v>1737</v>
      </c>
      <c r="B96" s="264">
        <v>11362</v>
      </c>
      <c r="C96" s="264" t="s">
        <v>2113</v>
      </c>
      <c r="D96" s="264" t="s">
        <v>2142</v>
      </c>
    </row>
    <row r="97" spans="1:4">
      <c r="A97" s="264" t="s">
        <v>1739</v>
      </c>
      <c r="B97" s="264">
        <v>11921</v>
      </c>
      <c r="C97" s="264" t="s">
        <v>2143</v>
      </c>
      <c r="D97" s="264" t="s">
        <v>2144</v>
      </c>
    </row>
    <row r="98" spans="1:4">
      <c r="A98" s="264" t="s">
        <v>1742</v>
      </c>
      <c r="B98" s="264">
        <v>10835</v>
      </c>
      <c r="C98" s="264" t="s">
        <v>2145</v>
      </c>
      <c r="D98" s="264" t="s">
        <v>2146</v>
      </c>
    </row>
    <row r="99" spans="1:4">
      <c r="A99" s="264" t="s">
        <v>1744</v>
      </c>
      <c r="B99" s="264">
        <v>10325</v>
      </c>
      <c r="C99" s="264" t="s">
        <v>2147</v>
      </c>
      <c r="D99" s="264" t="s">
        <v>2148</v>
      </c>
    </row>
    <row r="100" spans="1:4">
      <c r="A100" s="264" t="s">
        <v>1746</v>
      </c>
      <c r="B100" s="264">
        <v>11459</v>
      </c>
      <c r="C100" s="264" t="s">
        <v>2149</v>
      </c>
      <c r="D100" s="264" t="s">
        <v>2150</v>
      </c>
    </row>
    <row r="101" spans="1:4">
      <c r="A101" s="264" t="s">
        <v>1748</v>
      </c>
      <c r="B101" s="264">
        <v>11075</v>
      </c>
      <c r="C101" s="264" t="s">
        <v>2151</v>
      </c>
      <c r="D101" s="264" t="s">
        <v>2152</v>
      </c>
    </row>
    <row r="102" spans="1:4">
      <c r="A102" s="264" t="s">
        <v>1751</v>
      </c>
      <c r="B102" s="264">
        <v>14249</v>
      </c>
      <c r="C102" s="264" t="s">
        <v>2153</v>
      </c>
      <c r="D102" s="264" t="s">
        <v>2154</v>
      </c>
    </row>
    <row r="103" spans="1:4">
      <c r="A103" s="264" t="s">
        <v>1754</v>
      </c>
      <c r="B103" s="264">
        <v>11692</v>
      </c>
      <c r="C103" s="264" t="s">
        <v>2155</v>
      </c>
      <c r="D103" s="264" t="s">
        <v>2156</v>
      </c>
    </row>
    <row r="104" spans="1:4">
      <c r="A104" s="264" t="s">
        <v>1757</v>
      </c>
      <c r="B104" s="264">
        <v>10132</v>
      </c>
      <c r="C104" s="264" t="s">
        <v>2157</v>
      </c>
      <c r="D104" s="264" t="s">
        <v>2158</v>
      </c>
    </row>
    <row r="105" spans="1:4">
      <c r="A105" s="264" t="s">
        <v>1760</v>
      </c>
      <c r="B105" s="264">
        <v>10643</v>
      </c>
      <c r="C105" s="264" t="s">
        <v>2159</v>
      </c>
      <c r="D105" s="264" t="s">
        <v>2160</v>
      </c>
    </row>
    <row r="106" spans="1:4">
      <c r="A106" s="264" t="s">
        <v>1763</v>
      </c>
      <c r="B106" s="264">
        <v>11828</v>
      </c>
      <c r="C106" s="264" t="s">
        <v>2161</v>
      </c>
      <c r="D106" s="264" t="s">
        <v>2162</v>
      </c>
    </row>
    <row r="107" spans="1:4">
      <c r="A107" s="264" t="s">
        <v>1766</v>
      </c>
      <c r="B107" s="264">
        <v>12028</v>
      </c>
      <c r="C107" s="264" t="s">
        <v>2163</v>
      </c>
      <c r="D107" s="264" t="s">
        <v>2164</v>
      </c>
    </row>
    <row r="108" spans="1:4">
      <c r="A108" s="264" t="s">
        <v>1769</v>
      </c>
      <c r="B108" s="264">
        <v>11164</v>
      </c>
      <c r="C108" s="264" t="s">
        <v>2165</v>
      </c>
      <c r="D108" s="264" t="s">
        <v>2166</v>
      </c>
    </row>
    <row r="109" spans="1:4">
      <c r="A109" s="264" t="s">
        <v>1771</v>
      </c>
      <c r="B109" s="264">
        <v>11041</v>
      </c>
      <c r="C109" s="264" t="s">
        <v>2167</v>
      </c>
      <c r="D109" s="264" t="s">
        <v>2168</v>
      </c>
    </row>
    <row r="110" spans="1:4">
      <c r="A110" s="264" t="s">
        <v>1774</v>
      </c>
      <c r="B110" s="264">
        <v>11394</v>
      </c>
      <c r="C110" s="264" t="s">
        <v>2169</v>
      </c>
      <c r="D110" s="264" t="s">
        <v>2170</v>
      </c>
    </row>
    <row r="111" spans="1:4">
      <c r="A111" s="264" t="s">
        <v>1777</v>
      </c>
      <c r="B111" s="264">
        <v>11638</v>
      </c>
      <c r="C111" s="264" t="s">
        <v>2171</v>
      </c>
      <c r="D111" s="264" t="s">
        <v>2172</v>
      </c>
    </row>
    <row r="112" spans="1:4">
      <c r="A112" s="264" t="s">
        <v>1780</v>
      </c>
      <c r="B112" s="264">
        <v>11260</v>
      </c>
      <c r="C112" s="264" t="s">
        <v>2165</v>
      </c>
      <c r="D112" s="264" t="s">
        <v>2173</v>
      </c>
    </row>
    <row r="113" spans="1:4">
      <c r="A113" s="264" t="s">
        <v>1783</v>
      </c>
      <c r="B113" s="264">
        <v>12316</v>
      </c>
      <c r="C113" s="264" t="s">
        <v>2174</v>
      </c>
      <c r="D113" s="264" t="s">
        <v>2175</v>
      </c>
    </row>
    <row r="114" spans="1:4">
      <c r="A114" s="264" t="s">
        <v>1786</v>
      </c>
      <c r="B114" s="264">
        <v>14751</v>
      </c>
      <c r="C114" s="264" t="s">
        <v>2176</v>
      </c>
      <c r="D114" s="264" t="s">
        <v>2177</v>
      </c>
    </row>
    <row r="115" spans="1:4">
      <c r="A115" s="264" t="s">
        <v>1789</v>
      </c>
      <c r="B115" s="264">
        <v>11825</v>
      </c>
      <c r="C115" s="264" t="s">
        <v>2178</v>
      </c>
      <c r="D115" s="264" t="s">
        <v>2179</v>
      </c>
    </row>
    <row r="116" spans="1:4">
      <c r="A116" s="264" t="s">
        <v>1792</v>
      </c>
      <c r="B116" s="264">
        <v>9847</v>
      </c>
      <c r="C116" s="264" t="s">
        <v>2008</v>
      </c>
      <c r="D116" s="264" t="s">
        <v>2180</v>
      </c>
    </row>
    <row r="117" spans="1:4">
      <c r="A117" s="264" t="s">
        <v>1795</v>
      </c>
      <c r="B117" s="264">
        <v>11149</v>
      </c>
      <c r="C117" s="264" t="s">
        <v>2181</v>
      </c>
      <c r="D117" s="264" t="s">
        <v>2182</v>
      </c>
    </row>
    <row r="118" spans="1:4">
      <c r="A118" s="264" t="s">
        <v>1797</v>
      </c>
      <c r="B118" s="264">
        <v>10186</v>
      </c>
      <c r="C118" s="264" t="s">
        <v>1656</v>
      </c>
      <c r="D118" s="264" t="s">
        <v>2183</v>
      </c>
    </row>
    <row r="119" spans="1:4">
      <c r="A119" s="264" t="s">
        <v>1800</v>
      </c>
      <c r="B119" s="264">
        <v>12269</v>
      </c>
      <c r="C119" s="264" t="s">
        <v>1949</v>
      </c>
      <c r="D119" s="264" t="s">
        <v>2184</v>
      </c>
    </row>
    <row r="120" spans="1:4">
      <c r="A120" s="264" t="s">
        <v>1802</v>
      </c>
      <c r="B120" s="264">
        <v>11618</v>
      </c>
      <c r="C120" s="264" t="s">
        <v>2185</v>
      </c>
      <c r="D120" s="264" t="s">
        <v>2186</v>
      </c>
    </row>
    <row r="121" spans="1:4">
      <c r="A121" s="264" t="s">
        <v>1805</v>
      </c>
      <c r="B121" s="264">
        <v>11748</v>
      </c>
      <c r="C121" s="264" t="s">
        <v>2187</v>
      </c>
      <c r="D121" s="264" t="s">
        <v>1603</v>
      </c>
    </row>
    <row r="122" spans="1:4">
      <c r="A122" s="264" t="s">
        <v>1808</v>
      </c>
      <c r="B122" s="264">
        <v>11786</v>
      </c>
      <c r="C122" s="264" t="s">
        <v>2188</v>
      </c>
      <c r="D122" s="264" t="s">
        <v>2189</v>
      </c>
    </row>
    <row r="123" spans="1:4">
      <c r="A123" s="264" t="s">
        <v>1811</v>
      </c>
      <c r="B123" s="264">
        <v>11976</v>
      </c>
      <c r="C123" s="264" t="s">
        <v>2190</v>
      </c>
      <c r="D123" s="264" t="s">
        <v>2191</v>
      </c>
    </row>
    <row r="124" spans="1:4">
      <c r="A124" s="264" t="s">
        <v>1814</v>
      </c>
      <c r="B124" s="264">
        <v>12360</v>
      </c>
      <c r="C124" s="264" t="s">
        <v>2192</v>
      </c>
      <c r="D124" s="264" t="s">
        <v>2137</v>
      </c>
    </row>
    <row r="125" spans="1:4">
      <c r="A125" s="264" t="s">
        <v>1816</v>
      </c>
      <c r="B125" s="264">
        <v>12738</v>
      </c>
      <c r="C125" s="264" t="s">
        <v>2193</v>
      </c>
      <c r="D125" s="264" t="s">
        <v>2194</v>
      </c>
    </row>
    <row r="126" spans="1:4">
      <c r="A126" s="264" t="s">
        <v>1819</v>
      </c>
      <c r="B126" s="264">
        <v>14900</v>
      </c>
      <c r="C126" s="264" t="s">
        <v>2195</v>
      </c>
      <c r="D126" s="264" t="s">
        <v>2196</v>
      </c>
    </row>
    <row r="127" spans="1:4">
      <c r="A127" s="264" t="s">
        <v>1822</v>
      </c>
      <c r="B127" s="264">
        <v>12497</v>
      </c>
      <c r="C127" s="264" t="s">
        <v>2153</v>
      </c>
      <c r="D127" s="264" t="s">
        <v>2197</v>
      </c>
    </row>
    <row r="128" spans="1:4">
      <c r="A128" s="264" t="s">
        <v>1825</v>
      </c>
      <c r="B128" s="264">
        <v>10512</v>
      </c>
      <c r="C128" s="264" t="s">
        <v>2198</v>
      </c>
      <c r="D128" s="264" t="s">
        <v>2199</v>
      </c>
    </row>
    <row r="129" spans="1:4">
      <c r="A129" s="264" t="s">
        <v>1828</v>
      </c>
      <c r="B129" s="264">
        <v>10734</v>
      </c>
      <c r="C129" s="264" t="s">
        <v>2200</v>
      </c>
      <c r="D129" s="264" t="s">
        <v>2201</v>
      </c>
    </row>
    <row r="130" spans="1:4">
      <c r="A130" s="264" t="s">
        <v>1831</v>
      </c>
      <c r="B130" s="264">
        <v>13042</v>
      </c>
      <c r="C130" s="264" t="s">
        <v>2202</v>
      </c>
      <c r="D130" s="264" t="s">
        <v>1925</v>
      </c>
    </row>
    <row r="131" spans="1:4">
      <c r="A131" s="264" t="s">
        <v>1834</v>
      </c>
      <c r="B131" s="264">
        <v>13052</v>
      </c>
      <c r="C131" s="264" t="s">
        <v>2203</v>
      </c>
      <c r="D131" s="264" t="s">
        <v>2204</v>
      </c>
    </row>
    <row r="132" spans="1:4">
      <c r="A132" s="264" t="s">
        <v>1837</v>
      </c>
      <c r="B132" s="264">
        <v>13323</v>
      </c>
      <c r="C132" s="264" t="s">
        <v>2205</v>
      </c>
      <c r="D132" s="264" t="s">
        <v>2206</v>
      </c>
    </row>
    <row r="133" spans="1:4">
      <c r="A133" s="264" t="s">
        <v>1840</v>
      </c>
      <c r="B133" s="264">
        <v>12955</v>
      </c>
      <c r="C133" s="264" t="s">
        <v>2207</v>
      </c>
      <c r="D133" s="264" t="s">
        <v>2208</v>
      </c>
    </row>
    <row r="134" spans="1:4">
      <c r="A134" s="264" t="s">
        <v>1843</v>
      </c>
      <c r="B134" s="264">
        <v>13762</v>
      </c>
      <c r="C134" s="264" t="s">
        <v>2209</v>
      </c>
      <c r="D134" s="264" t="s">
        <v>2210</v>
      </c>
    </row>
    <row r="135" spans="1:4">
      <c r="A135" s="264" t="s">
        <v>1846</v>
      </c>
      <c r="B135" s="264">
        <v>13120</v>
      </c>
      <c r="C135" s="264" t="s">
        <v>2211</v>
      </c>
      <c r="D135" s="264" t="s">
        <v>2212</v>
      </c>
    </row>
    <row r="136" spans="1:4">
      <c r="A136" s="264" t="s">
        <v>1849</v>
      </c>
      <c r="B136" s="264">
        <v>14494</v>
      </c>
      <c r="C136" s="264" t="s">
        <v>2213</v>
      </c>
      <c r="D136" s="264" t="s">
        <v>2214</v>
      </c>
    </row>
    <row r="137" spans="1:4">
      <c r="A137" s="264" t="s">
        <v>1852</v>
      </c>
      <c r="B137" s="264">
        <v>13636</v>
      </c>
      <c r="C137" s="264" t="s">
        <v>2215</v>
      </c>
      <c r="D137" s="264" t="s">
        <v>2216</v>
      </c>
    </row>
    <row r="138" spans="1:4">
      <c r="A138" s="264" t="s">
        <v>1855</v>
      </c>
      <c r="B138" s="264">
        <v>16769</v>
      </c>
      <c r="C138" s="264" t="s">
        <v>2217</v>
      </c>
      <c r="D138" s="264" t="s">
        <v>2218</v>
      </c>
    </row>
    <row r="139" spans="1:4">
      <c r="A139" s="264" t="s">
        <v>1858</v>
      </c>
      <c r="B139" s="264">
        <v>14581</v>
      </c>
      <c r="C139" s="264" t="s">
        <v>1688</v>
      </c>
      <c r="D139" s="264" t="s">
        <v>2219</v>
      </c>
    </row>
    <row r="140" spans="1:4">
      <c r="A140" s="264" t="s">
        <v>1861</v>
      </c>
      <c r="B140" s="264">
        <v>12953</v>
      </c>
      <c r="C140" s="264" t="s">
        <v>2220</v>
      </c>
      <c r="D140" s="264" t="s">
        <v>2221</v>
      </c>
    </row>
    <row r="141" spans="1:4">
      <c r="A141" s="264" t="s">
        <v>1864</v>
      </c>
      <c r="B141" s="264">
        <v>12513</v>
      </c>
      <c r="C141" s="264" t="s">
        <v>2222</v>
      </c>
      <c r="D141" s="264" t="s">
        <v>2223</v>
      </c>
    </row>
    <row r="142" spans="1:4">
      <c r="A142" s="264" t="s">
        <v>1867</v>
      </c>
      <c r="B142" s="264">
        <v>12572</v>
      </c>
      <c r="C142" s="264" t="s">
        <v>1804</v>
      </c>
      <c r="D142" s="264" t="s">
        <v>2224</v>
      </c>
    </row>
    <row r="143" spans="1:4">
      <c r="A143" s="264" t="s">
        <v>1870</v>
      </c>
      <c r="B143" s="264">
        <v>14770</v>
      </c>
      <c r="C143" s="264" t="s">
        <v>2225</v>
      </c>
      <c r="D143" s="264" t="s">
        <v>2226</v>
      </c>
    </row>
    <row r="144" spans="1:4">
      <c r="A144" s="264" t="s">
        <v>1873</v>
      </c>
      <c r="B144" s="264">
        <v>14278</v>
      </c>
      <c r="C144" s="264" t="s">
        <v>2227</v>
      </c>
      <c r="D144" s="264" t="s">
        <v>2228</v>
      </c>
    </row>
    <row r="145" spans="1:4">
      <c r="A145" s="264" t="s">
        <v>1876</v>
      </c>
      <c r="B145" s="264">
        <v>14635</v>
      </c>
      <c r="C145" s="264" t="s">
        <v>2229</v>
      </c>
      <c r="D145" s="264" t="s">
        <v>2230</v>
      </c>
    </row>
    <row r="146" spans="1:4">
      <c r="A146" s="264" t="s">
        <v>1879</v>
      </c>
      <c r="B146" s="264">
        <v>15081</v>
      </c>
      <c r="C146" s="264" t="s">
        <v>2231</v>
      </c>
      <c r="D146" s="264" t="s">
        <v>2232</v>
      </c>
    </row>
    <row r="147" spans="1:4">
      <c r="A147" s="264" t="s">
        <v>1882</v>
      </c>
      <c r="B147" s="264">
        <v>13774</v>
      </c>
      <c r="C147" s="264" t="s">
        <v>2233</v>
      </c>
      <c r="D147" s="264" t="s">
        <v>2234</v>
      </c>
    </row>
    <row r="148" spans="1:4">
      <c r="A148" s="264" t="s">
        <v>1885</v>
      </c>
      <c r="B148" s="264">
        <v>14661</v>
      </c>
      <c r="C148" s="264" t="s">
        <v>2235</v>
      </c>
      <c r="D148" s="264" t="s">
        <v>2027</v>
      </c>
    </row>
    <row r="149" spans="1:4">
      <c r="A149" s="264" t="s">
        <v>1888</v>
      </c>
      <c r="B149" s="264">
        <v>15033</v>
      </c>
      <c r="C149" s="264" t="s">
        <v>2236</v>
      </c>
      <c r="D149" s="264" t="s">
        <v>2237</v>
      </c>
    </row>
    <row r="150" spans="1:4">
      <c r="A150" s="264" t="s">
        <v>1891</v>
      </c>
      <c r="B150" s="264">
        <v>16517</v>
      </c>
      <c r="C150" s="264" t="s">
        <v>1635</v>
      </c>
      <c r="D150" s="264" t="s">
        <v>2238</v>
      </c>
    </row>
    <row r="151" spans="1:4">
      <c r="A151" s="264" t="s">
        <v>1894</v>
      </c>
      <c r="B151" s="264">
        <v>15067</v>
      </c>
      <c r="C151" s="264" t="s">
        <v>2239</v>
      </c>
      <c r="D151" s="264" t="s">
        <v>2240</v>
      </c>
    </row>
    <row r="152" spans="1:4">
      <c r="A152" s="264" t="s">
        <v>1897</v>
      </c>
      <c r="B152" s="264">
        <v>12872</v>
      </c>
      <c r="C152" s="264" t="s">
        <v>2241</v>
      </c>
      <c r="D152" s="264" t="s">
        <v>2242</v>
      </c>
    </row>
    <row r="153" spans="1:4">
      <c r="A153" s="264" t="s">
        <v>1900</v>
      </c>
      <c r="B153" s="264">
        <v>12428</v>
      </c>
      <c r="C153" s="264" t="s">
        <v>2243</v>
      </c>
      <c r="D153" s="264" t="s">
        <v>2244</v>
      </c>
    </row>
    <row r="154" spans="1:4">
      <c r="A154" s="264" t="s">
        <v>1902</v>
      </c>
      <c r="B154" s="264">
        <v>12273</v>
      </c>
      <c r="C154" s="264" t="s">
        <v>2245</v>
      </c>
      <c r="D154" s="264" t="s">
        <v>2246</v>
      </c>
    </row>
    <row r="155" spans="1:4">
      <c r="A155" s="264" t="s">
        <v>1905</v>
      </c>
      <c r="B155" s="264">
        <v>14128</v>
      </c>
      <c r="C155" s="264" t="s">
        <v>2067</v>
      </c>
      <c r="D155" s="264" t="s">
        <v>2247</v>
      </c>
    </row>
    <row r="156" spans="1:4">
      <c r="A156" s="264" t="s">
        <v>1908</v>
      </c>
      <c r="B156" s="264">
        <v>14953</v>
      </c>
      <c r="C156" s="264" t="s">
        <v>2248</v>
      </c>
      <c r="D156" s="264" t="s">
        <v>2009</v>
      </c>
    </row>
    <row r="157" spans="1:4">
      <c r="A157" s="264" t="s">
        <v>1910</v>
      </c>
      <c r="B157" s="264">
        <v>15516</v>
      </c>
      <c r="C157" s="264" t="s">
        <v>2249</v>
      </c>
      <c r="D157" s="264" t="s">
        <v>2250</v>
      </c>
    </row>
    <row r="158" spans="1:4">
      <c r="A158" s="264" t="s">
        <v>1912</v>
      </c>
      <c r="B158" s="264">
        <v>14554</v>
      </c>
      <c r="C158" s="264" t="s">
        <v>2251</v>
      </c>
      <c r="D158" s="264" t="s">
        <v>2252</v>
      </c>
    </row>
    <row r="159" spans="1:4">
      <c r="A159" s="264" t="s">
        <v>1914</v>
      </c>
      <c r="B159" s="264">
        <v>14655</v>
      </c>
      <c r="C159" s="264" t="s">
        <v>2187</v>
      </c>
      <c r="D159" s="264" t="s">
        <v>1637</v>
      </c>
    </row>
    <row r="160" spans="1:4">
      <c r="A160" s="264" t="s">
        <v>1917</v>
      </c>
      <c r="B160" s="264">
        <v>15379</v>
      </c>
      <c r="C160" s="264" t="s">
        <v>2253</v>
      </c>
      <c r="D160" s="264" t="s">
        <v>2254</v>
      </c>
    </row>
    <row r="161" spans="1:4">
      <c r="A161" s="264" t="s">
        <v>1920</v>
      </c>
      <c r="B161" s="264">
        <v>14446</v>
      </c>
      <c r="C161" s="264" t="s">
        <v>2255</v>
      </c>
      <c r="D161" s="264" t="s">
        <v>2256</v>
      </c>
    </row>
    <row r="162" spans="1:4">
      <c r="A162" s="264" t="s">
        <v>1923</v>
      </c>
      <c r="B162" s="264">
        <v>17586</v>
      </c>
      <c r="C162" s="264" t="s">
        <v>2257</v>
      </c>
      <c r="D162" s="264" t="s">
        <v>2258</v>
      </c>
    </row>
    <row r="163" spans="1:4">
      <c r="A163" s="264" t="s">
        <v>1926</v>
      </c>
      <c r="B163" s="264">
        <v>14762</v>
      </c>
      <c r="C163" s="264" t="s">
        <v>2259</v>
      </c>
      <c r="D163" s="264" t="s">
        <v>2260</v>
      </c>
    </row>
    <row r="164" spans="1:4">
      <c r="A164" s="264" t="s">
        <v>1929</v>
      </c>
      <c r="B164" s="264">
        <v>12686</v>
      </c>
      <c r="C164" s="264" t="s">
        <v>2261</v>
      </c>
      <c r="D164" s="264" t="s">
        <v>2262</v>
      </c>
    </row>
    <row r="165" spans="1:4">
      <c r="A165" s="264" t="s">
        <v>1931</v>
      </c>
      <c r="B165" s="264">
        <v>13590</v>
      </c>
      <c r="C165" s="264" t="s">
        <v>2263</v>
      </c>
      <c r="D165" s="264" t="s">
        <v>2264</v>
      </c>
    </row>
    <row r="166" spans="1:4">
      <c r="A166" s="264" t="s">
        <v>1934</v>
      </c>
      <c r="B166" s="264">
        <v>14782</v>
      </c>
      <c r="C166" s="264" t="s">
        <v>2265</v>
      </c>
      <c r="D166" s="264" t="s">
        <v>2266</v>
      </c>
    </row>
    <row r="167" spans="1:4">
      <c r="A167" s="264" t="s">
        <v>1937</v>
      </c>
      <c r="B167" s="264">
        <v>14202</v>
      </c>
      <c r="C167" s="264" t="s">
        <v>2267</v>
      </c>
      <c r="D167" s="264" t="s">
        <v>2268</v>
      </c>
    </row>
    <row r="168" spans="1:4">
      <c r="A168" s="264" t="s">
        <v>1939</v>
      </c>
      <c r="B168" s="264">
        <v>14656</v>
      </c>
      <c r="C168" s="264" t="s">
        <v>2269</v>
      </c>
      <c r="D168" s="264" t="s">
        <v>2170</v>
      </c>
    </row>
    <row r="169" spans="1:4">
      <c r="A169" s="264" t="s">
        <v>1941</v>
      </c>
      <c r="B169" s="264">
        <v>15350</v>
      </c>
      <c r="C169" s="264" t="s">
        <v>2155</v>
      </c>
      <c r="D169" s="264" t="s">
        <v>2270</v>
      </c>
    </row>
    <row r="170" spans="1:4">
      <c r="A170" s="264" t="s">
        <v>1944</v>
      </c>
      <c r="B170" s="264">
        <v>13999</v>
      </c>
      <c r="C170" s="264" t="s">
        <v>2046</v>
      </c>
      <c r="D170" s="264" t="s">
        <v>2271</v>
      </c>
    </row>
    <row r="171" spans="1:4">
      <c r="A171" s="264" t="s">
        <v>1947</v>
      </c>
      <c r="B171" s="264">
        <v>14066</v>
      </c>
      <c r="C171" s="264" t="s">
        <v>2272</v>
      </c>
      <c r="D171" s="264" t="s">
        <v>2273</v>
      </c>
    </row>
    <row r="172" spans="1:4">
      <c r="A172" s="264" t="s">
        <v>1950</v>
      </c>
      <c r="B172" s="264">
        <v>14339</v>
      </c>
      <c r="C172" s="264" t="s">
        <v>1957</v>
      </c>
      <c r="D172" s="264" t="s">
        <v>2274</v>
      </c>
    </row>
    <row r="173" spans="1:4">
      <c r="A173" s="264" t="s">
        <v>1953</v>
      </c>
      <c r="B173" s="264">
        <v>14044</v>
      </c>
      <c r="C173" s="264" t="s">
        <v>2275</v>
      </c>
      <c r="D173" s="264" t="s">
        <v>2276</v>
      </c>
    </row>
    <row r="174" spans="1:4">
      <c r="A174" s="264" t="s">
        <v>1956</v>
      </c>
      <c r="B174" s="264">
        <v>15795</v>
      </c>
      <c r="C174" s="264" t="s">
        <v>2277</v>
      </c>
      <c r="D174" s="264" t="s">
        <v>2278</v>
      </c>
    </row>
    <row r="175" spans="1:4">
      <c r="A175" s="264" t="s">
        <v>1959</v>
      </c>
      <c r="B175" s="264">
        <v>15159</v>
      </c>
      <c r="C175" s="264" t="s">
        <v>2279</v>
      </c>
      <c r="D175" s="264" t="s">
        <v>2280</v>
      </c>
    </row>
    <row r="176" spans="1:4">
      <c r="A176" s="264" t="s">
        <v>1962</v>
      </c>
      <c r="B176" s="264">
        <v>12827</v>
      </c>
      <c r="C176" s="264" t="s">
        <v>2281</v>
      </c>
      <c r="D176" s="264" t="s">
        <v>2282</v>
      </c>
    </row>
    <row r="177" spans="1:4">
      <c r="A177" s="264" t="s">
        <v>1964</v>
      </c>
      <c r="B177" s="264">
        <v>12846</v>
      </c>
      <c r="C177" s="264" t="s">
        <v>2283</v>
      </c>
      <c r="D177" s="264" t="s">
        <v>2284</v>
      </c>
    </row>
    <row r="178" spans="1:4">
      <c r="A178" s="264" t="s">
        <v>1967</v>
      </c>
      <c r="B178" s="264">
        <v>12592</v>
      </c>
      <c r="C178" s="264" t="s">
        <v>2285</v>
      </c>
      <c r="D178" s="264" t="s">
        <v>2286</v>
      </c>
    </row>
    <row r="179" spans="1:4">
      <c r="A179" s="264" t="s">
        <v>1970</v>
      </c>
      <c r="B179" s="264">
        <v>13695</v>
      </c>
      <c r="C179" s="264" t="s">
        <v>2287</v>
      </c>
      <c r="D179" s="264" t="s">
        <v>2288</v>
      </c>
    </row>
    <row r="180" spans="1:4">
      <c r="A180" s="264" t="s">
        <v>1973</v>
      </c>
      <c r="B180" s="264">
        <v>12667</v>
      </c>
      <c r="C180" s="264" t="s">
        <v>2289</v>
      </c>
      <c r="D180" s="264" t="s">
        <v>2290</v>
      </c>
    </row>
    <row r="181" spans="1:4">
      <c r="A181" s="264" t="s">
        <v>1976</v>
      </c>
      <c r="B181" s="264">
        <v>12540</v>
      </c>
      <c r="C181" s="264" t="s">
        <v>2291</v>
      </c>
      <c r="D181" s="264" t="s">
        <v>2292</v>
      </c>
    </row>
    <row r="182" spans="1:4">
      <c r="A182" s="264" t="s">
        <v>1979</v>
      </c>
      <c r="B182" s="264">
        <v>13577</v>
      </c>
      <c r="C182" s="264" t="s">
        <v>2293</v>
      </c>
      <c r="D182" s="264" t="s">
        <v>2041</v>
      </c>
    </row>
    <row r="183" spans="1:4">
      <c r="A183" s="264" t="s">
        <v>1982</v>
      </c>
      <c r="B183" s="264">
        <v>13372</v>
      </c>
      <c r="C183" s="264" t="s">
        <v>2294</v>
      </c>
      <c r="D183" s="264" t="s">
        <v>2295</v>
      </c>
    </row>
    <row r="184" spans="1:4">
      <c r="A184" s="264" t="s">
        <v>1984</v>
      </c>
      <c r="B184" s="264">
        <v>12939</v>
      </c>
      <c r="C184" s="264" t="s">
        <v>2296</v>
      </c>
      <c r="D184" s="264" t="s">
        <v>2297</v>
      </c>
    </row>
    <row r="185" spans="1:4">
      <c r="A185" s="264" t="s">
        <v>1987</v>
      </c>
      <c r="B185" s="264">
        <v>12837</v>
      </c>
      <c r="C185" s="264" t="s">
        <v>2298</v>
      </c>
      <c r="D185" s="264" t="s">
        <v>2299</v>
      </c>
    </row>
    <row r="186" spans="1:4">
      <c r="A186" s="264" t="s">
        <v>1989</v>
      </c>
      <c r="B186" s="264">
        <v>16454</v>
      </c>
      <c r="C186" s="264" t="s">
        <v>2300</v>
      </c>
      <c r="D186" s="264" t="s">
        <v>2301</v>
      </c>
    </row>
    <row r="187" spans="1:4">
      <c r="A187" s="264" t="s">
        <v>1992</v>
      </c>
      <c r="B187" s="264">
        <v>12136</v>
      </c>
      <c r="C187" s="264" t="s">
        <v>2302</v>
      </c>
      <c r="D187" s="264" t="s">
        <v>2303</v>
      </c>
    </row>
    <row r="188" spans="1:4">
      <c r="A188" s="264" t="s">
        <v>1994</v>
      </c>
      <c r="B188" s="264">
        <v>10971</v>
      </c>
      <c r="C188" s="264" t="s">
        <v>2304</v>
      </c>
      <c r="D188" s="264" t="s">
        <v>2305</v>
      </c>
    </row>
    <row r="189" spans="1:4">
      <c r="A189" s="264" t="s">
        <v>1997</v>
      </c>
      <c r="B189" s="264">
        <v>11900</v>
      </c>
      <c r="C189" s="264" t="s">
        <v>2306</v>
      </c>
      <c r="D189" s="264" t="s">
        <v>2307</v>
      </c>
    </row>
    <row r="190" spans="1:4">
      <c r="A190" s="264" t="s">
        <v>2000</v>
      </c>
      <c r="B190" s="264">
        <v>11900</v>
      </c>
      <c r="C190" s="264" t="s">
        <v>1538</v>
      </c>
      <c r="D190" s="264" t="s">
        <v>2308</v>
      </c>
    </row>
  </sheetData>
  <mergeCells count="1">
    <mergeCell ref="H1:I1"/>
  </mergeCells>
  <hyperlinks>
    <hyperlink ref="H1:I1" location="Index!A1" display="Regresar al Índice" xr:uid="{3FE1DE5D-31DE-4D4E-A28B-EAB67AF47EB4}"/>
  </hyperlink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36B23-F458-4882-8592-A1FDB61665B7}">
  <sheetPr codeName="Hoja8"/>
  <dimension ref="A1:K216"/>
  <sheetViews>
    <sheetView zoomScaleNormal="100" workbookViewId="0"/>
  </sheetViews>
  <sheetFormatPr baseColWidth="10" defaultColWidth="11.42578125" defaultRowHeight="12.75"/>
  <cols>
    <col min="1" max="1" width="32.42578125" style="302" customWidth="1"/>
    <col min="2" max="2" width="13.7109375" style="136" customWidth="1"/>
    <col min="3" max="3" width="12.85546875" style="302" customWidth="1"/>
    <col min="4" max="4" width="11.42578125" style="302" customWidth="1"/>
    <col min="5" max="6" width="10.5703125" style="302" customWidth="1"/>
    <col min="7" max="7" width="7.85546875" style="302" bestFit="1" customWidth="1"/>
    <col min="8" max="8" width="6.140625" style="302" bestFit="1" customWidth="1"/>
    <col min="9" max="9" width="7.85546875" style="302" bestFit="1" customWidth="1"/>
    <col min="10" max="10" width="6.42578125" style="302" bestFit="1" customWidth="1"/>
    <col min="11" max="16384" width="11.42578125" style="302"/>
  </cols>
  <sheetData>
    <row r="1" spans="1:11">
      <c r="A1" s="262" t="s">
        <v>2827</v>
      </c>
      <c r="H1" s="266" t="s">
        <v>1445</v>
      </c>
      <c r="I1" s="266"/>
      <c r="J1" s="262"/>
      <c r="K1" s="262"/>
    </row>
    <row r="2" spans="1:11">
      <c r="A2" s="302" t="s">
        <v>1336</v>
      </c>
    </row>
    <row r="4" spans="1:11" ht="15.75" customHeight="1"/>
    <row r="5" spans="1:11" ht="13.5" thickBot="1">
      <c r="A5" s="427"/>
      <c r="B5" s="161"/>
      <c r="C5" s="427"/>
      <c r="D5" s="427"/>
      <c r="E5" s="427"/>
    </row>
    <row r="6" spans="1:11">
      <c r="A6" s="219" t="s">
        <v>291</v>
      </c>
      <c r="B6" s="211">
        <v>2022</v>
      </c>
      <c r="C6" s="211">
        <v>2023</v>
      </c>
      <c r="D6" s="219" t="s">
        <v>51</v>
      </c>
      <c r="E6" s="219"/>
    </row>
    <row r="7" spans="1:11" ht="15.75" customHeight="1" thickBot="1">
      <c r="A7" s="222"/>
      <c r="B7" s="212" t="s">
        <v>49</v>
      </c>
      <c r="C7" s="192" t="s">
        <v>42</v>
      </c>
      <c r="D7" s="178" t="s">
        <v>292</v>
      </c>
      <c r="E7" s="178" t="s">
        <v>293</v>
      </c>
    </row>
    <row r="8" spans="1:11" ht="26.25" thickBot="1">
      <c r="A8" s="171" t="s">
        <v>278</v>
      </c>
      <c r="B8" s="181">
        <v>3956</v>
      </c>
      <c r="C8" s="197">
        <v>3999</v>
      </c>
      <c r="D8" s="181">
        <f>C8-B8</f>
        <v>43</v>
      </c>
      <c r="E8" s="182">
        <f>C8/B8-1</f>
        <v>1.0869565217391353E-2</v>
      </c>
    </row>
    <row r="9" spans="1:11" ht="15.75" customHeight="1" thickBot="1">
      <c r="A9" s="183" t="s">
        <v>279</v>
      </c>
      <c r="B9" s="198">
        <v>31947</v>
      </c>
      <c r="C9" s="199">
        <v>32053</v>
      </c>
      <c r="D9" s="181">
        <f t="shared" ref="D9:D16" si="0">C9-B9</f>
        <v>106</v>
      </c>
      <c r="E9" s="182">
        <f t="shared" ref="E9:E16" si="1">C9/B9-1</f>
        <v>3.3179954299307202E-3</v>
      </c>
    </row>
    <row r="10" spans="1:11" ht="15.75" customHeight="1" thickBot="1">
      <c r="A10" s="185" t="s">
        <v>280</v>
      </c>
      <c r="B10" s="200">
        <v>13340</v>
      </c>
      <c r="C10" s="199">
        <v>13632</v>
      </c>
      <c r="D10" s="181">
        <f t="shared" si="0"/>
        <v>292</v>
      </c>
      <c r="E10" s="182">
        <f t="shared" si="1"/>
        <v>2.1889055472263941E-2</v>
      </c>
    </row>
    <row r="11" spans="1:11" ht="15.75" customHeight="1" thickBot="1">
      <c r="A11" s="183" t="s">
        <v>294</v>
      </c>
      <c r="B11" s="201">
        <v>206</v>
      </c>
      <c r="C11" s="202">
        <v>208</v>
      </c>
      <c r="D11" s="181">
        <f t="shared" si="0"/>
        <v>2</v>
      </c>
      <c r="E11" s="182">
        <f t="shared" si="1"/>
        <v>9.7087378640776656E-3</v>
      </c>
    </row>
    <row r="12" spans="1:11" ht="15.75" customHeight="1" thickBot="1">
      <c r="A12" s="185" t="s">
        <v>282</v>
      </c>
      <c r="B12" s="200">
        <v>15927</v>
      </c>
      <c r="C12" s="199">
        <v>16005</v>
      </c>
      <c r="D12" s="181">
        <f t="shared" si="0"/>
        <v>78</v>
      </c>
      <c r="E12" s="182">
        <f t="shared" si="1"/>
        <v>4.8973441326050082E-3</v>
      </c>
    </row>
    <row r="13" spans="1:11" ht="15.75" customHeight="1" thickBot="1">
      <c r="A13" s="183" t="s">
        <v>283</v>
      </c>
      <c r="B13" s="201">
        <v>123</v>
      </c>
      <c r="C13" s="202">
        <v>118</v>
      </c>
      <c r="D13" s="181">
        <f t="shared" si="0"/>
        <v>-5</v>
      </c>
      <c r="E13" s="182">
        <f t="shared" si="1"/>
        <v>-4.065040650406504E-2</v>
      </c>
    </row>
    <row r="14" spans="1:11" ht="13.5" thickBot="1">
      <c r="A14" s="185" t="s">
        <v>284</v>
      </c>
      <c r="B14" s="200">
        <v>33990</v>
      </c>
      <c r="C14" s="199">
        <v>34419</v>
      </c>
      <c r="D14" s="181">
        <f t="shared" si="0"/>
        <v>429</v>
      </c>
      <c r="E14" s="182">
        <f t="shared" si="1"/>
        <v>1.2621359223300876E-2</v>
      </c>
    </row>
    <row r="15" spans="1:11" ht="13.5" thickBot="1">
      <c r="A15" s="183" t="s">
        <v>285</v>
      </c>
      <c r="B15" s="198">
        <v>6186</v>
      </c>
      <c r="C15" s="203">
        <v>6259</v>
      </c>
      <c r="D15" s="181">
        <f t="shared" si="0"/>
        <v>73</v>
      </c>
      <c r="E15" s="182">
        <f t="shared" si="1"/>
        <v>1.1800840607824048E-2</v>
      </c>
    </row>
    <row r="16" spans="1:11" ht="13.5" thickBot="1">
      <c r="A16" s="188" t="s">
        <v>295</v>
      </c>
      <c r="B16" s="204">
        <f>SUM(B8:B15)</f>
        <v>105675</v>
      </c>
      <c r="C16" s="204">
        <f>SUM(C8:C15)</f>
        <v>106693</v>
      </c>
      <c r="D16" s="189">
        <f t="shared" si="0"/>
        <v>1018</v>
      </c>
      <c r="E16" s="190">
        <f t="shared" si="1"/>
        <v>9.6333096758931536E-3</v>
      </c>
    </row>
    <row r="17" spans="2:2">
      <c r="B17" s="5"/>
    </row>
    <row r="18" spans="2:2">
      <c r="B18" s="5"/>
    </row>
    <row r="19" spans="2:2">
      <c r="B19" s="5"/>
    </row>
    <row r="20" spans="2:2">
      <c r="B20" s="5"/>
    </row>
    <row r="21" spans="2:2">
      <c r="B21" s="5"/>
    </row>
    <row r="22" spans="2:2">
      <c r="B22" s="5"/>
    </row>
    <row r="23" spans="2:2">
      <c r="B23" s="5"/>
    </row>
    <row r="24" spans="2:2">
      <c r="B24" s="5"/>
    </row>
    <row r="26" spans="2:2" ht="12.75" customHeight="1"/>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3">
    <mergeCell ref="A6:A7"/>
    <mergeCell ref="D6:E6"/>
    <mergeCell ref="H1:I1"/>
  </mergeCells>
  <hyperlinks>
    <hyperlink ref="H1:I1" location="Index!A1" display="Regresar al Índice" xr:uid="{4FCA2EB3-F235-482C-A418-C129761B4C81}"/>
  </hyperlinks>
  <pageMargins left="0.7" right="0.7" top="0.75" bottom="0.75" header="0.3" footer="0.3"/>
  <pageSetup orientation="portrait" horizontalDpi="4294967295" verticalDpi="4294967295"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D43F-AA5D-48BC-850F-A14CBFB0CBC1}">
  <sheetPr codeName="Hoja97"/>
  <dimension ref="A1:I190"/>
  <sheetViews>
    <sheetView workbookViewId="0"/>
  </sheetViews>
  <sheetFormatPr baseColWidth="10" defaultRowHeight="12.75"/>
  <cols>
    <col min="1" max="16384" width="11.42578125" style="264"/>
  </cols>
  <sheetData>
    <row r="1" spans="1:9">
      <c r="A1" s="262" t="s">
        <v>2948</v>
      </c>
      <c r="H1" s="263" t="s">
        <v>1445</v>
      </c>
      <c r="I1" s="263"/>
    </row>
    <row r="2" spans="1:9">
      <c r="A2" s="264" t="s">
        <v>1378</v>
      </c>
    </row>
    <row r="6" spans="1:9">
      <c r="A6" s="264" t="s">
        <v>134</v>
      </c>
      <c r="B6" s="264" t="s">
        <v>1314</v>
      </c>
      <c r="C6" s="264" t="s">
        <v>133</v>
      </c>
      <c r="D6" s="264" t="s">
        <v>407</v>
      </c>
    </row>
    <row r="7" spans="1:9">
      <c r="A7" s="264" t="s">
        <v>1493</v>
      </c>
      <c r="B7" s="264">
        <v>428233</v>
      </c>
    </row>
    <row r="8" spans="1:9">
      <c r="A8" s="264" t="s">
        <v>1494</v>
      </c>
      <c r="B8" s="264">
        <v>345148</v>
      </c>
      <c r="D8" s="264" t="s">
        <v>2093</v>
      </c>
    </row>
    <row r="9" spans="1:9">
      <c r="A9" s="264" t="s">
        <v>1496</v>
      </c>
      <c r="B9" s="264">
        <v>382404</v>
      </c>
      <c r="D9" s="264" t="s">
        <v>1784</v>
      </c>
    </row>
    <row r="10" spans="1:9">
      <c r="A10" s="264" t="s">
        <v>1498</v>
      </c>
      <c r="B10" s="264">
        <v>418498</v>
      </c>
      <c r="D10" s="264" t="s">
        <v>2309</v>
      </c>
    </row>
    <row r="11" spans="1:9">
      <c r="A11" s="264" t="s">
        <v>1500</v>
      </c>
      <c r="B11" s="264">
        <v>432200</v>
      </c>
      <c r="D11" s="264" t="s">
        <v>2310</v>
      </c>
    </row>
    <row r="12" spans="1:9">
      <c r="A12" s="264" t="s">
        <v>1502</v>
      </c>
      <c r="B12" s="264">
        <v>423461</v>
      </c>
      <c r="D12" s="264" t="s">
        <v>2259</v>
      </c>
    </row>
    <row r="13" spans="1:9">
      <c r="A13" s="264" t="s">
        <v>1504</v>
      </c>
      <c r="B13" s="264">
        <v>467748</v>
      </c>
      <c r="D13" s="264" t="s">
        <v>2311</v>
      </c>
    </row>
    <row r="14" spans="1:9">
      <c r="A14" s="264" t="s">
        <v>1506</v>
      </c>
      <c r="B14" s="264">
        <v>441988</v>
      </c>
      <c r="D14" s="264" t="s">
        <v>2312</v>
      </c>
    </row>
    <row r="15" spans="1:9">
      <c r="A15" s="264" t="s">
        <v>1508</v>
      </c>
      <c r="B15" s="264">
        <v>425207</v>
      </c>
      <c r="D15" s="264" t="s">
        <v>2313</v>
      </c>
    </row>
    <row r="16" spans="1:9">
      <c r="A16" s="264" t="s">
        <v>1510</v>
      </c>
      <c r="B16" s="264">
        <v>424233</v>
      </c>
      <c r="D16" s="264" t="s">
        <v>1532</v>
      </c>
    </row>
    <row r="17" spans="1:4">
      <c r="A17" s="264" t="s">
        <v>1512</v>
      </c>
      <c r="B17" s="264">
        <v>406171</v>
      </c>
      <c r="D17" s="264" t="s">
        <v>2314</v>
      </c>
    </row>
    <row r="18" spans="1:4">
      <c r="A18" s="264" t="s">
        <v>1514</v>
      </c>
      <c r="B18" s="264">
        <v>502592</v>
      </c>
      <c r="D18" s="264" t="s">
        <v>2315</v>
      </c>
    </row>
    <row r="19" spans="1:4">
      <c r="A19" s="264" t="s">
        <v>1516</v>
      </c>
      <c r="B19" s="264">
        <v>448818</v>
      </c>
      <c r="C19" s="264" t="s">
        <v>2316</v>
      </c>
      <c r="D19" s="264" t="s">
        <v>2317</v>
      </c>
    </row>
    <row r="20" spans="1:4">
      <c r="A20" s="264" t="s">
        <v>1519</v>
      </c>
      <c r="B20" s="264">
        <v>367554</v>
      </c>
      <c r="C20" s="264" t="s">
        <v>1856</v>
      </c>
      <c r="D20" s="264" t="s">
        <v>2318</v>
      </c>
    </row>
    <row r="21" spans="1:4">
      <c r="A21" s="264" t="s">
        <v>1522</v>
      </c>
      <c r="B21" s="264">
        <v>408591</v>
      </c>
      <c r="C21" s="264" t="s">
        <v>1700</v>
      </c>
      <c r="D21" s="264" t="s">
        <v>2319</v>
      </c>
    </row>
    <row r="22" spans="1:4">
      <c r="A22" s="264" t="s">
        <v>1525</v>
      </c>
      <c r="B22" s="264">
        <v>400656</v>
      </c>
      <c r="C22" s="264" t="s">
        <v>2314</v>
      </c>
      <c r="D22" s="264" t="s">
        <v>2320</v>
      </c>
    </row>
    <row r="23" spans="1:4">
      <c r="A23" s="264" t="s">
        <v>1528</v>
      </c>
      <c r="B23" s="264">
        <v>434935</v>
      </c>
      <c r="C23" s="264" t="s">
        <v>2321</v>
      </c>
      <c r="D23" s="264" t="s">
        <v>1673</v>
      </c>
    </row>
    <row r="24" spans="1:4">
      <c r="A24" s="264" t="s">
        <v>1531</v>
      </c>
      <c r="B24" s="264">
        <v>431361</v>
      </c>
      <c r="C24" s="264" t="s">
        <v>2322</v>
      </c>
      <c r="D24" s="264" t="s">
        <v>2323</v>
      </c>
    </row>
    <row r="25" spans="1:4">
      <c r="A25" s="264" t="s">
        <v>1534</v>
      </c>
      <c r="B25" s="264">
        <v>473259</v>
      </c>
      <c r="C25" s="264" t="s">
        <v>2324</v>
      </c>
      <c r="D25" s="264" t="s">
        <v>2325</v>
      </c>
    </row>
    <row r="26" spans="1:4">
      <c r="A26" s="264" t="s">
        <v>1537</v>
      </c>
      <c r="B26" s="264">
        <v>457019</v>
      </c>
      <c r="C26" s="264" t="s">
        <v>2326</v>
      </c>
      <c r="D26" s="264" t="s">
        <v>2327</v>
      </c>
    </row>
    <row r="27" spans="1:4">
      <c r="A27" s="264" t="s">
        <v>1540</v>
      </c>
      <c r="B27" s="264">
        <v>434665</v>
      </c>
      <c r="C27" s="264" t="s">
        <v>2328</v>
      </c>
      <c r="D27" s="264" t="s">
        <v>2329</v>
      </c>
    </row>
    <row r="28" spans="1:4">
      <c r="A28" s="264" t="s">
        <v>1543</v>
      </c>
      <c r="B28" s="264">
        <v>452449</v>
      </c>
      <c r="C28" s="264" t="s">
        <v>2330</v>
      </c>
      <c r="D28" s="264" t="s">
        <v>2331</v>
      </c>
    </row>
    <row r="29" spans="1:4">
      <c r="A29" s="264" t="s">
        <v>1546</v>
      </c>
      <c r="B29" s="264">
        <v>423051</v>
      </c>
      <c r="C29" s="264" t="s">
        <v>2332</v>
      </c>
      <c r="D29" s="264" t="s">
        <v>2333</v>
      </c>
    </row>
    <row r="30" spans="1:4">
      <c r="A30" s="264" t="s">
        <v>1549</v>
      </c>
      <c r="B30" s="264">
        <v>487675</v>
      </c>
      <c r="C30" s="264" t="s">
        <v>2104</v>
      </c>
      <c r="D30" s="264" t="s">
        <v>2334</v>
      </c>
    </row>
    <row r="31" spans="1:4">
      <c r="A31" s="264" t="s">
        <v>1552</v>
      </c>
      <c r="B31" s="264">
        <v>451589</v>
      </c>
      <c r="C31" s="264" t="s">
        <v>2076</v>
      </c>
      <c r="D31" s="264" t="s">
        <v>2335</v>
      </c>
    </row>
    <row r="32" spans="1:4">
      <c r="A32" s="264" t="s">
        <v>1555</v>
      </c>
      <c r="B32" s="264">
        <v>387975</v>
      </c>
      <c r="C32" s="264" t="s">
        <v>2117</v>
      </c>
      <c r="D32" s="264" t="s">
        <v>2336</v>
      </c>
    </row>
    <row r="33" spans="1:4">
      <c r="A33" s="264" t="s">
        <v>1558</v>
      </c>
      <c r="B33" s="264">
        <v>398440</v>
      </c>
      <c r="C33" s="264" t="s">
        <v>2337</v>
      </c>
      <c r="D33" s="264" t="s">
        <v>2338</v>
      </c>
    </row>
    <row r="34" spans="1:4">
      <c r="A34" s="264" t="s">
        <v>1561</v>
      </c>
      <c r="B34" s="264">
        <v>474575</v>
      </c>
      <c r="C34" s="264" t="s">
        <v>2339</v>
      </c>
      <c r="D34" s="264" t="s">
        <v>2340</v>
      </c>
    </row>
    <row r="35" spans="1:4">
      <c r="A35" s="264" t="s">
        <v>1564</v>
      </c>
      <c r="B35" s="264">
        <v>460087</v>
      </c>
      <c r="C35" s="264" t="s">
        <v>1594</v>
      </c>
      <c r="D35" s="264" t="s">
        <v>2341</v>
      </c>
    </row>
    <row r="36" spans="1:4">
      <c r="A36" s="264" t="s">
        <v>1567</v>
      </c>
      <c r="B36" s="264">
        <v>472972</v>
      </c>
      <c r="C36" s="264" t="s">
        <v>2342</v>
      </c>
      <c r="D36" s="264" t="s">
        <v>2343</v>
      </c>
    </row>
    <row r="37" spans="1:4">
      <c r="A37" s="264" t="s">
        <v>1570</v>
      </c>
      <c r="B37" s="264">
        <v>506827</v>
      </c>
      <c r="C37" s="264" t="s">
        <v>2344</v>
      </c>
      <c r="D37" s="264" t="s">
        <v>2345</v>
      </c>
    </row>
    <row r="38" spans="1:4">
      <c r="A38" s="264" t="s">
        <v>1572</v>
      </c>
      <c r="B38" s="264">
        <v>477907</v>
      </c>
      <c r="C38" s="264" t="s">
        <v>2346</v>
      </c>
      <c r="D38" s="264" t="s">
        <v>2347</v>
      </c>
    </row>
    <row r="39" spans="1:4">
      <c r="A39" s="264" t="s">
        <v>1575</v>
      </c>
      <c r="B39" s="264">
        <v>459891</v>
      </c>
      <c r="C39" s="264" t="s">
        <v>2348</v>
      </c>
      <c r="D39" s="264" t="s">
        <v>2349</v>
      </c>
    </row>
    <row r="40" spans="1:4">
      <c r="A40" s="264" t="s">
        <v>1578</v>
      </c>
      <c r="B40" s="264">
        <v>481286</v>
      </c>
      <c r="C40" s="264" t="s">
        <v>1505</v>
      </c>
      <c r="D40" s="264" t="s">
        <v>2350</v>
      </c>
    </row>
    <row r="41" spans="1:4">
      <c r="A41" s="264" t="s">
        <v>1581</v>
      </c>
      <c r="B41" s="264">
        <v>482157</v>
      </c>
      <c r="C41" s="264" t="s">
        <v>2351</v>
      </c>
      <c r="D41" s="264" t="s">
        <v>2352</v>
      </c>
    </row>
    <row r="42" spans="1:4">
      <c r="A42" s="264" t="s">
        <v>1584</v>
      </c>
      <c r="B42" s="264">
        <v>576055</v>
      </c>
      <c r="C42" s="264" t="s">
        <v>2353</v>
      </c>
      <c r="D42" s="264" t="s">
        <v>2354</v>
      </c>
    </row>
    <row r="43" spans="1:4">
      <c r="A43" s="264" t="s">
        <v>1587</v>
      </c>
      <c r="B43" s="264">
        <v>489713</v>
      </c>
      <c r="C43" s="264" t="s">
        <v>2355</v>
      </c>
      <c r="D43" s="264" t="s">
        <v>2356</v>
      </c>
    </row>
    <row r="44" spans="1:4">
      <c r="A44" s="264" t="s">
        <v>1590</v>
      </c>
      <c r="B44" s="264">
        <v>454285</v>
      </c>
      <c r="C44" s="264" t="s">
        <v>2357</v>
      </c>
      <c r="D44" s="264" t="s">
        <v>2358</v>
      </c>
    </row>
    <row r="45" spans="1:4">
      <c r="A45" s="264" t="s">
        <v>1593</v>
      </c>
      <c r="B45" s="264">
        <v>451635</v>
      </c>
      <c r="C45" s="264" t="s">
        <v>2359</v>
      </c>
      <c r="D45" s="264" t="s">
        <v>1566</v>
      </c>
    </row>
    <row r="46" spans="1:4">
      <c r="A46" s="264" t="s">
        <v>1596</v>
      </c>
      <c r="B46" s="264">
        <v>434317</v>
      </c>
      <c r="C46" s="264" t="s">
        <v>2360</v>
      </c>
      <c r="D46" s="264" t="s">
        <v>2026</v>
      </c>
    </row>
    <row r="47" spans="1:4">
      <c r="A47" s="264" t="s">
        <v>1599</v>
      </c>
      <c r="B47" s="264">
        <v>503921</v>
      </c>
      <c r="C47" s="264" t="s">
        <v>2361</v>
      </c>
      <c r="D47" s="264" t="s">
        <v>2362</v>
      </c>
    </row>
    <row r="48" spans="1:4">
      <c r="A48" s="264" t="s">
        <v>1602</v>
      </c>
      <c r="B48" s="264">
        <v>504019</v>
      </c>
      <c r="C48" s="264" t="s">
        <v>2363</v>
      </c>
      <c r="D48" s="264" t="s">
        <v>2364</v>
      </c>
    </row>
    <row r="49" spans="1:4">
      <c r="A49" s="264" t="s">
        <v>1605</v>
      </c>
      <c r="B49" s="264">
        <v>507476</v>
      </c>
      <c r="C49" s="264" t="s">
        <v>1579</v>
      </c>
      <c r="D49" s="264" t="s">
        <v>1637</v>
      </c>
    </row>
    <row r="50" spans="1:4">
      <c r="A50" s="264" t="s">
        <v>1607</v>
      </c>
      <c r="B50" s="264">
        <v>515537</v>
      </c>
      <c r="C50" s="264" t="s">
        <v>2365</v>
      </c>
      <c r="D50" s="264" t="s">
        <v>2366</v>
      </c>
    </row>
    <row r="51" spans="1:4">
      <c r="A51" s="264" t="s">
        <v>1610</v>
      </c>
      <c r="B51" s="264">
        <v>503439</v>
      </c>
      <c r="C51" s="264" t="s">
        <v>2367</v>
      </c>
      <c r="D51" s="264" t="s">
        <v>2368</v>
      </c>
    </row>
    <row r="52" spans="1:4">
      <c r="A52" s="264" t="s">
        <v>1613</v>
      </c>
      <c r="B52" s="264">
        <v>526589</v>
      </c>
      <c r="C52" s="264" t="s">
        <v>2369</v>
      </c>
      <c r="D52" s="264" t="s">
        <v>2370</v>
      </c>
    </row>
    <row r="53" spans="1:4">
      <c r="A53" s="264" t="s">
        <v>1614</v>
      </c>
      <c r="B53" s="264">
        <v>546118</v>
      </c>
      <c r="C53" s="264" t="s">
        <v>2371</v>
      </c>
      <c r="D53" s="264" t="s">
        <v>2070</v>
      </c>
    </row>
    <row r="54" spans="1:4">
      <c r="A54" s="264" t="s">
        <v>1617</v>
      </c>
      <c r="B54" s="264">
        <v>653083</v>
      </c>
      <c r="C54" s="264" t="s">
        <v>1632</v>
      </c>
      <c r="D54" s="264" t="s">
        <v>2372</v>
      </c>
    </row>
    <row r="55" spans="1:4">
      <c r="A55" s="264" t="s">
        <v>1620</v>
      </c>
      <c r="B55" s="264">
        <v>577904</v>
      </c>
      <c r="C55" s="264" t="s">
        <v>2373</v>
      </c>
      <c r="D55" s="264" t="s">
        <v>2374</v>
      </c>
    </row>
    <row r="56" spans="1:4">
      <c r="A56" s="264" t="s">
        <v>1622</v>
      </c>
      <c r="B56" s="264">
        <v>521280</v>
      </c>
      <c r="C56" s="264" t="s">
        <v>2375</v>
      </c>
      <c r="D56" s="264" t="s">
        <v>2376</v>
      </c>
    </row>
    <row r="57" spans="1:4">
      <c r="A57" s="264" t="s">
        <v>1625</v>
      </c>
      <c r="B57" s="264">
        <v>524399</v>
      </c>
      <c r="C57" s="264" t="s">
        <v>2377</v>
      </c>
      <c r="D57" s="264" t="s">
        <v>1755</v>
      </c>
    </row>
    <row r="58" spans="1:4">
      <c r="A58" s="264" t="s">
        <v>1628</v>
      </c>
      <c r="B58" s="264">
        <v>526082</v>
      </c>
      <c r="C58" s="264" t="s">
        <v>2011</v>
      </c>
      <c r="D58" s="264" t="s">
        <v>2189</v>
      </c>
    </row>
    <row r="59" spans="1:4">
      <c r="A59" s="264" t="s">
        <v>1630</v>
      </c>
      <c r="B59" s="264">
        <v>579240</v>
      </c>
      <c r="C59" s="264" t="s">
        <v>2378</v>
      </c>
      <c r="D59" s="264" t="s">
        <v>2379</v>
      </c>
    </row>
    <row r="60" spans="1:4">
      <c r="A60" s="264" t="s">
        <v>1633</v>
      </c>
      <c r="B60" s="264">
        <v>566559</v>
      </c>
      <c r="C60" s="264" t="s">
        <v>2380</v>
      </c>
      <c r="D60" s="264" t="s">
        <v>2381</v>
      </c>
    </row>
    <row r="61" spans="1:4">
      <c r="A61" s="264" t="s">
        <v>1636</v>
      </c>
      <c r="B61" s="264">
        <v>582114</v>
      </c>
      <c r="C61" s="264" t="s">
        <v>2382</v>
      </c>
      <c r="D61" s="264" t="s">
        <v>1631</v>
      </c>
    </row>
    <row r="62" spans="1:4">
      <c r="A62" s="264" t="s">
        <v>1639</v>
      </c>
      <c r="B62" s="264">
        <v>584633</v>
      </c>
      <c r="C62" s="264" t="s">
        <v>2383</v>
      </c>
      <c r="D62" s="264" t="s">
        <v>2384</v>
      </c>
    </row>
    <row r="63" spans="1:4">
      <c r="A63" s="264" t="s">
        <v>1642</v>
      </c>
      <c r="B63" s="264">
        <v>519864</v>
      </c>
      <c r="C63" s="264" t="s">
        <v>2385</v>
      </c>
      <c r="D63" s="264" t="s">
        <v>2386</v>
      </c>
    </row>
    <row r="64" spans="1:4">
      <c r="A64" s="264" t="s">
        <v>1645</v>
      </c>
      <c r="B64" s="264">
        <v>560538</v>
      </c>
      <c r="C64" s="264" t="s">
        <v>2387</v>
      </c>
      <c r="D64" s="264" t="s">
        <v>2388</v>
      </c>
    </row>
    <row r="65" spans="1:4">
      <c r="A65" s="264" t="s">
        <v>1648</v>
      </c>
      <c r="B65" s="264">
        <v>584528</v>
      </c>
      <c r="C65" s="264" t="s">
        <v>2389</v>
      </c>
      <c r="D65" s="264" t="s">
        <v>1919</v>
      </c>
    </row>
    <row r="66" spans="1:4">
      <c r="A66" s="264" t="s">
        <v>1651</v>
      </c>
      <c r="B66" s="264">
        <v>632984</v>
      </c>
      <c r="C66" s="264" t="s">
        <v>2390</v>
      </c>
      <c r="D66" s="264" t="s">
        <v>2391</v>
      </c>
    </row>
    <row r="67" spans="1:4">
      <c r="A67" s="264" t="s">
        <v>1654</v>
      </c>
      <c r="B67" s="264">
        <v>580065</v>
      </c>
      <c r="C67" s="264" t="s">
        <v>2392</v>
      </c>
      <c r="D67" s="264" t="s">
        <v>2393</v>
      </c>
    </row>
    <row r="68" spans="1:4">
      <c r="A68" s="264" t="s">
        <v>1657</v>
      </c>
      <c r="B68" s="264">
        <v>474527</v>
      </c>
      <c r="C68" s="264" t="s">
        <v>1679</v>
      </c>
      <c r="D68" s="264" t="s">
        <v>2394</v>
      </c>
    </row>
    <row r="69" spans="1:4">
      <c r="A69" s="264" t="s">
        <v>1660</v>
      </c>
      <c r="B69" s="264">
        <v>490907</v>
      </c>
      <c r="C69" s="264" t="s">
        <v>1681</v>
      </c>
      <c r="D69" s="264" t="s">
        <v>2095</v>
      </c>
    </row>
    <row r="70" spans="1:4">
      <c r="A70" s="264" t="s">
        <v>1663</v>
      </c>
      <c r="B70" s="264">
        <v>551374</v>
      </c>
      <c r="C70" s="264" t="s">
        <v>2316</v>
      </c>
      <c r="D70" s="264" t="s">
        <v>2395</v>
      </c>
    </row>
    <row r="71" spans="1:4">
      <c r="A71" s="264" t="s">
        <v>1666</v>
      </c>
      <c r="B71" s="264">
        <v>569511</v>
      </c>
      <c r="C71" s="264" t="s">
        <v>2396</v>
      </c>
      <c r="D71" s="264" t="s">
        <v>2397</v>
      </c>
    </row>
    <row r="72" spans="1:4">
      <c r="A72" s="264" t="s">
        <v>1668</v>
      </c>
      <c r="B72" s="264">
        <v>535825</v>
      </c>
      <c r="C72" s="264" t="s">
        <v>1574</v>
      </c>
      <c r="D72" s="264" t="s">
        <v>2398</v>
      </c>
    </row>
    <row r="73" spans="1:4">
      <c r="A73" s="264" t="s">
        <v>1671</v>
      </c>
      <c r="B73" s="264">
        <v>584554</v>
      </c>
      <c r="C73" s="264" t="s">
        <v>2028</v>
      </c>
      <c r="D73" s="264" t="s">
        <v>2399</v>
      </c>
    </row>
    <row r="74" spans="1:4">
      <c r="A74" s="264" t="s">
        <v>1674</v>
      </c>
      <c r="B74" s="264">
        <v>566517</v>
      </c>
      <c r="C74" s="264" t="s">
        <v>2400</v>
      </c>
      <c r="D74" s="264" t="s">
        <v>2401</v>
      </c>
    </row>
    <row r="75" spans="1:4">
      <c r="A75" s="264" t="s">
        <v>1677</v>
      </c>
      <c r="B75" s="264">
        <v>506359</v>
      </c>
      <c r="C75" s="264" t="s">
        <v>2402</v>
      </c>
      <c r="D75" s="264" t="s">
        <v>1684</v>
      </c>
    </row>
    <row r="76" spans="1:4">
      <c r="A76" s="264" t="s">
        <v>1680</v>
      </c>
      <c r="B76" s="264">
        <v>534807</v>
      </c>
      <c r="C76" s="264" t="s">
        <v>2403</v>
      </c>
      <c r="D76" s="264" t="s">
        <v>2404</v>
      </c>
    </row>
    <row r="77" spans="1:4">
      <c r="A77" s="264" t="s">
        <v>1683</v>
      </c>
      <c r="B77" s="264">
        <v>532271</v>
      </c>
      <c r="C77" s="264" t="s">
        <v>2405</v>
      </c>
      <c r="D77" s="264" t="s">
        <v>1839</v>
      </c>
    </row>
    <row r="78" spans="1:4">
      <c r="A78" s="264" t="s">
        <v>1686</v>
      </c>
      <c r="B78" s="264">
        <v>619937</v>
      </c>
      <c r="C78" s="264" t="s">
        <v>2276</v>
      </c>
      <c r="D78" s="264" t="s">
        <v>2406</v>
      </c>
    </row>
    <row r="79" spans="1:4">
      <c r="A79" s="264" t="s">
        <v>1689</v>
      </c>
      <c r="B79" s="264">
        <v>530657</v>
      </c>
      <c r="C79" s="264" t="s">
        <v>2407</v>
      </c>
      <c r="D79" s="264" t="s">
        <v>2408</v>
      </c>
    </row>
    <row r="80" spans="1:4">
      <c r="A80" s="264" t="s">
        <v>1692</v>
      </c>
      <c r="B80" s="264">
        <v>480181</v>
      </c>
      <c r="C80" s="264" t="s">
        <v>2409</v>
      </c>
      <c r="D80" s="264" t="s">
        <v>2410</v>
      </c>
    </row>
    <row r="81" spans="1:4">
      <c r="A81" s="264" t="s">
        <v>1695</v>
      </c>
      <c r="B81" s="264">
        <v>447779</v>
      </c>
      <c r="C81" s="264" t="s">
        <v>2106</v>
      </c>
      <c r="D81" s="264" t="s">
        <v>2411</v>
      </c>
    </row>
    <row r="82" spans="1:4">
      <c r="A82" s="264" t="s">
        <v>1698</v>
      </c>
      <c r="B82" s="264">
        <v>480567</v>
      </c>
      <c r="C82" s="264" t="s">
        <v>2412</v>
      </c>
      <c r="D82" s="264" t="s">
        <v>2413</v>
      </c>
    </row>
    <row r="83" spans="1:4">
      <c r="A83" s="264" t="s">
        <v>1701</v>
      </c>
      <c r="B83" s="264">
        <v>553779</v>
      </c>
      <c r="C83" s="264" t="s">
        <v>2208</v>
      </c>
      <c r="D83" s="264" t="s">
        <v>2414</v>
      </c>
    </row>
    <row r="84" spans="1:4">
      <c r="A84" s="264" t="s">
        <v>1704</v>
      </c>
      <c r="B84" s="264">
        <v>501339</v>
      </c>
      <c r="C84" s="264" t="s">
        <v>2415</v>
      </c>
      <c r="D84" s="264" t="s">
        <v>2416</v>
      </c>
    </row>
    <row r="85" spans="1:4">
      <c r="A85" s="264" t="s">
        <v>1707</v>
      </c>
      <c r="B85" s="264">
        <v>527249</v>
      </c>
      <c r="C85" s="264" t="s">
        <v>2376</v>
      </c>
      <c r="D85" s="264" t="s">
        <v>2417</v>
      </c>
    </row>
    <row r="86" spans="1:4">
      <c r="A86" s="264" t="s">
        <v>1710</v>
      </c>
      <c r="B86" s="264">
        <v>511483</v>
      </c>
      <c r="C86" s="264" t="s">
        <v>2418</v>
      </c>
      <c r="D86" s="264" t="s">
        <v>2419</v>
      </c>
    </row>
    <row r="87" spans="1:4">
      <c r="A87" s="264" t="s">
        <v>1713</v>
      </c>
      <c r="B87" s="264">
        <v>483310</v>
      </c>
      <c r="C87" s="264" t="s">
        <v>2420</v>
      </c>
      <c r="D87" s="264" t="s">
        <v>2312</v>
      </c>
    </row>
    <row r="88" spans="1:4">
      <c r="A88" s="264" t="s">
        <v>1716</v>
      </c>
      <c r="B88" s="264">
        <v>522778</v>
      </c>
      <c r="C88" s="264" t="s">
        <v>2421</v>
      </c>
      <c r="D88" s="264" t="s">
        <v>2422</v>
      </c>
    </row>
    <row r="89" spans="1:4">
      <c r="A89" s="264" t="s">
        <v>1719</v>
      </c>
      <c r="B89" s="264">
        <v>513670</v>
      </c>
      <c r="C89" s="264" t="s">
        <v>2251</v>
      </c>
      <c r="D89" s="264" t="s">
        <v>2165</v>
      </c>
    </row>
    <row r="90" spans="1:4">
      <c r="A90" s="264" t="s">
        <v>1722</v>
      </c>
      <c r="B90" s="264">
        <v>616254</v>
      </c>
      <c r="C90" s="264" t="s">
        <v>2423</v>
      </c>
      <c r="D90" s="264" t="s">
        <v>2424</v>
      </c>
    </row>
    <row r="91" spans="1:4">
      <c r="A91" s="264" t="s">
        <v>1724</v>
      </c>
      <c r="B91" s="264">
        <v>549204</v>
      </c>
      <c r="C91" s="264" t="s">
        <v>1650</v>
      </c>
      <c r="D91" s="264" t="s">
        <v>2425</v>
      </c>
    </row>
    <row r="92" spans="1:4">
      <c r="A92" s="264" t="s">
        <v>1727</v>
      </c>
      <c r="B92" s="264">
        <v>445169</v>
      </c>
      <c r="C92" s="264" t="s">
        <v>2426</v>
      </c>
      <c r="D92" s="264" t="s">
        <v>2427</v>
      </c>
    </row>
    <row r="93" spans="1:4">
      <c r="A93" s="264" t="s">
        <v>1730</v>
      </c>
      <c r="B93" s="264">
        <v>459364</v>
      </c>
      <c r="C93" s="264" t="s">
        <v>2088</v>
      </c>
      <c r="D93" s="264" t="s">
        <v>2428</v>
      </c>
    </row>
    <row r="94" spans="1:4">
      <c r="A94" s="264" t="s">
        <v>1733</v>
      </c>
      <c r="B94" s="264">
        <v>518006</v>
      </c>
      <c r="C94" s="264" t="s">
        <v>2429</v>
      </c>
      <c r="D94" s="264" t="s">
        <v>2430</v>
      </c>
    </row>
    <row r="95" spans="1:4">
      <c r="A95" s="264" t="s">
        <v>1735</v>
      </c>
      <c r="B95" s="264">
        <v>539782</v>
      </c>
      <c r="C95" s="264" t="s">
        <v>2431</v>
      </c>
      <c r="D95" s="264" t="s">
        <v>1585</v>
      </c>
    </row>
    <row r="96" spans="1:4">
      <c r="A96" s="264" t="s">
        <v>1737</v>
      </c>
      <c r="B96" s="264">
        <v>537996</v>
      </c>
      <c r="C96" s="264" t="s">
        <v>2432</v>
      </c>
      <c r="D96" s="264" t="s">
        <v>2433</v>
      </c>
    </row>
    <row r="97" spans="1:4">
      <c r="A97" s="264" t="s">
        <v>1739</v>
      </c>
      <c r="B97" s="264">
        <v>568186</v>
      </c>
      <c r="C97" s="264" t="s">
        <v>2434</v>
      </c>
      <c r="D97" s="264" t="s">
        <v>2435</v>
      </c>
    </row>
    <row r="98" spans="1:4">
      <c r="A98" s="264" t="s">
        <v>1742</v>
      </c>
      <c r="B98" s="264">
        <v>517089</v>
      </c>
      <c r="C98" s="264" t="s">
        <v>2436</v>
      </c>
      <c r="D98" s="264" t="s">
        <v>2437</v>
      </c>
    </row>
    <row r="99" spans="1:4">
      <c r="A99" s="264" t="s">
        <v>1744</v>
      </c>
      <c r="B99" s="264">
        <v>492268</v>
      </c>
      <c r="C99" s="264" t="s">
        <v>2438</v>
      </c>
      <c r="D99" s="264" t="s">
        <v>2439</v>
      </c>
    </row>
    <row r="100" spans="1:4">
      <c r="A100" s="264" t="s">
        <v>1746</v>
      </c>
      <c r="B100" s="264">
        <v>552422</v>
      </c>
      <c r="C100" s="264" t="s">
        <v>2440</v>
      </c>
      <c r="D100" s="264" t="s">
        <v>2441</v>
      </c>
    </row>
    <row r="101" spans="1:4">
      <c r="A101" s="264" t="s">
        <v>1748</v>
      </c>
      <c r="B101" s="264">
        <v>535304</v>
      </c>
      <c r="C101" s="264" t="s">
        <v>2442</v>
      </c>
      <c r="D101" s="264" t="s">
        <v>2400</v>
      </c>
    </row>
    <row r="102" spans="1:4">
      <c r="A102" s="264" t="s">
        <v>1751</v>
      </c>
      <c r="B102" s="264">
        <v>695569</v>
      </c>
      <c r="C102" s="264" t="s">
        <v>2443</v>
      </c>
      <c r="D102" s="264" t="s">
        <v>2444</v>
      </c>
    </row>
    <row r="103" spans="1:4">
      <c r="A103" s="264" t="s">
        <v>1754</v>
      </c>
      <c r="B103" s="264">
        <v>574370</v>
      </c>
      <c r="C103" s="264" t="s">
        <v>2445</v>
      </c>
      <c r="D103" s="264" t="s">
        <v>2446</v>
      </c>
    </row>
    <row r="104" spans="1:4">
      <c r="A104" s="264" t="s">
        <v>1757</v>
      </c>
      <c r="B104" s="264">
        <v>496648</v>
      </c>
      <c r="C104" s="264" t="s">
        <v>2447</v>
      </c>
      <c r="D104" s="264" t="s">
        <v>2448</v>
      </c>
    </row>
    <row r="105" spans="1:4">
      <c r="A105" s="264" t="s">
        <v>1760</v>
      </c>
      <c r="B105" s="264">
        <v>521991</v>
      </c>
      <c r="C105" s="264" t="s">
        <v>2449</v>
      </c>
      <c r="D105" s="264" t="s">
        <v>2450</v>
      </c>
    </row>
    <row r="106" spans="1:4">
      <c r="A106" s="264" t="s">
        <v>1763</v>
      </c>
      <c r="B106" s="264">
        <v>579793</v>
      </c>
      <c r="C106" s="264" t="s">
        <v>2451</v>
      </c>
      <c r="D106" s="264" t="s">
        <v>2452</v>
      </c>
    </row>
    <row r="107" spans="1:4">
      <c r="A107" s="264" t="s">
        <v>1766</v>
      </c>
      <c r="B107" s="264">
        <v>589151</v>
      </c>
      <c r="C107" s="264" t="s">
        <v>2453</v>
      </c>
      <c r="D107" s="264" t="s">
        <v>2191</v>
      </c>
    </row>
    <row r="108" spans="1:4">
      <c r="A108" s="264" t="s">
        <v>1769</v>
      </c>
      <c r="B108" s="264">
        <v>550208</v>
      </c>
      <c r="C108" s="264" t="s">
        <v>2454</v>
      </c>
      <c r="D108" s="264" t="s">
        <v>2455</v>
      </c>
    </row>
    <row r="109" spans="1:4">
      <c r="A109" s="264" t="s">
        <v>1771</v>
      </c>
      <c r="B109" s="264">
        <v>542142</v>
      </c>
      <c r="C109" s="264" t="s">
        <v>2456</v>
      </c>
      <c r="D109" s="264" t="s">
        <v>2457</v>
      </c>
    </row>
    <row r="110" spans="1:4">
      <c r="A110" s="264" t="s">
        <v>1774</v>
      </c>
      <c r="B110" s="264">
        <v>566005</v>
      </c>
      <c r="C110" s="264" t="s">
        <v>2458</v>
      </c>
      <c r="D110" s="264" t="s">
        <v>2459</v>
      </c>
    </row>
    <row r="111" spans="1:4">
      <c r="A111" s="264" t="s">
        <v>1777</v>
      </c>
      <c r="B111" s="264">
        <v>577568</v>
      </c>
      <c r="C111" s="264" t="s">
        <v>2460</v>
      </c>
      <c r="D111" s="264" t="s">
        <v>1787</v>
      </c>
    </row>
    <row r="112" spans="1:4">
      <c r="A112" s="264" t="s">
        <v>1780</v>
      </c>
      <c r="B112" s="264">
        <v>548576</v>
      </c>
      <c r="C112" s="264" t="s">
        <v>2057</v>
      </c>
      <c r="D112" s="264" t="s">
        <v>2461</v>
      </c>
    </row>
    <row r="113" spans="1:4">
      <c r="A113" s="264" t="s">
        <v>1783</v>
      </c>
      <c r="B113" s="264">
        <v>605225</v>
      </c>
      <c r="C113" s="264" t="s">
        <v>2462</v>
      </c>
      <c r="D113" s="264" t="s">
        <v>2463</v>
      </c>
    </row>
    <row r="114" spans="1:4">
      <c r="A114" s="264" t="s">
        <v>1786</v>
      </c>
      <c r="B114" s="264">
        <v>721634</v>
      </c>
      <c r="C114" s="264" t="s">
        <v>1565</v>
      </c>
      <c r="D114" s="264" t="s">
        <v>2464</v>
      </c>
    </row>
    <row r="115" spans="1:4">
      <c r="A115" s="264" t="s">
        <v>1789</v>
      </c>
      <c r="B115" s="264">
        <v>583264</v>
      </c>
      <c r="C115" s="264" t="s">
        <v>2465</v>
      </c>
      <c r="D115" s="264" t="s">
        <v>1495</v>
      </c>
    </row>
    <row r="116" spans="1:4">
      <c r="A116" s="264" t="s">
        <v>1792</v>
      </c>
      <c r="B116" s="264">
        <v>480015</v>
      </c>
      <c r="C116" s="264" t="s">
        <v>2152</v>
      </c>
      <c r="D116" s="264" t="s">
        <v>2466</v>
      </c>
    </row>
    <row r="117" spans="1:4">
      <c r="A117" s="264" t="s">
        <v>1795</v>
      </c>
      <c r="B117" s="264">
        <v>548624</v>
      </c>
      <c r="C117" s="264" t="s">
        <v>2450</v>
      </c>
      <c r="D117" s="264" t="s">
        <v>2467</v>
      </c>
    </row>
    <row r="118" spans="1:4">
      <c r="A118" s="264" t="s">
        <v>1797</v>
      </c>
      <c r="B118" s="264">
        <v>500434</v>
      </c>
      <c r="C118" s="264" t="s">
        <v>2468</v>
      </c>
      <c r="D118" s="264" t="s">
        <v>2240</v>
      </c>
    </row>
    <row r="119" spans="1:4">
      <c r="A119" s="264" t="s">
        <v>1800</v>
      </c>
      <c r="B119" s="264">
        <v>601990</v>
      </c>
      <c r="C119" s="264" t="s">
        <v>2469</v>
      </c>
      <c r="D119" s="264" t="s">
        <v>2470</v>
      </c>
    </row>
    <row r="120" spans="1:4">
      <c r="A120" s="264" t="s">
        <v>1802</v>
      </c>
      <c r="B120" s="264">
        <v>568634</v>
      </c>
      <c r="C120" s="264" t="s">
        <v>2471</v>
      </c>
      <c r="D120" s="264" t="s">
        <v>2472</v>
      </c>
    </row>
    <row r="121" spans="1:4">
      <c r="A121" s="264" t="s">
        <v>1805</v>
      </c>
      <c r="B121" s="264">
        <v>583609</v>
      </c>
      <c r="C121" s="264" t="s">
        <v>2473</v>
      </c>
      <c r="D121" s="264" t="s">
        <v>2474</v>
      </c>
    </row>
    <row r="122" spans="1:4">
      <c r="A122" s="264" t="s">
        <v>1808</v>
      </c>
      <c r="B122" s="264">
        <v>585364</v>
      </c>
      <c r="C122" s="264" t="s">
        <v>2475</v>
      </c>
      <c r="D122" s="264" t="s">
        <v>2476</v>
      </c>
    </row>
    <row r="123" spans="1:4">
      <c r="A123" s="264" t="s">
        <v>1811</v>
      </c>
      <c r="B123" s="264">
        <v>596831</v>
      </c>
      <c r="C123" s="264" t="s">
        <v>2477</v>
      </c>
      <c r="D123" s="264" t="s">
        <v>2478</v>
      </c>
    </row>
    <row r="124" spans="1:4">
      <c r="A124" s="264" t="s">
        <v>1814</v>
      </c>
      <c r="B124" s="264">
        <v>618459</v>
      </c>
      <c r="C124" s="264" t="s">
        <v>2479</v>
      </c>
      <c r="D124" s="264" t="s">
        <v>2480</v>
      </c>
    </row>
    <row r="125" spans="1:4">
      <c r="A125" s="264" t="s">
        <v>1816</v>
      </c>
      <c r="B125" s="264">
        <v>635560</v>
      </c>
      <c r="C125" s="264" t="s">
        <v>2481</v>
      </c>
      <c r="D125" s="264" t="s">
        <v>2482</v>
      </c>
    </row>
    <row r="126" spans="1:4">
      <c r="A126" s="264" t="s">
        <v>1819</v>
      </c>
      <c r="B126" s="264">
        <v>740453</v>
      </c>
      <c r="C126" s="264" t="s">
        <v>2483</v>
      </c>
      <c r="D126" s="264" t="s">
        <v>2484</v>
      </c>
    </row>
    <row r="127" spans="1:4">
      <c r="A127" s="264" t="s">
        <v>1822</v>
      </c>
      <c r="B127" s="264">
        <v>634317</v>
      </c>
      <c r="C127" s="264" t="s">
        <v>2485</v>
      </c>
      <c r="D127" s="264" t="s">
        <v>2486</v>
      </c>
    </row>
    <row r="128" spans="1:4">
      <c r="A128" s="264" t="s">
        <v>1825</v>
      </c>
      <c r="B128" s="264">
        <v>535776</v>
      </c>
      <c r="C128" s="264" t="s">
        <v>2487</v>
      </c>
      <c r="D128" s="264" t="s">
        <v>2488</v>
      </c>
    </row>
    <row r="129" spans="1:4">
      <c r="A129" s="264" t="s">
        <v>1828</v>
      </c>
      <c r="B129" s="264">
        <v>543402</v>
      </c>
      <c r="C129" s="264" t="s">
        <v>2489</v>
      </c>
      <c r="D129" s="264" t="s">
        <v>1990</v>
      </c>
    </row>
    <row r="130" spans="1:4">
      <c r="A130" s="264" t="s">
        <v>1831</v>
      </c>
      <c r="B130" s="264">
        <v>667242</v>
      </c>
      <c r="C130" s="264" t="s">
        <v>2490</v>
      </c>
      <c r="D130" s="264" t="s">
        <v>2491</v>
      </c>
    </row>
    <row r="131" spans="1:4">
      <c r="A131" s="264" t="s">
        <v>1834</v>
      </c>
      <c r="B131" s="264">
        <v>663299</v>
      </c>
      <c r="C131" s="264" t="s">
        <v>2492</v>
      </c>
      <c r="D131" s="264" t="s">
        <v>2423</v>
      </c>
    </row>
    <row r="132" spans="1:4">
      <c r="A132" s="264" t="s">
        <v>1837</v>
      </c>
      <c r="B132" s="264">
        <v>679060</v>
      </c>
      <c r="C132" s="264" t="s">
        <v>2493</v>
      </c>
      <c r="D132" s="264" t="s">
        <v>2068</v>
      </c>
    </row>
    <row r="133" spans="1:4">
      <c r="A133" s="264" t="s">
        <v>1840</v>
      </c>
      <c r="B133" s="264">
        <v>654436</v>
      </c>
      <c r="C133" s="264" t="s">
        <v>2494</v>
      </c>
      <c r="D133" s="264" t="s">
        <v>2138</v>
      </c>
    </row>
    <row r="134" spans="1:4">
      <c r="A134" s="264" t="s">
        <v>1843</v>
      </c>
      <c r="B134" s="264">
        <v>706093</v>
      </c>
      <c r="C134" s="264" t="s">
        <v>2495</v>
      </c>
      <c r="D134" s="264" t="s">
        <v>2496</v>
      </c>
    </row>
    <row r="135" spans="1:4">
      <c r="A135" s="264" t="s">
        <v>1846</v>
      </c>
      <c r="B135" s="264">
        <v>681072</v>
      </c>
      <c r="C135" s="264" t="s">
        <v>2497</v>
      </c>
      <c r="D135" s="264" t="s">
        <v>2498</v>
      </c>
    </row>
    <row r="136" spans="1:4">
      <c r="A136" s="264" t="s">
        <v>1849</v>
      </c>
      <c r="B136" s="264">
        <v>751983</v>
      </c>
      <c r="C136" s="264" t="s">
        <v>2499</v>
      </c>
      <c r="D136" s="264" t="s">
        <v>2500</v>
      </c>
    </row>
    <row r="137" spans="1:4">
      <c r="A137" s="264" t="s">
        <v>1852</v>
      </c>
      <c r="B137" s="264">
        <v>701412</v>
      </c>
      <c r="C137" s="264" t="s">
        <v>2501</v>
      </c>
      <c r="D137" s="264" t="s">
        <v>2502</v>
      </c>
    </row>
    <row r="138" spans="1:4">
      <c r="A138" s="264" t="s">
        <v>1855</v>
      </c>
      <c r="B138" s="264">
        <v>865962</v>
      </c>
      <c r="C138" s="264" t="s">
        <v>2503</v>
      </c>
      <c r="D138" s="264" t="s">
        <v>2504</v>
      </c>
    </row>
    <row r="139" spans="1:4">
      <c r="A139" s="264" t="s">
        <v>1858</v>
      </c>
      <c r="B139" s="264">
        <v>755964</v>
      </c>
      <c r="C139" s="264" t="s">
        <v>2505</v>
      </c>
      <c r="D139" s="264" t="s">
        <v>2118</v>
      </c>
    </row>
    <row r="140" spans="1:4">
      <c r="A140" s="264" t="s">
        <v>1861</v>
      </c>
      <c r="B140" s="264">
        <v>674476</v>
      </c>
      <c r="C140" s="264" t="s">
        <v>2506</v>
      </c>
      <c r="D140" s="264" t="s">
        <v>2507</v>
      </c>
    </row>
    <row r="141" spans="1:4">
      <c r="A141" s="264" t="s">
        <v>1864</v>
      </c>
      <c r="B141" s="264">
        <v>656844</v>
      </c>
      <c r="C141" s="264" t="s">
        <v>2508</v>
      </c>
      <c r="D141" s="264" t="s">
        <v>1721</v>
      </c>
    </row>
    <row r="142" spans="1:4">
      <c r="A142" s="264" t="s">
        <v>1867</v>
      </c>
      <c r="B142" s="264">
        <v>660660</v>
      </c>
      <c r="C142" s="264" t="s">
        <v>2509</v>
      </c>
      <c r="D142" s="264" t="s">
        <v>2510</v>
      </c>
    </row>
    <row r="143" spans="1:4">
      <c r="A143" s="264" t="s">
        <v>1870</v>
      </c>
      <c r="B143" s="264">
        <v>774848</v>
      </c>
      <c r="C143" s="264" t="s">
        <v>2511</v>
      </c>
      <c r="D143" s="264" t="s">
        <v>2512</v>
      </c>
    </row>
    <row r="144" spans="1:4">
      <c r="A144" s="264" t="s">
        <v>1873</v>
      </c>
      <c r="B144" s="264">
        <v>753594</v>
      </c>
      <c r="C144" s="264" t="s">
        <v>2150</v>
      </c>
      <c r="D144" s="264" t="s">
        <v>2513</v>
      </c>
    </row>
    <row r="145" spans="1:4">
      <c r="A145" s="264" t="s">
        <v>1876</v>
      </c>
      <c r="B145" s="264">
        <v>768628</v>
      </c>
      <c r="C145" s="264" t="s">
        <v>2514</v>
      </c>
      <c r="D145" s="264" t="s">
        <v>2515</v>
      </c>
    </row>
    <row r="146" spans="1:4">
      <c r="A146" s="264" t="s">
        <v>1879</v>
      </c>
      <c r="B146" s="264">
        <v>792640</v>
      </c>
      <c r="C146" s="264" t="s">
        <v>2516</v>
      </c>
      <c r="D146" s="264" t="s">
        <v>2517</v>
      </c>
    </row>
    <row r="147" spans="1:4">
      <c r="A147" s="264" t="s">
        <v>1882</v>
      </c>
      <c r="B147" s="264">
        <v>728585</v>
      </c>
      <c r="C147" s="264" t="s">
        <v>2045</v>
      </c>
      <c r="D147" s="264" t="s">
        <v>2518</v>
      </c>
    </row>
    <row r="148" spans="1:4">
      <c r="A148" s="264" t="s">
        <v>1885</v>
      </c>
      <c r="B148" s="264">
        <v>774843</v>
      </c>
      <c r="C148" s="264" t="s">
        <v>2519</v>
      </c>
      <c r="D148" s="264" t="s">
        <v>2520</v>
      </c>
    </row>
    <row r="149" spans="1:4">
      <c r="A149" s="264" t="s">
        <v>1888</v>
      </c>
      <c r="B149" s="264">
        <v>794458</v>
      </c>
      <c r="C149" s="264" t="s">
        <v>2371</v>
      </c>
      <c r="D149" s="264" t="s">
        <v>1732</v>
      </c>
    </row>
    <row r="150" spans="1:4">
      <c r="A150" s="264" t="s">
        <v>1891</v>
      </c>
      <c r="B150" s="264">
        <v>887415</v>
      </c>
      <c r="C150" s="264" t="s">
        <v>2521</v>
      </c>
      <c r="D150" s="264" t="s">
        <v>2522</v>
      </c>
    </row>
    <row r="151" spans="1:4">
      <c r="A151" s="264" t="s">
        <v>1894</v>
      </c>
      <c r="B151" s="264">
        <v>785721</v>
      </c>
      <c r="C151" s="264" t="s">
        <v>2523</v>
      </c>
      <c r="D151" s="264" t="s">
        <v>2524</v>
      </c>
    </row>
    <row r="152" spans="1:4">
      <c r="A152" s="264" t="s">
        <v>1897</v>
      </c>
      <c r="B152" s="264">
        <v>669779</v>
      </c>
      <c r="C152" s="264" t="s">
        <v>2057</v>
      </c>
      <c r="D152" s="264" t="s">
        <v>2525</v>
      </c>
    </row>
    <row r="153" spans="1:4">
      <c r="A153" s="264" t="s">
        <v>1900</v>
      </c>
      <c r="B153" s="264">
        <v>672675</v>
      </c>
      <c r="C153" s="264" t="s">
        <v>2526</v>
      </c>
      <c r="D153" s="264" t="s">
        <v>2384</v>
      </c>
    </row>
    <row r="154" spans="1:4">
      <c r="A154" s="264" t="s">
        <v>1902</v>
      </c>
      <c r="B154" s="264">
        <v>688343</v>
      </c>
      <c r="C154" s="264" t="s">
        <v>2527</v>
      </c>
      <c r="D154" s="264" t="s">
        <v>2528</v>
      </c>
    </row>
    <row r="155" spans="1:4">
      <c r="A155" s="264" t="s">
        <v>1905</v>
      </c>
      <c r="B155" s="264">
        <v>808814</v>
      </c>
      <c r="C155" s="264" t="s">
        <v>2529</v>
      </c>
      <c r="D155" s="264" t="s">
        <v>2530</v>
      </c>
    </row>
    <row r="156" spans="1:4">
      <c r="A156" s="264" t="s">
        <v>1908</v>
      </c>
      <c r="B156" s="264">
        <v>873077</v>
      </c>
      <c r="C156" s="264" t="s">
        <v>2531</v>
      </c>
      <c r="D156" s="264" t="s">
        <v>2532</v>
      </c>
    </row>
    <row r="157" spans="1:4">
      <c r="A157" s="264" t="s">
        <v>1910</v>
      </c>
      <c r="B157" s="264">
        <v>911366</v>
      </c>
      <c r="C157" s="264" t="s">
        <v>2533</v>
      </c>
      <c r="D157" s="264" t="s">
        <v>2534</v>
      </c>
    </row>
    <row r="158" spans="1:4">
      <c r="A158" s="264" t="s">
        <v>1912</v>
      </c>
      <c r="B158" s="264">
        <v>844426</v>
      </c>
      <c r="C158" s="264" t="s">
        <v>2535</v>
      </c>
      <c r="D158" s="264" t="s">
        <v>1675</v>
      </c>
    </row>
    <row r="159" spans="1:4">
      <c r="A159" s="264" t="s">
        <v>1914</v>
      </c>
      <c r="B159" s="264">
        <v>850957</v>
      </c>
      <c r="C159" s="264" t="s">
        <v>2536</v>
      </c>
      <c r="D159" s="264" t="s">
        <v>2537</v>
      </c>
    </row>
    <row r="160" spans="1:4">
      <c r="A160" s="264" t="s">
        <v>1917</v>
      </c>
      <c r="B160" s="264">
        <v>908504</v>
      </c>
      <c r="C160" s="264" t="s">
        <v>2538</v>
      </c>
      <c r="D160" s="264" t="s">
        <v>2539</v>
      </c>
    </row>
    <row r="161" spans="1:4">
      <c r="A161" s="264" t="s">
        <v>1920</v>
      </c>
      <c r="B161" s="264">
        <v>879943</v>
      </c>
      <c r="C161" s="264" t="s">
        <v>2540</v>
      </c>
      <c r="D161" s="264" t="s">
        <v>1612</v>
      </c>
    </row>
    <row r="162" spans="1:4">
      <c r="A162" s="264" t="s">
        <v>1923</v>
      </c>
      <c r="B162" s="264">
        <v>1075497</v>
      </c>
      <c r="C162" s="264" t="s">
        <v>2541</v>
      </c>
      <c r="D162" s="264" t="s">
        <v>2542</v>
      </c>
    </row>
    <row r="163" spans="1:4">
      <c r="A163" s="264" t="s">
        <v>1926</v>
      </c>
      <c r="B163" s="264">
        <v>905163</v>
      </c>
      <c r="C163" s="264" t="s">
        <v>2543</v>
      </c>
      <c r="D163" s="264" t="s">
        <v>2544</v>
      </c>
    </row>
    <row r="164" spans="1:4">
      <c r="A164" s="264" t="s">
        <v>1929</v>
      </c>
      <c r="B164" s="264">
        <v>764860</v>
      </c>
      <c r="C164" s="264" t="s">
        <v>2545</v>
      </c>
      <c r="D164" s="264" t="s">
        <v>2546</v>
      </c>
    </row>
    <row r="165" spans="1:4">
      <c r="A165" s="264" t="s">
        <v>1931</v>
      </c>
      <c r="B165" s="264">
        <v>825210</v>
      </c>
      <c r="C165" s="264" t="s">
        <v>2547</v>
      </c>
      <c r="D165" s="264" t="s">
        <v>2496</v>
      </c>
    </row>
    <row r="166" spans="1:4">
      <c r="A166" s="264" t="s">
        <v>1934</v>
      </c>
      <c r="B166" s="264">
        <v>906619</v>
      </c>
      <c r="C166" s="264" t="s">
        <v>2548</v>
      </c>
      <c r="D166" s="264" t="s">
        <v>2238</v>
      </c>
    </row>
    <row r="167" spans="1:4">
      <c r="A167" s="264" t="s">
        <v>1937</v>
      </c>
      <c r="B167" s="264">
        <v>886158</v>
      </c>
      <c r="C167" s="264" t="s">
        <v>2549</v>
      </c>
      <c r="D167" s="264" t="s">
        <v>2550</v>
      </c>
    </row>
    <row r="168" spans="1:4">
      <c r="A168" s="264" t="s">
        <v>1939</v>
      </c>
      <c r="B168" s="264">
        <v>928811</v>
      </c>
      <c r="C168" s="264" t="s">
        <v>2203</v>
      </c>
      <c r="D168" s="264" t="s">
        <v>2316</v>
      </c>
    </row>
    <row r="169" spans="1:4">
      <c r="A169" s="264" t="s">
        <v>1941</v>
      </c>
      <c r="B169" s="264">
        <v>976519</v>
      </c>
      <c r="C169" s="264" t="s">
        <v>1524</v>
      </c>
      <c r="D169" s="264" t="s">
        <v>2551</v>
      </c>
    </row>
    <row r="170" spans="1:4">
      <c r="A170" s="264" t="s">
        <v>1944</v>
      </c>
      <c r="B170" s="264">
        <v>896846</v>
      </c>
      <c r="C170" s="264" t="s">
        <v>2552</v>
      </c>
      <c r="D170" s="264" t="s">
        <v>2553</v>
      </c>
    </row>
    <row r="171" spans="1:4">
      <c r="A171" s="264" t="s">
        <v>1947</v>
      </c>
      <c r="B171" s="264">
        <v>904496</v>
      </c>
      <c r="C171" s="264" t="s">
        <v>2554</v>
      </c>
      <c r="D171" s="264" t="s">
        <v>2555</v>
      </c>
    </row>
    <row r="172" spans="1:4">
      <c r="A172" s="264" t="s">
        <v>1950</v>
      </c>
      <c r="B172" s="264">
        <v>915930</v>
      </c>
      <c r="C172" s="264" t="s">
        <v>1830</v>
      </c>
      <c r="D172" s="264" t="s">
        <v>2556</v>
      </c>
    </row>
    <row r="173" spans="1:4">
      <c r="A173" s="264" t="s">
        <v>1953</v>
      </c>
      <c r="B173" s="264">
        <v>905091</v>
      </c>
      <c r="C173" s="264" t="s">
        <v>2557</v>
      </c>
      <c r="D173" s="264" t="s">
        <v>1685</v>
      </c>
    </row>
    <row r="174" spans="1:4">
      <c r="A174" s="264" t="s">
        <v>1956</v>
      </c>
      <c r="B174" s="264">
        <v>1024012</v>
      </c>
      <c r="C174" s="264" t="s">
        <v>2558</v>
      </c>
      <c r="D174" s="264" t="s">
        <v>2559</v>
      </c>
    </row>
    <row r="175" spans="1:4">
      <c r="A175" s="264" t="s">
        <v>1959</v>
      </c>
      <c r="B175" s="264">
        <v>995244</v>
      </c>
      <c r="C175" s="264" t="s">
        <v>2560</v>
      </c>
      <c r="D175" s="264" t="s">
        <v>2008</v>
      </c>
    </row>
    <row r="176" spans="1:4">
      <c r="A176" s="264" t="s">
        <v>1962</v>
      </c>
      <c r="B176" s="264">
        <v>845526</v>
      </c>
      <c r="C176" s="264" t="s">
        <v>2561</v>
      </c>
      <c r="D176" s="264" t="s">
        <v>2562</v>
      </c>
    </row>
    <row r="177" spans="1:4">
      <c r="A177" s="264" t="s">
        <v>1964</v>
      </c>
      <c r="B177" s="264">
        <v>870029</v>
      </c>
      <c r="C177" s="264" t="s">
        <v>2563</v>
      </c>
      <c r="D177" s="264" t="s">
        <v>2190</v>
      </c>
    </row>
    <row r="178" spans="1:4">
      <c r="A178" s="264" t="s">
        <v>1967</v>
      </c>
      <c r="B178" s="264">
        <v>864820</v>
      </c>
      <c r="C178" s="264" t="s">
        <v>1913</v>
      </c>
      <c r="D178" s="264" t="s">
        <v>2564</v>
      </c>
    </row>
    <row r="179" spans="1:4">
      <c r="A179" s="264" t="s">
        <v>1970</v>
      </c>
      <c r="B179" s="264">
        <v>945243</v>
      </c>
      <c r="C179" s="264" t="s">
        <v>2565</v>
      </c>
      <c r="D179" s="264" t="s">
        <v>2566</v>
      </c>
    </row>
    <row r="180" spans="1:4">
      <c r="A180" s="264" t="s">
        <v>1973</v>
      </c>
      <c r="B180" s="264">
        <v>868097</v>
      </c>
      <c r="C180" s="264" t="s">
        <v>2567</v>
      </c>
      <c r="D180" s="264" t="s">
        <v>2553</v>
      </c>
    </row>
    <row r="181" spans="1:4">
      <c r="A181" s="264" t="s">
        <v>1976</v>
      </c>
      <c r="B181" s="264">
        <v>870573</v>
      </c>
      <c r="C181" s="264" t="s">
        <v>2568</v>
      </c>
      <c r="D181" s="264" t="s">
        <v>1623</v>
      </c>
    </row>
    <row r="182" spans="1:4">
      <c r="A182" s="264" t="s">
        <v>1979</v>
      </c>
      <c r="B182" s="264">
        <v>952902</v>
      </c>
      <c r="C182" s="264" t="s">
        <v>2569</v>
      </c>
      <c r="D182" s="264" t="s">
        <v>2458</v>
      </c>
    </row>
    <row r="183" spans="1:4">
      <c r="A183" s="264" t="s">
        <v>1982</v>
      </c>
      <c r="B183" s="264">
        <v>944413</v>
      </c>
      <c r="C183" s="264" t="s">
        <v>1836</v>
      </c>
      <c r="D183" s="264" t="s">
        <v>1616</v>
      </c>
    </row>
    <row r="184" spans="1:4">
      <c r="A184" s="264" t="s">
        <v>1984</v>
      </c>
      <c r="B184" s="264">
        <v>921511</v>
      </c>
      <c r="C184" s="264" t="s">
        <v>2570</v>
      </c>
      <c r="D184" s="264" t="s">
        <v>2571</v>
      </c>
    </row>
    <row r="185" spans="1:4">
      <c r="A185" s="264" t="s">
        <v>1987</v>
      </c>
      <c r="B185" s="264">
        <v>920906</v>
      </c>
      <c r="C185" s="264" t="s">
        <v>2040</v>
      </c>
      <c r="D185" s="264" t="s">
        <v>2572</v>
      </c>
    </row>
    <row r="186" spans="1:4">
      <c r="A186" s="264" t="s">
        <v>1989</v>
      </c>
      <c r="B186" s="264">
        <v>1180715</v>
      </c>
      <c r="C186" s="264" t="s">
        <v>2573</v>
      </c>
      <c r="D186" s="264" t="s">
        <v>2574</v>
      </c>
    </row>
    <row r="187" spans="1:4">
      <c r="A187" s="264" t="s">
        <v>1992</v>
      </c>
      <c r="B187" s="264">
        <v>879770</v>
      </c>
      <c r="C187" s="264" t="s">
        <v>2575</v>
      </c>
      <c r="D187" s="264" t="s">
        <v>2576</v>
      </c>
    </row>
    <row r="188" spans="1:4">
      <c r="A188" s="264" t="s">
        <v>1994</v>
      </c>
      <c r="B188" s="264">
        <v>796768</v>
      </c>
      <c r="C188" s="264" t="s">
        <v>2109</v>
      </c>
      <c r="D188" s="264" t="s">
        <v>2577</v>
      </c>
    </row>
    <row r="189" spans="1:4">
      <c r="A189" s="264" t="s">
        <v>1997</v>
      </c>
      <c r="B189" s="264">
        <v>858074</v>
      </c>
      <c r="C189" s="264" t="s">
        <v>2578</v>
      </c>
      <c r="D189" s="264" t="s">
        <v>2579</v>
      </c>
    </row>
    <row r="190" spans="1:4">
      <c r="A190" s="264" t="s">
        <v>2000</v>
      </c>
      <c r="B190" s="264">
        <v>865106</v>
      </c>
      <c r="C190" s="264" t="s">
        <v>2049</v>
      </c>
      <c r="D190" s="264" t="s">
        <v>1830</v>
      </c>
    </row>
  </sheetData>
  <mergeCells count="1">
    <mergeCell ref="H1:I1"/>
  </mergeCells>
  <hyperlinks>
    <hyperlink ref="H1:I1" location="Index!A1" display="Regresar al Índice" xr:uid="{B6D7E2E1-5642-4D83-B996-A76A61027A26}"/>
  </hyperlink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29E6C-FDA1-4D68-B942-340F92C00635}">
  <sheetPr codeName="Hoja99"/>
  <dimension ref="A1:I18"/>
  <sheetViews>
    <sheetView workbookViewId="0"/>
  </sheetViews>
  <sheetFormatPr baseColWidth="10" defaultRowHeight="12.75"/>
  <cols>
    <col min="1" max="16384" width="11.42578125" style="264"/>
  </cols>
  <sheetData>
    <row r="1" spans="1:9">
      <c r="A1" s="262" t="s">
        <v>2949</v>
      </c>
      <c r="H1" s="263" t="s">
        <v>1445</v>
      </c>
      <c r="I1" s="263"/>
    </row>
    <row r="2" spans="1:9">
      <c r="A2" s="264" t="s">
        <v>1378</v>
      </c>
    </row>
    <row r="6" spans="1:9">
      <c r="A6" s="264" t="s">
        <v>1379</v>
      </c>
      <c r="B6" s="264" t="s">
        <v>1380</v>
      </c>
      <c r="C6" s="264" t="s">
        <v>1381</v>
      </c>
    </row>
    <row r="7" spans="1:9">
      <c r="A7" s="264" t="s">
        <v>373</v>
      </c>
      <c r="B7" s="264" t="s">
        <v>1312</v>
      </c>
      <c r="C7" s="264" t="s">
        <v>2580</v>
      </c>
    </row>
    <row r="8" spans="1:9">
      <c r="A8" s="264" t="s">
        <v>374</v>
      </c>
      <c r="B8" s="264" t="s">
        <v>1312</v>
      </c>
      <c r="C8" s="264" t="s">
        <v>2581</v>
      </c>
    </row>
    <row r="9" spans="1:9">
      <c r="A9" s="264" t="s">
        <v>376</v>
      </c>
      <c r="B9" s="264" t="s">
        <v>1312</v>
      </c>
      <c r="C9" s="264" t="s">
        <v>2582</v>
      </c>
    </row>
    <row r="10" spans="1:9">
      <c r="A10" s="264" t="s">
        <v>375</v>
      </c>
      <c r="B10" s="264" t="s">
        <v>1312</v>
      </c>
      <c r="C10" s="264" t="s">
        <v>2583</v>
      </c>
    </row>
    <row r="11" spans="1:9">
      <c r="A11" s="264" t="s">
        <v>373</v>
      </c>
      <c r="B11" s="264" t="s">
        <v>1313</v>
      </c>
      <c r="C11" s="264" t="s">
        <v>2584</v>
      </c>
    </row>
    <row r="12" spans="1:9">
      <c r="A12" s="264" t="s">
        <v>374</v>
      </c>
      <c r="B12" s="264" t="s">
        <v>1313</v>
      </c>
      <c r="C12" s="264" t="s">
        <v>2585</v>
      </c>
    </row>
    <row r="13" spans="1:9">
      <c r="A13" s="264" t="s">
        <v>376</v>
      </c>
      <c r="B13" s="264" t="s">
        <v>1313</v>
      </c>
      <c r="C13" s="264" t="s">
        <v>2586</v>
      </c>
    </row>
    <row r="14" spans="1:9">
      <c r="A14" s="264" t="s">
        <v>375</v>
      </c>
      <c r="B14" s="264" t="s">
        <v>1313</v>
      </c>
      <c r="C14" s="264" t="s">
        <v>2587</v>
      </c>
    </row>
    <row r="15" spans="1:9">
      <c r="A15" s="264" t="s">
        <v>373</v>
      </c>
      <c r="B15" s="264" t="s">
        <v>1314</v>
      </c>
      <c r="C15" s="264" t="s">
        <v>2588</v>
      </c>
    </row>
    <row r="16" spans="1:9">
      <c r="A16" s="264" t="s">
        <v>374</v>
      </c>
      <c r="B16" s="264" t="s">
        <v>1314</v>
      </c>
      <c r="C16" s="264" t="s">
        <v>2589</v>
      </c>
    </row>
    <row r="17" spans="1:3">
      <c r="A17" s="264" t="s">
        <v>376</v>
      </c>
      <c r="B17" s="264" t="s">
        <v>1314</v>
      </c>
      <c r="C17" s="264" t="s">
        <v>2586</v>
      </c>
    </row>
    <row r="18" spans="1:3">
      <c r="A18" s="264" t="s">
        <v>375</v>
      </c>
      <c r="B18" s="264" t="s">
        <v>1314</v>
      </c>
      <c r="C18" s="264" t="s">
        <v>2590</v>
      </c>
    </row>
  </sheetData>
  <mergeCells count="1">
    <mergeCell ref="H1:I1"/>
  </mergeCells>
  <hyperlinks>
    <hyperlink ref="H1:I1" location="Index!A1" display="Regresar al Índice" xr:uid="{C3F30274-BE2B-41BA-B8EA-B2CAD377EA31}"/>
  </hyperlink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76"/>
  <dimension ref="A1:I888"/>
  <sheetViews>
    <sheetView zoomScaleNormal="100" workbookViewId="0"/>
  </sheetViews>
  <sheetFormatPr baseColWidth="10" defaultColWidth="11.42578125" defaultRowHeight="12.75"/>
  <cols>
    <col min="1" max="1" width="40.7109375" style="10" customWidth="1"/>
    <col min="2" max="2" width="32.7109375" style="9" customWidth="1"/>
    <col min="3" max="3" width="50.7109375" style="10" customWidth="1"/>
    <col min="4" max="4" width="15.7109375" style="10" customWidth="1"/>
    <col min="5" max="5" width="11.7109375" style="10" customWidth="1"/>
    <col min="6" max="6" width="15.7109375" style="10" customWidth="1"/>
    <col min="7" max="7" width="11.7109375" style="10" customWidth="1"/>
    <col min="8" max="8" width="5.7109375" style="10" customWidth="1"/>
    <col min="9" max="9" width="11.7109375" style="10" customWidth="1"/>
    <col min="10" max="16384" width="11.42578125" style="10"/>
  </cols>
  <sheetData>
    <row r="1" spans="1:9">
      <c r="A1" s="262" t="s">
        <v>2950</v>
      </c>
      <c r="B1" s="9" t="s">
        <v>53</v>
      </c>
      <c r="C1" s="10" t="s">
        <v>53</v>
      </c>
      <c r="D1" s="10" t="s">
        <v>53</v>
      </c>
      <c r="E1" s="10" t="s">
        <v>53</v>
      </c>
      <c r="F1" s="10" t="s">
        <v>53</v>
      </c>
      <c r="G1" s="10" t="s">
        <v>53</v>
      </c>
      <c r="H1" s="263" t="s">
        <v>1445</v>
      </c>
      <c r="I1" s="263"/>
    </row>
    <row r="2" spans="1:9">
      <c r="A2" s="31" t="s">
        <v>150</v>
      </c>
      <c r="B2" s="9" t="s">
        <v>53</v>
      </c>
      <c r="C2" s="10" t="s">
        <v>53</v>
      </c>
      <c r="D2" s="10" t="s">
        <v>53</v>
      </c>
      <c r="E2" s="10" t="s">
        <v>53</v>
      </c>
      <c r="F2" s="10" t="s">
        <v>53</v>
      </c>
      <c r="G2" s="10" t="s">
        <v>53</v>
      </c>
      <c r="H2" s="10" t="s">
        <v>53</v>
      </c>
    </row>
    <row r="5" spans="1:9">
      <c r="B5" s="4"/>
    </row>
    <row r="6" spans="1:9">
      <c r="A6" s="7" t="s">
        <v>576</v>
      </c>
      <c r="B6" s="4" t="s">
        <v>577</v>
      </c>
      <c r="C6" s="7" t="s">
        <v>291</v>
      </c>
      <c r="D6" s="7" t="s">
        <v>2591</v>
      </c>
      <c r="E6" s="7" t="s">
        <v>1083</v>
      </c>
      <c r="F6" s="7" t="s">
        <v>2592</v>
      </c>
      <c r="G6" s="7" t="s">
        <v>1083</v>
      </c>
      <c r="H6" s="7" t="s">
        <v>1084</v>
      </c>
      <c r="I6" s="7" t="s">
        <v>1123</v>
      </c>
    </row>
    <row r="7" spans="1:9">
      <c r="A7" s="31" t="s">
        <v>481</v>
      </c>
      <c r="B7" s="31" t="s">
        <v>255</v>
      </c>
      <c r="C7" s="31" t="s">
        <v>366</v>
      </c>
      <c r="D7" s="31">
        <v>4422</v>
      </c>
      <c r="E7" s="31">
        <v>0.62106741573033697</v>
      </c>
      <c r="F7" s="31">
        <v>3469</v>
      </c>
      <c r="G7" s="31">
        <v>0.508651026392962</v>
      </c>
      <c r="H7" s="31">
        <v>953</v>
      </c>
      <c r="I7" s="31">
        <v>27.471893917555501</v>
      </c>
    </row>
    <row r="8" spans="1:9">
      <c r="A8" s="31" t="s">
        <v>579</v>
      </c>
      <c r="B8" s="31" t="s">
        <v>151</v>
      </c>
      <c r="C8" s="31" t="s">
        <v>368</v>
      </c>
      <c r="D8" s="31">
        <v>108472</v>
      </c>
      <c r="E8" s="31">
        <v>0.23320140257942201</v>
      </c>
      <c r="F8" s="31">
        <v>107598</v>
      </c>
      <c r="G8" s="31">
        <v>0.23123938879456701</v>
      </c>
      <c r="H8" s="31">
        <v>874</v>
      </c>
      <c r="I8" s="31">
        <v>0.81228275618505696</v>
      </c>
    </row>
    <row r="9" spans="1:9">
      <c r="A9" s="31" t="s">
        <v>534</v>
      </c>
      <c r="B9" s="31" t="s">
        <v>152</v>
      </c>
      <c r="C9" s="31" t="s">
        <v>367</v>
      </c>
      <c r="D9" s="31">
        <v>13186</v>
      </c>
      <c r="E9" s="31">
        <v>0.11473869233045</v>
      </c>
      <c r="F9" s="31">
        <v>12376</v>
      </c>
      <c r="G9" s="31">
        <v>0.108690115487639</v>
      </c>
      <c r="H9" s="31">
        <v>810</v>
      </c>
      <c r="I9" s="31">
        <v>6.5449256625727203</v>
      </c>
    </row>
    <row r="10" spans="1:9">
      <c r="A10" s="31" t="s">
        <v>580</v>
      </c>
      <c r="B10" s="31" t="s">
        <v>180</v>
      </c>
      <c r="C10" s="31" t="s">
        <v>365</v>
      </c>
      <c r="D10" s="31">
        <v>4163</v>
      </c>
      <c r="E10" s="31">
        <v>0.97860836859426403</v>
      </c>
      <c r="F10" s="31">
        <v>3386</v>
      </c>
      <c r="G10" s="31">
        <v>0.97438848920863297</v>
      </c>
      <c r="H10" s="31">
        <v>777</v>
      </c>
      <c r="I10" s="31">
        <v>22.947430596574101</v>
      </c>
    </row>
    <row r="11" spans="1:9">
      <c r="A11" s="31" t="s">
        <v>476</v>
      </c>
      <c r="B11" s="31" t="s">
        <v>55</v>
      </c>
      <c r="C11" s="31" t="s">
        <v>370</v>
      </c>
      <c r="D11" s="31">
        <v>162478</v>
      </c>
      <c r="E11" s="31">
        <v>0.23567483203174899</v>
      </c>
      <c r="F11" s="31">
        <v>161728</v>
      </c>
      <c r="G11" s="31">
        <v>0.23526057471030301</v>
      </c>
      <c r="H11" s="31">
        <v>750</v>
      </c>
      <c r="I11" s="31">
        <v>0.46374159081914401</v>
      </c>
    </row>
    <row r="12" spans="1:9">
      <c r="A12" s="31" t="s">
        <v>534</v>
      </c>
      <c r="B12" s="31" t="s">
        <v>152</v>
      </c>
      <c r="C12" s="31" t="s">
        <v>364</v>
      </c>
      <c r="D12" s="31">
        <v>9961</v>
      </c>
      <c r="E12" s="31">
        <v>8.6676180365813302E-2</v>
      </c>
      <c r="F12" s="31">
        <v>9294</v>
      </c>
      <c r="G12" s="31">
        <v>8.16229745751548E-2</v>
      </c>
      <c r="H12" s="31">
        <v>667</v>
      </c>
      <c r="I12" s="31">
        <v>7.1766731224445897</v>
      </c>
    </row>
    <row r="13" spans="1:9">
      <c r="A13" s="31" t="s">
        <v>476</v>
      </c>
      <c r="B13" s="31" t="s">
        <v>55</v>
      </c>
      <c r="C13" s="31" t="s">
        <v>366</v>
      </c>
      <c r="D13" s="31">
        <v>110060</v>
      </c>
      <c r="E13" s="31">
        <v>0.15964236397182499</v>
      </c>
      <c r="F13" s="31">
        <v>109421</v>
      </c>
      <c r="G13" s="31">
        <v>0.159171246446973</v>
      </c>
      <c r="H13" s="31">
        <v>639</v>
      </c>
      <c r="I13" s="31">
        <v>0.58398296487878198</v>
      </c>
    </row>
    <row r="14" spans="1:9">
      <c r="A14" s="31" t="s">
        <v>579</v>
      </c>
      <c r="B14" s="31" t="s">
        <v>151</v>
      </c>
      <c r="C14" s="31" t="s">
        <v>364</v>
      </c>
      <c r="D14" s="31">
        <v>46080</v>
      </c>
      <c r="E14" s="31">
        <v>9.9066308640568604E-2</v>
      </c>
      <c r="F14" s="31">
        <v>45680</v>
      </c>
      <c r="G14" s="31">
        <v>9.8171111731963606E-2</v>
      </c>
      <c r="H14" s="31">
        <v>400</v>
      </c>
      <c r="I14" s="31">
        <v>0.87565674255691806</v>
      </c>
    </row>
    <row r="15" spans="1:9">
      <c r="A15" s="31" t="s">
        <v>481</v>
      </c>
      <c r="B15" s="31" t="s">
        <v>255</v>
      </c>
      <c r="C15" s="31" t="s">
        <v>370</v>
      </c>
      <c r="D15" s="31">
        <v>1339</v>
      </c>
      <c r="E15" s="31">
        <v>0.18806179775280901</v>
      </c>
      <c r="F15" s="31">
        <v>944</v>
      </c>
      <c r="G15" s="31">
        <v>0.13841642228739001</v>
      </c>
      <c r="H15" s="31">
        <v>395</v>
      </c>
      <c r="I15" s="31">
        <v>41.843220338983002</v>
      </c>
    </row>
    <row r="16" spans="1:9">
      <c r="A16" s="31" t="s">
        <v>507</v>
      </c>
      <c r="B16" s="31" t="s">
        <v>165</v>
      </c>
      <c r="C16" s="31" t="s">
        <v>366</v>
      </c>
      <c r="D16" s="31">
        <v>50056</v>
      </c>
      <c r="E16" s="31">
        <v>0.725438761757076</v>
      </c>
      <c r="F16" s="31">
        <v>49663</v>
      </c>
      <c r="G16" s="31">
        <v>0.72969438730531899</v>
      </c>
      <c r="H16" s="31">
        <v>393</v>
      </c>
      <c r="I16" s="31">
        <v>0.79133358838572299</v>
      </c>
    </row>
    <row r="17" spans="1:9">
      <c r="A17" s="31" t="s">
        <v>476</v>
      </c>
      <c r="B17" s="31" t="s">
        <v>55</v>
      </c>
      <c r="C17" s="31" t="s">
        <v>368</v>
      </c>
      <c r="D17" s="31">
        <v>154632</v>
      </c>
      <c r="E17" s="31">
        <v>0.224294185223435</v>
      </c>
      <c r="F17" s="31">
        <v>154295</v>
      </c>
      <c r="G17" s="31">
        <v>0.22444802616075199</v>
      </c>
      <c r="H17" s="31">
        <v>337</v>
      </c>
      <c r="I17" s="31">
        <v>0.218412780712263</v>
      </c>
    </row>
    <row r="18" spans="1:9">
      <c r="A18" s="31" t="s">
        <v>455</v>
      </c>
      <c r="B18" s="31" t="s">
        <v>274</v>
      </c>
      <c r="C18" s="31" t="s">
        <v>364</v>
      </c>
      <c r="D18" s="31">
        <v>921</v>
      </c>
      <c r="E18" s="31">
        <v>0.16642573183953699</v>
      </c>
      <c r="F18" s="31">
        <v>592</v>
      </c>
      <c r="G18" s="31">
        <v>0.113605833813088</v>
      </c>
      <c r="H18" s="31">
        <v>329</v>
      </c>
      <c r="I18" s="31">
        <v>55.574324324324301</v>
      </c>
    </row>
    <row r="19" spans="1:9">
      <c r="A19" s="31" t="s">
        <v>579</v>
      </c>
      <c r="B19" s="31" t="s">
        <v>151</v>
      </c>
      <c r="C19" s="31" t="s">
        <v>363</v>
      </c>
      <c r="D19" s="31">
        <v>43547</v>
      </c>
      <c r="E19" s="31">
        <v>9.36206714924228E-2</v>
      </c>
      <c r="F19" s="31">
        <v>43234</v>
      </c>
      <c r="G19" s="31">
        <v>9.2914401151920206E-2</v>
      </c>
      <c r="H19" s="31">
        <v>313</v>
      </c>
      <c r="I19" s="31">
        <v>0.72396724799925805</v>
      </c>
    </row>
    <row r="20" spans="1:9">
      <c r="A20" s="31" t="s">
        <v>476</v>
      </c>
      <c r="B20" s="31" t="s">
        <v>55</v>
      </c>
      <c r="C20" s="31" t="s">
        <v>365</v>
      </c>
      <c r="D20" s="31">
        <v>3100</v>
      </c>
      <c r="E20" s="31">
        <v>4.49655940680228E-3</v>
      </c>
      <c r="F20" s="31">
        <v>2788</v>
      </c>
      <c r="G20" s="31">
        <v>4.0556148736911601E-3</v>
      </c>
      <c r="H20" s="31">
        <v>312</v>
      </c>
      <c r="I20" s="31">
        <v>11.190817790530801</v>
      </c>
    </row>
    <row r="21" spans="1:9">
      <c r="A21" s="31" t="s">
        <v>479</v>
      </c>
      <c r="B21" s="31" t="s">
        <v>184</v>
      </c>
      <c r="C21" s="31" t="s">
        <v>370</v>
      </c>
      <c r="D21" s="31">
        <v>1364</v>
      </c>
      <c r="E21" s="31">
        <v>0.92474576271186404</v>
      </c>
      <c r="F21" s="31">
        <v>1081</v>
      </c>
      <c r="G21" s="31">
        <v>0.90764063811922802</v>
      </c>
      <c r="H21" s="31">
        <v>283</v>
      </c>
      <c r="I21" s="31">
        <v>26.1794634597595</v>
      </c>
    </row>
    <row r="22" spans="1:9">
      <c r="A22" s="31" t="s">
        <v>476</v>
      </c>
      <c r="B22" s="31" t="s">
        <v>55</v>
      </c>
      <c r="C22" s="31" t="s">
        <v>363</v>
      </c>
      <c r="D22" s="31">
        <v>179559</v>
      </c>
      <c r="E22" s="31">
        <v>0.260450874363229</v>
      </c>
      <c r="F22" s="31">
        <v>179302</v>
      </c>
      <c r="G22" s="31">
        <v>0.260824913229043</v>
      </c>
      <c r="H22" s="31">
        <v>257</v>
      </c>
      <c r="I22" s="31">
        <v>0.14333359360185799</v>
      </c>
    </row>
    <row r="23" spans="1:9">
      <c r="A23" s="31" t="s">
        <v>530</v>
      </c>
      <c r="B23" s="31" t="s">
        <v>268</v>
      </c>
      <c r="C23" s="31" t="s">
        <v>364</v>
      </c>
      <c r="D23" s="31">
        <v>4572</v>
      </c>
      <c r="E23" s="31">
        <v>0.114486039814699</v>
      </c>
      <c r="F23" s="31">
        <v>4350</v>
      </c>
      <c r="G23" s="31">
        <v>0.109948437973916</v>
      </c>
      <c r="H23" s="31">
        <v>222</v>
      </c>
      <c r="I23" s="31">
        <v>5.1034482758620703</v>
      </c>
    </row>
    <row r="24" spans="1:9">
      <c r="A24" s="31" t="s">
        <v>504</v>
      </c>
      <c r="B24" s="31" t="s">
        <v>153</v>
      </c>
      <c r="C24" s="31" t="s">
        <v>368</v>
      </c>
      <c r="D24" s="31">
        <v>16012</v>
      </c>
      <c r="E24" s="31">
        <v>0.20328310079094</v>
      </c>
      <c r="F24" s="31">
        <v>15812</v>
      </c>
      <c r="G24" s="31">
        <v>0.20088678837773599</v>
      </c>
      <c r="H24" s="31">
        <v>200</v>
      </c>
      <c r="I24" s="31">
        <v>1.26486213002783</v>
      </c>
    </row>
    <row r="25" spans="1:9">
      <c r="A25" s="31" t="s">
        <v>597</v>
      </c>
      <c r="B25" s="31" t="s">
        <v>273</v>
      </c>
      <c r="C25" s="31" t="s">
        <v>365</v>
      </c>
      <c r="D25" s="31">
        <v>1622</v>
      </c>
      <c r="E25" s="31">
        <v>0.54927192685404702</v>
      </c>
      <c r="F25" s="31">
        <v>1424</v>
      </c>
      <c r="G25" s="31">
        <v>0.52976190476190499</v>
      </c>
      <c r="H25" s="31">
        <v>198</v>
      </c>
      <c r="I25" s="31">
        <v>13.9044943820225</v>
      </c>
    </row>
    <row r="26" spans="1:9">
      <c r="A26" s="31" t="s">
        <v>480</v>
      </c>
      <c r="B26" s="31" t="s">
        <v>168</v>
      </c>
      <c r="C26" s="31" t="s">
        <v>370</v>
      </c>
      <c r="D26" s="31">
        <v>1545</v>
      </c>
      <c r="E26" s="31">
        <v>0.66223746249464199</v>
      </c>
      <c r="F26" s="31">
        <v>1363</v>
      </c>
      <c r="G26" s="31">
        <v>0.64020666979802698</v>
      </c>
      <c r="H26" s="31">
        <v>182</v>
      </c>
      <c r="I26" s="31">
        <v>13.352898019075599</v>
      </c>
    </row>
    <row r="27" spans="1:9">
      <c r="A27" s="31" t="s">
        <v>507</v>
      </c>
      <c r="B27" s="31" t="s">
        <v>165</v>
      </c>
      <c r="C27" s="31" t="s">
        <v>367</v>
      </c>
      <c r="D27" s="31">
        <v>5881</v>
      </c>
      <c r="E27" s="31">
        <v>8.5230648831176398E-2</v>
      </c>
      <c r="F27" s="31">
        <v>5706</v>
      </c>
      <c r="G27" s="31">
        <v>8.3837790185130795E-2</v>
      </c>
      <c r="H27" s="31">
        <v>175</v>
      </c>
      <c r="I27" s="31">
        <v>3.0669470732562298</v>
      </c>
    </row>
    <row r="28" spans="1:9">
      <c r="A28" s="31" t="s">
        <v>507</v>
      </c>
      <c r="B28" s="31" t="s">
        <v>165</v>
      </c>
      <c r="C28" s="31" t="s">
        <v>364</v>
      </c>
      <c r="D28" s="31">
        <v>3846</v>
      </c>
      <c r="E28" s="31">
        <v>5.5738322633005301E-2</v>
      </c>
      <c r="F28" s="31">
        <v>3677</v>
      </c>
      <c r="G28" s="31">
        <v>5.4025859535703803E-2</v>
      </c>
      <c r="H28" s="31">
        <v>169</v>
      </c>
      <c r="I28" s="31">
        <v>4.5961381561055097</v>
      </c>
    </row>
    <row r="29" spans="1:9">
      <c r="A29" s="31" t="s">
        <v>504</v>
      </c>
      <c r="B29" s="31" t="s">
        <v>153</v>
      </c>
      <c r="C29" s="31" t="s">
        <v>364</v>
      </c>
      <c r="D29" s="31">
        <v>8610</v>
      </c>
      <c r="E29" s="31">
        <v>0.109309736310892</v>
      </c>
      <c r="F29" s="31">
        <v>8462</v>
      </c>
      <c r="G29" s="31">
        <v>0.10750720991983299</v>
      </c>
      <c r="H29" s="31">
        <v>148</v>
      </c>
      <c r="I29" s="31">
        <v>1.74899550933585</v>
      </c>
    </row>
    <row r="30" spans="1:9">
      <c r="A30" s="31" t="s">
        <v>534</v>
      </c>
      <c r="B30" s="31" t="s">
        <v>152</v>
      </c>
      <c r="C30" s="31" t="s">
        <v>368</v>
      </c>
      <c r="D30" s="31">
        <v>17187</v>
      </c>
      <c r="E30" s="31">
        <v>0.149553610274795</v>
      </c>
      <c r="F30" s="31">
        <v>17048</v>
      </c>
      <c r="G30" s="31">
        <v>0.14972116102402</v>
      </c>
      <c r="H30" s="31">
        <v>139</v>
      </c>
      <c r="I30" s="31">
        <v>0.81534490849366503</v>
      </c>
    </row>
    <row r="31" spans="1:9">
      <c r="A31" s="31" t="s">
        <v>540</v>
      </c>
      <c r="B31" s="31" t="s">
        <v>195</v>
      </c>
      <c r="C31" s="31" t="s">
        <v>366</v>
      </c>
      <c r="D31" s="31">
        <v>6140</v>
      </c>
      <c r="E31" s="31">
        <v>0.45367223289493103</v>
      </c>
      <c r="F31" s="31">
        <v>6003</v>
      </c>
      <c r="G31" s="31">
        <v>0.44935998203458299</v>
      </c>
      <c r="H31" s="31">
        <v>137</v>
      </c>
      <c r="I31" s="31">
        <v>2.2821922372147299</v>
      </c>
    </row>
    <row r="32" spans="1:9">
      <c r="A32" s="31" t="s">
        <v>507</v>
      </c>
      <c r="B32" s="31" t="s">
        <v>165</v>
      </c>
      <c r="C32" s="31" t="s">
        <v>370</v>
      </c>
      <c r="D32" s="31">
        <v>3240</v>
      </c>
      <c r="E32" s="31">
        <v>4.6955841219692498E-2</v>
      </c>
      <c r="F32" s="31">
        <v>3103</v>
      </c>
      <c r="G32" s="31">
        <v>4.5592124595944798E-2</v>
      </c>
      <c r="H32" s="31">
        <v>137</v>
      </c>
      <c r="I32" s="31">
        <v>4.4150821785368999</v>
      </c>
    </row>
    <row r="33" spans="1:9">
      <c r="A33" s="31" t="s">
        <v>504</v>
      </c>
      <c r="B33" s="31" t="s">
        <v>153</v>
      </c>
      <c r="C33" s="31" t="s">
        <v>363</v>
      </c>
      <c r="D33" s="31">
        <v>10498</v>
      </c>
      <c r="E33" s="31">
        <v>0.13327916513260599</v>
      </c>
      <c r="F33" s="31">
        <v>10386</v>
      </c>
      <c r="G33" s="31">
        <v>0.13195106147806501</v>
      </c>
      <c r="H33" s="31">
        <v>112</v>
      </c>
      <c r="I33" s="31">
        <v>1.0783747352205</v>
      </c>
    </row>
    <row r="34" spans="1:9">
      <c r="A34" s="31" t="s">
        <v>507</v>
      </c>
      <c r="B34" s="31" t="s">
        <v>165</v>
      </c>
      <c r="C34" s="31" t="s">
        <v>368</v>
      </c>
      <c r="D34" s="31">
        <v>5504</v>
      </c>
      <c r="E34" s="31">
        <v>7.9766959899131906E-2</v>
      </c>
      <c r="F34" s="31">
        <v>5401</v>
      </c>
      <c r="G34" s="31">
        <v>7.9356450191007899E-2</v>
      </c>
      <c r="H34" s="31">
        <v>103</v>
      </c>
      <c r="I34" s="31">
        <v>1.90705424921311</v>
      </c>
    </row>
    <row r="35" spans="1:9">
      <c r="A35" s="31" t="s">
        <v>579</v>
      </c>
      <c r="B35" s="31" t="s">
        <v>151</v>
      </c>
      <c r="C35" s="31" t="s">
        <v>367</v>
      </c>
      <c r="D35" s="31">
        <v>13652</v>
      </c>
      <c r="E35" s="31">
        <v>2.93501138359601E-2</v>
      </c>
      <c r="F35" s="31">
        <v>13551</v>
      </c>
      <c r="G35" s="31">
        <v>2.9122520470224199E-2</v>
      </c>
      <c r="H35" s="31">
        <v>101</v>
      </c>
      <c r="I35" s="31">
        <v>0.74533244778982599</v>
      </c>
    </row>
    <row r="36" spans="1:9">
      <c r="A36" s="31" t="s">
        <v>490</v>
      </c>
      <c r="B36" s="31" t="s">
        <v>160</v>
      </c>
      <c r="C36" s="31" t="s">
        <v>363</v>
      </c>
      <c r="D36" s="31">
        <v>2985</v>
      </c>
      <c r="E36" s="31">
        <v>8.0183737609799299E-2</v>
      </c>
      <c r="F36" s="31">
        <v>2893</v>
      </c>
      <c r="G36" s="31">
        <v>7.6861765721724803E-2</v>
      </c>
      <c r="H36" s="31">
        <v>92</v>
      </c>
      <c r="I36" s="31">
        <v>3.1800898721050701</v>
      </c>
    </row>
    <row r="37" spans="1:9">
      <c r="A37" s="31" t="s">
        <v>581</v>
      </c>
      <c r="B37" s="31" t="s">
        <v>163</v>
      </c>
      <c r="C37" s="31" t="s">
        <v>364</v>
      </c>
      <c r="D37" s="31">
        <v>2590</v>
      </c>
      <c r="E37" s="31">
        <v>8.0245383566736897E-2</v>
      </c>
      <c r="F37" s="31">
        <v>2500</v>
      </c>
      <c r="G37" s="31">
        <v>7.7835549051962993E-2</v>
      </c>
      <c r="H37" s="31">
        <v>90</v>
      </c>
      <c r="I37" s="31">
        <v>3.6</v>
      </c>
    </row>
    <row r="38" spans="1:9">
      <c r="A38" s="31" t="s">
        <v>519</v>
      </c>
      <c r="B38" s="31" t="s">
        <v>173</v>
      </c>
      <c r="C38" s="31" t="s">
        <v>365</v>
      </c>
      <c r="D38" s="31">
        <v>4251</v>
      </c>
      <c r="E38" s="31">
        <v>0.66766137898539302</v>
      </c>
      <c r="F38" s="31">
        <v>4163</v>
      </c>
      <c r="G38" s="31">
        <v>0.66768243785084203</v>
      </c>
      <c r="H38" s="31">
        <v>88</v>
      </c>
      <c r="I38" s="31">
        <v>2.1138601969733299</v>
      </c>
    </row>
    <row r="39" spans="1:9">
      <c r="A39" s="31" t="s">
        <v>605</v>
      </c>
      <c r="B39" s="31" t="s">
        <v>265</v>
      </c>
      <c r="C39" s="31" t="s">
        <v>365</v>
      </c>
      <c r="D39" s="31">
        <v>1010</v>
      </c>
      <c r="E39" s="31">
        <v>0.95463137996219305</v>
      </c>
      <c r="F39" s="31">
        <v>925</v>
      </c>
      <c r="G39" s="31">
        <v>0.94969199178644803</v>
      </c>
      <c r="H39" s="31">
        <v>85</v>
      </c>
      <c r="I39" s="31">
        <v>9.1891891891891806</v>
      </c>
    </row>
    <row r="40" spans="1:9">
      <c r="A40" s="31" t="s">
        <v>460</v>
      </c>
      <c r="B40" s="31" t="s">
        <v>155</v>
      </c>
      <c r="C40" s="31" t="s">
        <v>368</v>
      </c>
      <c r="D40" s="31">
        <v>6784</v>
      </c>
      <c r="E40" s="31">
        <v>0.177378026460283</v>
      </c>
      <c r="F40" s="31">
        <v>6700</v>
      </c>
      <c r="G40" s="31">
        <v>0.17319374434535401</v>
      </c>
      <c r="H40" s="31">
        <v>84</v>
      </c>
      <c r="I40" s="31">
        <v>1.2537313432835899</v>
      </c>
    </row>
    <row r="41" spans="1:9">
      <c r="A41" s="31" t="s">
        <v>492</v>
      </c>
      <c r="B41" s="31" t="s">
        <v>253</v>
      </c>
      <c r="C41" s="31" t="s">
        <v>370</v>
      </c>
      <c r="D41" s="31">
        <v>566</v>
      </c>
      <c r="E41" s="31">
        <v>0.424606151537884</v>
      </c>
      <c r="F41" s="31">
        <v>485</v>
      </c>
      <c r="G41" s="31">
        <v>0.38645418326693198</v>
      </c>
      <c r="H41" s="31">
        <v>81</v>
      </c>
      <c r="I41" s="31">
        <v>16.701030927835099</v>
      </c>
    </row>
    <row r="42" spans="1:9">
      <c r="A42" s="31" t="s">
        <v>510</v>
      </c>
      <c r="B42" s="31" t="s">
        <v>191</v>
      </c>
      <c r="C42" s="31" t="s">
        <v>366</v>
      </c>
      <c r="D42" s="31">
        <v>3222</v>
      </c>
      <c r="E42" s="31">
        <v>0.19386281588447701</v>
      </c>
      <c r="F42" s="31">
        <v>3157</v>
      </c>
      <c r="G42" s="31">
        <v>0.190928333837315</v>
      </c>
      <c r="H42" s="31">
        <v>65</v>
      </c>
      <c r="I42" s="31">
        <v>2.0589166930630398</v>
      </c>
    </row>
    <row r="43" spans="1:9">
      <c r="A43" s="31" t="s">
        <v>530</v>
      </c>
      <c r="B43" s="31" t="s">
        <v>268</v>
      </c>
      <c r="C43" s="31" t="s">
        <v>368</v>
      </c>
      <c r="D43" s="31">
        <v>7964</v>
      </c>
      <c r="E43" s="31">
        <v>0.19942406410416899</v>
      </c>
      <c r="F43" s="31">
        <v>7899</v>
      </c>
      <c r="G43" s="31">
        <v>0.19965119805884099</v>
      </c>
      <c r="H43" s="31">
        <v>65</v>
      </c>
      <c r="I43" s="31">
        <v>0.82288897328775001</v>
      </c>
    </row>
    <row r="44" spans="1:9">
      <c r="A44" s="31" t="s">
        <v>520</v>
      </c>
      <c r="B44" s="31" t="s">
        <v>169</v>
      </c>
      <c r="C44" s="31" t="s">
        <v>368</v>
      </c>
      <c r="D44" s="31">
        <v>1810</v>
      </c>
      <c r="E44" s="31">
        <v>0.118231105885427</v>
      </c>
      <c r="F44" s="31">
        <v>1752</v>
      </c>
      <c r="G44" s="31">
        <v>0.112451861360719</v>
      </c>
      <c r="H44" s="31">
        <v>58</v>
      </c>
      <c r="I44" s="31">
        <v>3.3105022831050301</v>
      </c>
    </row>
    <row r="45" spans="1:9">
      <c r="A45" s="31" t="s">
        <v>510</v>
      </c>
      <c r="B45" s="31" t="s">
        <v>191</v>
      </c>
      <c r="C45" s="31" t="s">
        <v>367</v>
      </c>
      <c r="D45" s="31">
        <v>1312</v>
      </c>
      <c r="E45" s="31">
        <v>7.8941034897713605E-2</v>
      </c>
      <c r="F45" s="31">
        <v>1258</v>
      </c>
      <c r="G45" s="31">
        <v>7.6081040217719997E-2</v>
      </c>
      <c r="H45" s="31">
        <v>54</v>
      </c>
      <c r="I45" s="31">
        <v>4.2925278219395802</v>
      </c>
    </row>
    <row r="46" spans="1:9">
      <c r="A46" s="31" t="s">
        <v>530</v>
      </c>
      <c r="B46" s="31" t="s">
        <v>268</v>
      </c>
      <c r="C46" s="31" t="s">
        <v>366</v>
      </c>
      <c r="D46" s="31">
        <v>11557</v>
      </c>
      <c r="E46" s="31">
        <v>0.28939526730937798</v>
      </c>
      <c r="F46" s="31">
        <v>11506</v>
      </c>
      <c r="G46" s="31">
        <v>0.29081993731675299</v>
      </c>
      <c r="H46" s="31">
        <v>51</v>
      </c>
      <c r="I46" s="31">
        <v>0.443247001564395</v>
      </c>
    </row>
    <row r="47" spans="1:9">
      <c r="A47" s="31" t="s">
        <v>581</v>
      </c>
      <c r="B47" s="31" t="s">
        <v>163</v>
      </c>
      <c r="C47" s="31" t="s">
        <v>368</v>
      </c>
      <c r="D47" s="31">
        <v>7987</v>
      </c>
      <c r="E47" s="31">
        <v>0.247459412566613</v>
      </c>
      <c r="F47" s="31">
        <v>7937</v>
      </c>
      <c r="G47" s="31">
        <v>0.24711230113017199</v>
      </c>
      <c r="H47" s="31">
        <v>50</v>
      </c>
      <c r="I47" s="31">
        <v>0.62996094242155898</v>
      </c>
    </row>
    <row r="48" spans="1:9">
      <c r="A48" s="31" t="s">
        <v>547</v>
      </c>
      <c r="B48" s="31" t="s">
        <v>157</v>
      </c>
      <c r="C48" s="31" t="s">
        <v>365</v>
      </c>
      <c r="D48" s="31">
        <v>1474</v>
      </c>
      <c r="E48" s="31">
        <v>0.112751472500574</v>
      </c>
      <c r="F48" s="31">
        <v>1424</v>
      </c>
      <c r="G48" s="31">
        <v>0.10913549969344</v>
      </c>
      <c r="H48" s="31">
        <v>50</v>
      </c>
      <c r="I48" s="31">
        <v>3.51123595505618</v>
      </c>
    </row>
    <row r="49" spans="1:9">
      <c r="A49" s="31" t="s">
        <v>520</v>
      </c>
      <c r="B49" s="31" t="s">
        <v>169</v>
      </c>
      <c r="C49" s="31" t="s">
        <v>370</v>
      </c>
      <c r="D49" s="31">
        <v>787</v>
      </c>
      <c r="E49" s="31">
        <v>5.14076686916193E-2</v>
      </c>
      <c r="F49" s="31">
        <v>738</v>
      </c>
      <c r="G49" s="31">
        <v>4.7368421052631601E-2</v>
      </c>
      <c r="H49" s="31">
        <v>49</v>
      </c>
      <c r="I49" s="31">
        <v>6.6395663956639703</v>
      </c>
    </row>
    <row r="50" spans="1:9">
      <c r="A50" s="31" t="s">
        <v>526</v>
      </c>
      <c r="B50" s="31" t="s">
        <v>233</v>
      </c>
      <c r="C50" s="31" t="s">
        <v>365</v>
      </c>
      <c r="D50" s="31">
        <v>685</v>
      </c>
      <c r="E50" s="31">
        <v>0.94613259668508298</v>
      </c>
      <c r="F50" s="31">
        <v>636</v>
      </c>
      <c r="G50" s="31">
        <v>0.94222222222222196</v>
      </c>
      <c r="H50" s="31">
        <v>49</v>
      </c>
      <c r="I50" s="31">
        <v>7.7044025157232596</v>
      </c>
    </row>
    <row r="51" spans="1:9">
      <c r="A51" s="31" t="s">
        <v>597</v>
      </c>
      <c r="B51" s="31" t="s">
        <v>273</v>
      </c>
      <c r="C51" s="31" t="s">
        <v>366</v>
      </c>
      <c r="D51" s="31">
        <v>617</v>
      </c>
      <c r="E51" s="31">
        <v>0.20894006095496101</v>
      </c>
      <c r="F51" s="31">
        <v>569</v>
      </c>
      <c r="G51" s="31">
        <v>0.211681547619048</v>
      </c>
      <c r="H51" s="31">
        <v>48</v>
      </c>
      <c r="I51" s="31">
        <v>8.43585237258349</v>
      </c>
    </row>
    <row r="52" spans="1:9">
      <c r="A52" s="31" t="s">
        <v>461</v>
      </c>
      <c r="B52" s="31" t="s">
        <v>174</v>
      </c>
      <c r="C52" s="31" t="s">
        <v>365</v>
      </c>
      <c r="D52" s="31">
        <v>1402</v>
      </c>
      <c r="E52" s="31">
        <v>0.407084785133566</v>
      </c>
      <c r="F52" s="31">
        <v>1354</v>
      </c>
      <c r="G52" s="31">
        <v>0.40071026931044701</v>
      </c>
      <c r="H52" s="31">
        <v>48</v>
      </c>
      <c r="I52" s="31">
        <v>3.5450516986706102</v>
      </c>
    </row>
    <row r="53" spans="1:9">
      <c r="A53" s="31" t="s">
        <v>500</v>
      </c>
      <c r="B53" s="31" t="s">
        <v>156</v>
      </c>
      <c r="C53" s="31" t="s">
        <v>368</v>
      </c>
      <c r="D53" s="31">
        <v>4390</v>
      </c>
      <c r="E53" s="31">
        <v>0.191427200976758</v>
      </c>
      <c r="F53" s="31">
        <v>4342</v>
      </c>
      <c r="G53" s="31">
        <v>0.189565597031216</v>
      </c>
      <c r="H53" s="31">
        <v>48</v>
      </c>
      <c r="I53" s="31">
        <v>1.1054813450023</v>
      </c>
    </row>
    <row r="54" spans="1:9">
      <c r="A54" s="31" t="s">
        <v>588</v>
      </c>
      <c r="B54" s="31" t="s">
        <v>236</v>
      </c>
      <c r="C54" s="31" t="s">
        <v>364</v>
      </c>
      <c r="D54" s="31">
        <v>701</v>
      </c>
      <c r="E54" s="31">
        <v>9.9249610647033804E-2</v>
      </c>
      <c r="F54" s="31">
        <v>654</v>
      </c>
      <c r="G54" s="31">
        <v>9.24250989259469E-2</v>
      </c>
      <c r="H54" s="31">
        <v>47</v>
      </c>
      <c r="I54" s="31">
        <v>7.1865443425076503</v>
      </c>
    </row>
    <row r="55" spans="1:9">
      <c r="A55" s="31" t="s">
        <v>584</v>
      </c>
      <c r="B55" s="31" t="s">
        <v>258</v>
      </c>
      <c r="C55" s="31" t="s">
        <v>370</v>
      </c>
      <c r="D55" s="31">
        <v>378</v>
      </c>
      <c r="E55" s="31">
        <v>0.56166419019316505</v>
      </c>
      <c r="F55" s="31">
        <v>334</v>
      </c>
      <c r="G55" s="31">
        <v>0.53354632587859396</v>
      </c>
      <c r="H55" s="31">
        <v>44</v>
      </c>
      <c r="I55" s="31">
        <v>13.1736526946108</v>
      </c>
    </row>
    <row r="56" spans="1:9">
      <c r="A56" s="31" t="s">
        <v>529</v>
      </c>
      <c r="B56" s="31" t="s">
        <v>172</v>
      </c>
      <c r="C56" s="31" t="s">
        <v>365</v>
      </c>
      <c r="D56" s="31">
        <v>356</v>
      </c>
      <c r="E56" s="31">
        <v>0.54103343465045595</v>
      </c>
      <c r="F56" s="31">
        <v>313</v>
      </c>
      <c r="G56" s="31">
        <v>0.49840764331210202</v>
      </c>
      <c r="H56" s="31">
        <v>43</v>
      </c>
      <c r="I56" s="31">
        <v>13.7380191693291</v>
      </c>
    </row>
    <row r="57" spans="1:9">
      <c r="A57" s="31" t="s">
        <v>453</v>
      </c>
      <c r="B57" s="31" t="s">
        <v>270</v>
      </c>
      <c r="C57" s="31" t="s">
        <v>365</v>
      </c>
      <c r="D57" s="31">
        <v>876</v>
      </c>
      <c r="E57" s="31">
        <v>0.219934722570926</v>
      </c>
      <c r="F57" s="31">
        <v>834</v>
      </c>
      <c r="G57" s="31">
        <v>0.21395587480759401</v>
      </c>
      <c r="H57" s="31">
        <v>42</v>
      </c>
      <c r="I57" s="31">
        <v>5.0359712230215701</v>
      </c>
    </row>
    <row r="58" spans="1:9">
      <c r="A58" s="31" t="s">
        <v>490</v>
      </c>
      <c r="B58" s="31" t="s">
        <v>160</v>
      </c>
      <c r="C58" s="31" t="s">
        <v>367</v>
      </c>
      <c r="D58" s="31">
        <v>1474</v>
      </c>
      <c r="E58" s="31">
        <v>3.9594917667284499E-2</v>
      </c>
      <c r="F58" s="31">
        <v>1433</v>
      </c>
      <c r="G58" s="31">
        <v>3.80722123329525E-2</v>
      </c>
      <c r="H58" s="31">
        <v>41</v>
      </c>
      <c r="I58" s="31">
        <v>2.8611304954640602</v>
      </c>
    </row>
    <row r="59" spans="1:9">
      <c r="A59" s="31" t="s">
        <v>485</v>
      </c>
      <c r="B59" s="31" t="s">
        <v>261</v>
      </c>
      <c r="C59" s="31" t="s">
        <v>364</v>
      </c>
      <c r="D59" s="31">
        <v>79</v>
      </c>
      <c r="E59" s="31">
        <v>4.5402298850574702E-2</v>
      </c>
      <c r="F59" s="31">
        <v>39</v>
      </c>
      <c r="G59" s="31">
        <v>2.2833723653395799E-2</v>
      </c>
      <c r="H59" s="31">
        <v>40</v>
      </c>
      <c r="I59" s="31">
        <v>102.564102564103</v>
      </c>
    </row>
    <row r="60" spans="1:9">
      <c r="A60" s="31" t="s">
        <v>515</v>
      </c>
      <c r="B60" s="31" t="s">
        <v>190</v>
      </c>
      <c r="C60" s="31" t="s">
        <v>366</v>
      </c>
      <c r="D60" s="31">
        <v>1386</v>
      </c>
      <c r="E60" s="31">
        <v>0.34745550263223901</v>
      </c>
      <c r="F60" s="31">
        <v>1346</v>
      </c>
      <c r="G60" s="31">
        <v>0.34007074279939398</v>
      </c>
      <c r="H60" s="31">
        <v>40</v>
      </c>
      <c r="I60" s="31">
        <v>2.9717682020802298</v>
      </c>
    </row>
    <row r="61" spans="1:9">
      <c r="A61" s="31" t="s">
        <v>537</v>
      </c>
      <c r="B61" s="31" t="s">
        <v>267</v>
      </c>
      <c r="C61" s="31" t="s">
        <v>366</v>
      </c>
      <c r="D61" s="31">
        <v>1368</v>
      </c>
      <c r="E61" s="31">
        <v>0.38265734265734302</v>
      </c>
      <c r="F61" s="31">
        <v>1329</v>
      </c>
      <c r="G61" s="31">
        <v>0.36865464632454897</v>
      </c>
      <c r="H61" s="31">
        <v>39</v>
      </c>
      <c r="I61" s="31">
        <v>2.9345372460496599</v>
      </c>
    </row>
    <row r="62" spans="1:9">
      <c r="A62" s="31" t="s">
        <v>530</v>
      </c>
      <c r="B62" s="31" t="s">
        <v>268</v>
      </c>
      <c r="C62" s="31" t="s">
        <v>363</v>
      </c>
      <c r="D62" s="31">
        <v>4188</v>
      </c>
      <c r="E62" s="31">
        <v>0.104870414423438</v>
      </c>
      <c r="F62" s="31">
        <v>4149</v>
      </c>
      <c r="G62" s="31">
        <v>0.104868061874431</v>
      </c>
      <c r="H62" s="31">
        <v>39</v>
      </c>
      <c r="I62" s="31">
        <v>0.93998553868401802</v>
      </c>
    </row>
    <row r="63" spans="1:9">
      <c r="A63" s="31" t="s">
        <v>587</v>
      </c>
      <c r="B63" s="31" t="s">
        <v>271</v>
      </c>
      <c r="C63" s="31" t="s">
        <v>366</v>
      </c>
      <c r="D63" s="31">
        <v>205</v>
      </c>
      <c r="E63" s="31">
        <v>0.122975404919016</v>
      </c>
      <c r="F63" s="31">
        <v>167</v>
      </c>
      <c r="G63" s="31">
        <v>0.106301718650541</v>
      </c>
      <c r="H63" s="31">
        <v>38</v>
      </c>
      <c r="I63" s="31">
        <v>22.754491017964099</v>
      </c>
    </row>
    <row r="64" spans="1:9">
      <c r="A64" s="31" t="s">
        <v>589</v>
      </c>
      <c r="B64" s="31" t="s">
        <v>158</v>
      </c>
      <c r="C64" s="31" t="s">
        <v>365</v>
      </c>
      <c r="D64" s="31">
        <v>2204</v>
      </c>
      <c r="E64" s="31">
        <v>0.39217081850533803</v>
      </c>
      <c r="F64" s="31">
        <v>2167</v>
      </c>
      <c r="G64" s="31">
        <v>0.38503909026297101</v>
      </c>
      <c r="H64" s="31">
        <v>37</v>
      </c>
      <c r="I64" s="31">
        <v>1.70742962621135</v>
      </c>
    </row>
    <row r="65" spans="1:9">
      <c r="A65" s="31" t="s">
        <v>528</v>
      </c>
      <c r="B65" s="31" t="s">
        <v>187</v>
      </c>
      <c r="C65" s="31" t="s">
        <v>366</v>
      </c>
      <c r="D65" s="31">
        <v>349</v>
      </c>
      <c r="E65" s="31">
        <v>0.27875399361022402</v>
      </c>
      <c r="F65" s="31">
        <v>312</v>
      </c>
      <c r="G65" s="31">
        <v>0.25222312045270801</v>
      </c>
      <c r="H65" s="31">
        <v>37</v>
      </c>
      <c r="I65" s="31">
        <v>11.8589743589744</v>
      </c>
    </row>
    <row r="66" spans="1:9">
      <c r="A66" s="31" t="s">
        <v>490</v>
      </c>
      <c r="B66" s="31" t="s">
        <v>160</v>
      </c>
      <c r="C66" s="31" t="s">
        <v>368</v>
      </c>
      <c r="D66" s="31">
        <v>4098</v>
      </c>
      <c r="E66" s="31">
        <v>0.110081392537674</v>
      </c>
      <c r="F66" s="31">
        <v>4063</v>
      </c>
      <c r="G66" s="31">
        <v>0.107946544807248</v>
      </c>
      <c r="H66" s="31">
        <v>35</v>
      </c>
      <c r="I66" s="31">
        <v>0.86143243908443101</v>
      </c>
    </row>
    <row r="67" spans="1:9">
      <c r="A67" s="31" t="s">
        <v>535</v>
      </c>
      <c r="B67" s="31" t="s">
        <v>154</v>
      </c>
      <c r="C67" s="31" t="s">
        <v>368</v>
      </c>
      <c r="D67" s="31">
        <v>34208</v>
      </c>
      <c r="E67" s="31">
        <v>0.26181929509012303</v>
      </c>
      <c r="F67" s="31">
        <v>34174</v>
      </c>
      <c r="G67" s="31">
        <v>0.25893709557653499</v>
      </c>
      <c r="H67" s="31">
        <v>34</v>
      </c>
      <c r="I67" s="31">
        <v>9.9490840990235099E-2</v>
      </c>
    </row>
    <row r="68" spans="1:9">
      <c r="A68" s="31" t="s">
        <v>600</v>
      </c>
      <c r="B68" s="31" t="s">
        <v>251</v>
      </c>
      <c r="C68" s="31" t="s">
        <v>364</v>
      </c>
      <c r="D68" s="31">
        <v>98</v>
      </c>
      <c r="E68" s="31">
        <v>0.15909090909090901</v>
      </c>
      <c r="F68" s="31">
        <v>65</v>
      </c>
      <c r="G68" s="31">
        <v>0.116279069767442</v>
      </c>
      <c r="H68" s="31">
        <v>33</v>
      </c>
      <c r="I68" s="31">
        <v>50.769230769230802</v>
      </c>
    </row>
    <row r="69" spans="1:9">
      <c r="A69" s="31" t="s">
        <v>587</v>
      </c>
      <c r="B69" s="31" t="s">
        <v>271</v>
      </c>
      <c r="C69" s="31" t="s">
        <v>370</v>
      </c>
      <c r="D69" s="31">
        <v>390</v>
      </c>
      <c r="E69" s="31">
        <v>0.23395320935812799</v>
      </c>
      <c r="F69" s="31">
        <v>359</v>
      </c>
      <c r="G69" s="31">
        <v>0.22851686823679199</v>
      </c>
      <c r="H69" s="31">
        <v>31</v>
      </c>
      <c r="I69" s="31">
        <v>8.6350974930362092</v>
      </c>
    </row>
    <row r="70" spans="1:9">
      <c r="A70" s="31" t="s">
        <v>472</v>
      </c>
      <c r="B70" s="31" t="s">
        <v>178</v>
      </c>
      <c r="C70" s="31" t="s">
        <v>370</v>
      </c>
      <c r="D70" s="31">
        <v>651</v>
      </c>
      <c r="E70" s="31">
        <v>0.17884615384615399</v>
      </c>
      <c r="F70" s="31">
        <v>622</v>
      </c>
      <c r="G70" s="31">
        <v>0.17316258351893099</v>
      </c>
      <c r="H70" s="31">
        <v>29</v>
      </c>
      <c r="I70" s="31">
        <v>4.6623794212218703</v>
      </c>
    </row>
    <row r="71" spans="1:9">
      <c r="A71" s="31" t="s">
        <v>510</v>
      </c>
      <c r="B71" s="31" t="s">
        <v>191</v>
      </c>
      <c r="C71" s="31" t="s">
        <v>368</v>
      </c>
      <c r="D71" s="31">
        <v>2214</v>
      </c>
      <c r="E71" s="31">
        <v>0.13321299638989201</v>
      </c>
      <c r="F71" s="31">
        <v>2185</v>
      </c>
      <c r="G71" s="31">
        <v>0.13214393710311501</v>
      </c>
      <c r="H71" s="31">
        <v>29</v>
      </c>
      <c r="I71" s="31">
        <v>1.32723112128146</v>
      </c>
    </row>
    <row r="72" spans="1:9">
      <c r="A72" s="31" t="s">
        <v>519</v>
      </c>
      <c r="B72" s="31" t="s">
        <v>173</v>
      </c>
      <c r="C72" s="31" t="s">
        <v>368</v>
      </c>
      <c r="D72" s="31">
        <v>673</v>
      </c>
      <c r="E72" s="31">
        <v>0.105701272184702</v>
      </c>
      <c r="F72" s="31">
        <v>645</v>
      </c>
      <c r="G72" s="31">
        <v>0.10344827586206901</v>
      </c>
      <c r="H72" s="31">
        <v>28</v>
      </c>
      <c r="I72" s="31">
        <v>4.3410852713178203</v>
      </c>
    </row>
    <row r="73" spans="1:9">
      <c r="A73" s="31" t="s">
        <v>453</v>
      </c>
      <c r="B73" s="31" t="s">
        <v>270</v>
      </c>
      <c r="C73" s="31" t="s">
        <v>366</v>
      </c>
      <c r="D73" s="31">
        <v>2535</v>
      </c>
      <c r="E73" s="31">
        <v>0.63645493346723603</v>
      </c>
      <c r="F73" s="31">
        <v>2510</v>
      </c>
      <c r="G73" s="31">
        <v>0.643919958953309</v>
      </c>
      <c r="H73" s="31">
        <v>25</v>
      </c>
      <c r="I73" s="31">
        <v>0.99601593625497897</v>
      </c>
    </row>
    <row r="74" spans="1:9">
      <c r="A74" s="31" t="s">
        <v>503</v>
      </c>
      <c r="B74" s="31" t="s">
        <v>171</v>
      </c>
      <c r="C74" s="31" t="s">
        <v>365</v>
      </c>
      <c r="D74" s="31">
        <v>1123</v>
      </c>
      <c r="E74" s="31">
        <v>0.241765339074273</v>
      </c>
      <c r="F74" s="31">
        <v>1098</v>
      </c>
      <c r="G74" s="31">
        <v>0.238229550878716</v>
      </c>
      <c r="H74" s="31">
        <v>25</v>
      </c>
      <c r="I74" s="31">
        <v>2.27686703096539</v>
      </c>
    </row>
    <row r="75" spans="1:9">
      <c r="A75" s="31" t="s">
        <v>534</v>
      </c>
      <c r="B75" s="31" t="s">
        <v>152</v>
      </c>
      <c r="C75" s="31" t="s">
        <v>370</v>
      </c>
      <c r="D75" s="31">
        <v>8400</v>
      </c>
      <c r="E75" s="31">
        <v>7.3093054419519299E-2</v>
      </c>
      <c r="F75" s="31">
        <v>8375</v>
      </c>
      <c r="G75" s="31">
        <v>7.3552013349141507E-2</v>
      </c>
      <c r="H75" s="31">
        <v>25</v>
      </c>
      <c r="I75" s="31">
        <v>0.29850746268655898</v>
      </c>
    </row>
    <row r="76" spans="1:9">
      <c r="A76" s="31" t="s">
        <v>460</v>
      </c>
      <c r="B76" s="31" t="s">
        <v>155</v>
      </c>
      <c r="C76" s="31" t="s">
        <v>363</v>
      </c>
      <c r="D76" s="31">
        <v>3928</v>
      </c>
      <c r="E76" s="31">
        <v>0.102703550698112</v>
      </c>
      <c r="F76" s="31">
        <v>3904</v>
      </c>
      <c r="G76" s="31">
        <v>0.10091766834690399</v>
      </c>
      <c r="H76" s="31">
        <v>24</v>
      </c>
      <c r="I76" s="31">
        <v>0.61475409836064798</v>
      </c>
    </row>
    <row r="77" spans="1:9">
      <c r="A77" s="31" t="s">
        <v>531</v>
      </c>
      <c r="B77" s="31" t="s">
        <v>260</v>
      </c>
      <c r="C77" s="31" t="s">
        <v>364</v>
      </c>
      <c r="D77" s="31">
        <v>1147</v>
      </c>
      <c r="E77" s="31">
        <v>0.117556626012094</v>
      </c>
      <c r="F77" s="31">
        <v>1123</v>
      </c>
      <c r="G77" s="31">
        <v>0.113871425674305</v>
      </c>
      <c r="H77" s="31">
        <v>24</v>
      </c>
      <c r="I77" s="31">
        <v>2.1371326803205601</v>
      </c>
    </row>
    <row r="78" spans="1:9">
      <c r="A78" s="31" t="s">
        <v>587</v>
      </c>
      <c r="B78" s="31" t="s">
        <v>271</v>
      </c>
      <c r="C78" s="31" t="s">
        <v>364</v>
      </c>
      <c r="D78" s="31">
        <v>501</v>
      </c>
      <c r="E78" s="31">
        <v>0.30053989202159598</v>
      </c>
      <c r="F78" s="31">
        <v>478</v>
      </c>
      <c r="G78" s="31">
        <v>0.30426479949077001</v>
      </c>
      <c r="H78" s="31">
        <v>23</v>
      </c>
      <c r="I78" s="31">
        <v>4.8117154811715404</v>
      </c>
    </row>
    <row r="79" spans="1:9">
      <c r="A79" s="31" t="s">
        <v>590</v>
      </c>
      <c r="B79" s="31" t="s">
        <v>202</v>
      </c>
      <c r="C79" s="31" t="s">
        <v>364</v>
      </c>
      <c r="D79" s="31">
        <v>105</v>
      </c>
      <c r="E79" s="31">
        <v>7.6363636363636397E-2</v>
      </c>
      <c r="F79" s="31">
        <v>82</v>
      </c>
      <c r="G79" s="31">
        <v>6.1515378844711199E-2</v>
      </c>
      <c r="H79" s="31">
        <v>23</v>
      </c>
      <c r="I79" s="31">
        <v>28.048780487804901</v>
      </c>
    </row>
    <row r="80" spans="1:9">
      <c r="A80" s="31" t="s">
        <v>581</v>
      </c>
      <c r="B80" s="31" t="s">
        <v>163</v>
      </c>
      <c r="C80" s="31" t="s">
        <v>367</v>
      </c>
      <c r="D80" s="31">
        <v>5344</v>
      </c>
      <c r="E80" s="31">
        <v>0.165571942000248</v>
      </c>
      <c r="F80" s="31">
        <v>5322</v>
      </c>
      <c r="G80" s="31">
        <v>0.16569631682181901</v>
      </c>
      <c r="H80" s="31">
        <v>22</v>
      </c>
      <c r="I80" s="31">
        <v>0.41337842916195899</v>
      </c>
    </row>
    <row r="81" spans="1:9">
      <c r="A81" s="31" t="s">
        <v>595</v>
      </c>
      <c r="B81" s="31" t="s">
        <v>263</v>
      </c>
      <c r="C81" s="31" t="s">
        <v>365</v>
      </c>
      <c r="D81" s="31">
        <v>366</v>
      </c>
      <c r="E81" s="31">
        <v>0.87980769230769196</v>
      </c>
      <c r="F81" s="31">
        <v>344</v>
      </c>
      <c r="G81" s="31">
        <v>0.87531806615776098</v>
      </c>
      <c r="H81" s="31">
        <v>22</v>
      </c>
      <c r="I81" s="31">
        <v>6.3953488372092897</v>
      </c>
    </row>
    <row r="82" spans="1:9">
      <c r="A82" s="31" t="s">
        <v>600</v>
      </c>
      <c r="B82" s="31" t="s">
        <v>251</v>
      </c>
      <c r="C82" s="31" t="s">
        <v>370</v>
      </c>
      <c r="D82" s="31">
        <v>115</v>
      </c>
      <c r="E82" s="31">
        <v>0.18668831168831199</v>
      </c>
      <c r="F82" s="31">
        <v>93</v>
      </c>
      <c r="G82" s="31">
        <v>0.16636851520572499</v>
      </c>
      <c r="H82" s="31">
        <v>22</v>
      </c>
      <c r="I82" s="31">
        <v>23.655913978494599</v>
      </c>
    </row>
    <row r="83" spans="1:9">
      <c r="A83" s="31" t="s">
        <v>540</v>
      </c>
      <c r="B83" s="31" t="s">
        <v>195</v>
      </c>
      <c r="C83" s="31" t="s">
        <v>368</v>
      </c>
      <c r="D83" s="31">
        <v>1400</v>
      </c>
      <c r="E83" s="31">
        <v>0.103443180138909</v>
      </c>
      <c r="F83" s="31">
        <v>1378</v>
      </c>
      <c r="G83" s="31">
        <v>0.10315143349053101</v>
      </c>
      <c r="H83" s="31">
        <v>22</v>
      </c>
      <c r="I83" s="31">
        <v>1.59651669085632</v>
      </c>
    </row>
    <row r="84" spans="1:9">
      <c r="A84" s="31" t="s">
        <v>519</v>
      </c>
      <c r="B84" s="31" t="s">
        <v>173</v>
      </c>
      <c r="C84" s="31" t="s">
        <v>364</v>
      </c>
      <c r="D84" s="31">
        <v>210</v>
      </c>
      <c r="E84" s="31">
        <v>3.2982566357782302E-2</v>
      </c>
      <c r="F84" s="31">
        <v>189</v>
      </c>
      <c r="G84" s="31">
        <v>3.0312750601443499E-2</v>
      </c>
      <c r="H84" s="31">
        <v>21</v>
      </c>
      <c r="I84" s="31">
        <v>11.1111111111111</v>
      </c>
    </row>
    <row r="85" spans="1:9">
      <c r="A85" s="31" t="s">
        <v>540</v>
      </c>
      <c r="B85" s="31" t="s">
        <v>195</v>
      </c>
      <c r="C85" s="31" t="s">
        <v>364</v>
      </c>
      <c r="D85" s="31">
        <v>2208</v>
      </c>
      <c r="E85" s="31">
        <v>0.16314467267622301</v>
      </c>
      <c r="F85" s="31">
        <v>2188</v>
      </c>
      <c r="G85" s="31">
        <v>0.163784714424732</v>
      </c>
      <c r="H85" s="31">
        <v>20</v>
      </c>
      <c r="I85" s="31">
        <v>0.91407678244972401</v>
      </c>
    </row>
    <row r="86" spans="1:9">
      <c r="A86" s="31" t="s">
        <v>516</v>
      </c>
      <c r="B86" s="31" t="s">
        <v>247</v>
      </c>
      <c r="C86" s="31" t="s">
        <v>366</v>
      </c>
      <c r="D86" s="31">
        <v>639</v>
      </c>
      <c r="E86" s="31">
        <v>0.21675712347354101</v>
      </c>
      <c r="F86" s="31">
        <v>619</v>
      </c>
      <c r="G86" s="31">
        <v>0.202089454782893</v>
      </c>
      <c r="H86" s="31">
        <v>20</v>
      </c>
      <c r="I86" s="31">
        <v>3.2310177705977301</v>
      </c>
    </row>
    <row r="87" spans="1:9">
      <c r="A87" s="31" t="s">
        <v>541</v>
      </c>
      <c r="B87" s="31" t="s">
        <v>166</v>
      </c>
      <c r="C87" s="31" t="s">
        <v>366</v>
      </c>
      <c r="D87" s="31">
        <v>104</v>
      </c>
      <c r="E87" s="31">
        <v>5.8956916099773202E-2</v>
      </c>
      <c r="F87" s="31">
        <v>85</v>
      </c>
      <c r="G87" s="31">
        <v>4.7327394209354098E-2</v>
      </c>
      <c r="H87" s="31">
        <v>19</v>
      </c>
      <c r="I87" s="31">
        <v>22.352941176470601</v>
      </c>
    </row>
    <row r="88" spans="1:9">
      <c r="A88" s="31" t="s">
        <v>597</v>
      </c>
      <c r="B88" s="31" t="s">
        <v>273</v>
      </c>
      <c r="C88" s="31" t="s">
        <v>370</v>
      </c>
      <c r="D88" s="31">
        <v>66</v>
      </c>
      <c r="E88" s="31">
        <v>2.2350152387402601E-2</v>
      </c>
      <c r="F88" s="31">
        <v>48</v>
      </c>
      <c r="G88" s="31">
        <v>1.7857142857142901E-2</v>
      </c>
      <c r="H88" s="31">
        <v>18</v>
      </c>
      <c r="I88" s="31">
        <v>37.5</v>
      </c>
    </row>
    <row r="89" spans="1:9">
      <c r="A89" s="31" t="s">
        <v>460</v>
      </c>
      <c r="B89" s="31" t="s">
        <v>155</v>
      </c>
      <c r="C89" s="31" t="s">
        <v>366</v>
      </c>
      <c r="D89" s="31">
        <v>3436</v>
      </c>
      <c r="E89" s="31">
        <v>8.9839460335721405E-2</v>
      </c>
      <c r="F89" s="31">
        <v>3419</v>
      </c>
      <c r="G89" s="31">
        <v>8.8380509241307997E-2</v>
      </c>
      <c r="H89" s="31">
        <v>17</v>
      </c>
      <c r="I89" s="31">
        <v>0.49722140976893298</v>
      </c>
    </row>
    <row r="90" spans="1:9">
      <c r="A90" s="31" t="s">
        <v>500</v>
      </c>
      <c r="B90" s="31" t="s">
        <v>156</v>
      </c>
      <c r="C90" s="31" t="s">
        <v>370</v>
      </c>
      <c r="D90" s="31">
        <v>2565</v>
      </c>
      <c r="E90" s="31">
        <v>0.111847555923778</v>
      </c>
      <c r="F90" s="31">
        <v>2548</v>
      </c>
      <c r="G90" s="31">
        <v>0.111242086880594</v>
      </c>
      <c r="H90" s="31">
        <v>17</v>
      </c>
      <c r="I90" s="31">
        <v>0.66718995290424599</v>
      </c>
    </row>
    <row r="91" spans="1:9">
      <c r="A91" s="31" t="s">
        <v>547</v>
      </c>
      <c r="B91" s="31" t="s">
        <v>157</v>
      </c>
      <c r="C91" s="31" t="s">
        <v>368</v>
      </c>
      <c r="D91" s="31">
        <v>2362</v>
      </c>
      <c r="E91" s="31">
        <v>0.180677732731584</v>
      </c>
      <c r="F91" s="31">
        <v>2345</v>
      </c>
      <c r="G91" s="31">
        <v>0.17972103004291801</v>
      </c>
      <c r="H91" s="31">
        <v>17</v>
      </c>
      <c r="I91" s="31">
        <v>0.724946695095952</v>
      </c>
    </row>
    <row r="92" spans="1:9">
      <c r="A92" s="31" t="s">
        <v>539</v>
      </c>
      <c r="B92" s="31" t="s">
        <v>183</v>
      </c>
      <c r="C92" s="31" t="s">
        <v>365</v>
      </c>
      <c r="D92" s="31">
        <v>922</v>
      </c>
      <c r="E92" s="31">
        <v>0.16791112729921701</v>
      </c>
      <c r="F92" s="31">
        <v>906</v>
      </c>
      <c r="G92" s="31">
        <v>0.166269040190861</v>
      </c>
      <c r="H92" s="31">
        <v>16</v>
      </c>
      <c r="I92" s="31">
        <v>1.7660044150110501</v>
      </c>
    </row>
    <row r="93" spans="1:9">
      <c r="A93" s="31" t="s">
        <v>539</v>
      </c>
      <c r="B93" s="31" t="s">
        <v>183</v>
      </c>
      <c r="C93" s="31" t="s">
        <v>366</v>
      </c>
      <c r="D93" s="31">
        <v>3336</v>
      </c>
      <c r="E93" s="31">
        <v>0.60753961027135295</v>
      </c>
      <c r="F93" s="31">
        <v>3320</v>
      </c>
      <c r="G93" s="31">
        <v>0.60928610754266799</v>
      </c>
      <c r="H93" s="31">
        <v>16</v>
      </c>
      <c r="I93" s="31">
        <v>0.481927710843366</v>
      </c>
    </row>
    <row r="94" spans="1:9">
      <c r="A94" s="31" t="s">
        <v>585</v>
      </c>
      <c r="B94" s="31" t="s">
        <v>259</v>
      </c>
      <c r="C94" s="31" t="s">
        <v>370</v>
      </c>
      <c r="D94" s="31">
        <v>313</v>
      </c>
      <c r="E94" s="31">
        <v>0.234456928838951</v>
      </c>
      <c r="F94" s="31">
        <v>297</v>
      </c>
      <c r="G94" s="31">
        <v>0.22381311228334599</v>
      </c>
      <c r="H94" s="31">
        <v>16</v>
      </c>
      <c r="I94" s="31">
        <v>5.3872053872053796</v>
      </c>
    </row>
    <row r="95" spans="1:9">
      <c r="A95" s="31" t="s">
        <v>467</v>
      </c>
      <c r="B95" s="31" t="s">
        <v>177</v>
      </c>
      <c r="C95" s="31" t="s">
        <v>363</v>
      </c>
      <c r="D95" s="31">
        <v>644</v>
      </c>
      <c r="E95" s="31">
        <v>9.79765708200213E-2</v>
      </c>
      <c r="F95" s="31">
        <v>628</v>
      </c>
      <c r="G95" s="31">
        <v>9.3703372127723103E-2</v>
      </c>
      <c r="H95" s="31">
        <v>16</v>
      </c>
      <c r="I95" s="31">
        <v>2.5477707006369399</v>
      </c>
    </row>
    <row r="96" spans="1:9">
      <c r="A96" s="31" t="s">
        <v>480</v>
      </c>
      <c r="B96" s="31" t="s">
        <v>168</v>
      </c>
      <c r="C96" s="31" t="s">
        <v>364</v>
      </c>
      <c r="D96" s="31">
        <v>299</v>
      </c>
      <c r="E96" s="31">
        <v>0.12816116588084001</v>
      </c>
      <c r="F96" s="31">
        <v>283</v>
      </c>
      <c r="G96" s="31">
        <v>0.13292625645843101</v>
      </c>
      <c r="H96" s="31">
        <v>16</v>
      </c>
      <c r="I96" s="31">
        <v>5.65371024734982</v>
      </c>
    </row>
    <row r="97" spans="1:9">
      <c r="A97" s="31" t="s">
        <v>586</v>
      </c>
      <c r="B97" s="31" t="s">
        <v>266</v>
      </c>
      <c r="C97" s="31" t="s">
        <v>365</v>
      </c>
      <c r="D97" s="31">
        <v>1472</v>
      </c>
      <c r="E97" s="31">
        <v>0.61641541038526004</v>
      </c>
      <c r="F97" s="31">
        <v>1457</v>
      </c>
      <c r="G97" s="31">
        <v>0.61321548821548799</v>
      </c>
      <c r="H97" s="31">
        <v>15</v>
      </c>
      <c r="I97" s="31">
        <v>1.02951269732328</v>
      </c>
    </row>
    <row r="98" spans="1:9">
      <c r="A98" s="31" t="s">
        <v>501</v>
      </c>
      <c r="B98" s="31" t="s">
        <v>254</v>
      </c>
      <c r="C98" s="31" t="s">
        <v>364</v>
      </c>
      <c r="D98" s="31">
        <v>87</v>
      </c>
      <c r="E98" s="31">
        <v>0.134466769706337</v>
      </c>
      <c r="F98" s="31">
        <v>72</v>
      </c>
      <c r="G98" s="31">
        <v>0.114467408585056</v>
      </c>
      <c r="H98" s="31">
        <v>15</v>
      </c>
      <c r="I98" s="31">
        <v>20.8333333333333</v>
      </c>
    </row>
    <row r="99" spans="1:9">
      <c r="A99" s="31" t="s">
        <v>522</v>
      </c>
      <c r="B99" s="31" t="s">
        <v>162</v>
      </c>
      <c r="C99" s="31" t="s">
        <v>368</v>
      </c>
      <c r="D99" s="31">
        <v>720</v>
      </c>
      <c r="E99" s="31">
        <v>0.10209869540555901</v>
      </c>
      <c r="F99" s="31">
        <v>705</v>
      </c>
      <c r="G99" s="31">
        <v>9.8947368421052603E-2</v>
      </c>
      <c r="H99" s="31">
        <v>15</v>
      </c>
      <c r="I99" s="31">
        <v>2.1276595744680802</v>
      </c>
    </row>
    <row r="100" spans="1:9">
      <c r="A100" s="31" t="s">
        <v>539</v>
      </c>
      <c r="B100" s="31" t="s">
        <v>183</v>
      </c>
      <c r="C100" s="31" t="s">
        <v>364</v>
      </c>
      <c r="D100" s="31">
        <v>592</v>
      </c>
      <c r="E100" s="31">
        <v>0.107812784556547</v>
      </c>
      <c r="F100" s="31">
        <v>578</v>
      </c>
      <c r="G100" s="31">
        <v>0.106074509084236</v>
      </c>
      <c r="H100" s="31">
        <v>14</v>
      </c>
      <c r="I100" s="31">
        <v>2.4221453287197199</v>
      </c>
    </row>
    <row r="101" spans="1:9">
      <c r="A101" s="31" t="s">
        <v>581</v>
      </c>
      <c r="B101" s="31" t="s">
        <v>163</v>
      </c>
      <c r="C101" s="31" t="s">
        <v>371</v>
      </c>
      <c r="D101" s="31">
        <v>240</v>
      </c>
      <c r="E101" s="31">
        <v>7.4358656586937704E-3</v>
      </c>
      <c r="F101" s="31">
        <v>227</v>
      </c>
      <c r="G101" s="31">
        <v>7.06746785391824E-3</v>
      </c>
      <c r="H101" s="31">
        <v>13</v>
      </c>
      <c r="I101" s="31">
        <v>5.7268722466960398</v>
      </c>
    </row>
    <row r="102" spans="1:9">
      <c r="A102" s="31" t="s">
        <v>603</v>
      </c>
      <c r="B102" s="31" t="s">
        <v>219</v>
      </c>
      <c r="C102" s="31" t="s">
        <v>364</v>
      </c>
      <c r="D102" s="31">
        <v>181</v>
      </c>
      <c r="E102" s="31">
        <v>0.76371308016877604</v>
      </c>
      <c r="F102" s="31">
        <v>168</v>
      </c>
      <c r="G102" s="31">
        <v>0.77419354838709697</v>
      </c>
      <c r="H102" s="31">
        <v>13</v>
      </c>
      <c r="I102" s="31">
        <v>7.7380952380952301</v>
      </c>
    </row>
    <row r="103" spans="1:9">
      <c r="A103" s="31" t="s">
        <v>472</v>
      </c>
      <c r="B103" s="31" t="s">
        <v>178</v>
      </c>
      <c r="C103" s="31" t="s">
        <v>365</v>
      </c>
      <c r="D103" s="31">
        <v>776</v>
      </c>
      <c r="E103" s="31">
        <v>0.21318681318681301</v>
      </c>
      <c r="F103" s="31">
        <v>763</v>
      </c>
      <c r="G103" s="31">
        <v>0.21241648106904201</v>
      </c>
      <c r="H103" s="31">
        <v>13</v>
      </c>
      <c r="I103" s="31">
        <v>1.7038007863696001</v>
      </c>
    </row>
    <row r="104" spans="1:9">
      <c r="A104" s="31" t="s">
        <v>543</v>
      </c>
      <c r="B104" s="31" t="s">
        <v>181</v>
      </c>
      <c r="C104" s="31" t="s">
        <v>366</v>
      </c>
      <c r="D104" s="31">
        <v>340</v>
      </c>
      <c r="E104" s="31">
        <v>5.9534232183505502E-2</v>
      </c>
      <c r="F104" s="31">
        <v>327</v>
      </c>
      <c r="G104" s="31">
        <v>4.8922800718132903E-2</v>
      </c>
      <c r="H104" s="31">
        <v>13</v>
      </c>
      <c r="I104" s="31">
        <v>3.9755351681957101</v>
      </c>
    </row>
    <row r="105" spans="1:9">
      <c r="A105" s="31" t="s">
        <v>503</v>
      </c>
      <c r="B105" s="31" t="s">
        <v>171</v>
      </c>
      <c r="C105" s="31" t="s">
        <v>366</v>
      </c>
      <c r="D105" s="31">
        <v>2151</v>
      </c>
      <c r="E105" s="31">
        <v>0.46307857911733002</v>
      </c>
      <c r="F105" s="31">
        <v>2138</v>
      </c>
      <c r="G105" s="31">
        <v>0.46387502712084999</v>
      </c>
      <c r="H105" s="31">
        <v>13</v>
      </c>
      <c r="I105" s="31">
        <v>0.60804490177737103</v>
      </c>
    </row>
    <row r="106" spans="1:9">
      <c r="A106" s="31" t="s">
        <v>591</v>
      </c>
      <c r="B106" s="31" t="s">
        <v>272</v>
      </c>
      <c r="C106" s="31" t="s">
        <v>364</v>
      </c>
      <c r="D106" s="31">
        <v>144</v>
      </c>
      <c r="E106" s="31">
        <v>4.3399638336347197E-2</v>
      </c>
      <c r="F106" s="31">
        <v>132</v>
      </c>
      <c r="G106" s="31">
        <v>3.9639639639639603E-2</v>
      </c>
      <c r="H106" s="31">
        <v>12</v>
      </c>
      <c r="I106" s="31">
        <v>9.0909090909090793</v>
      </c>
    </row>
    <row r="107" spans="1:9">
      <c r="A107" s="31" t="s">
        <v>453</v>
      </c>
      <c r="B107" s="31" t="s">
        <v>270</v>
      </c>
      <c r="C107" s="31" t="s">
        <v>368</v>
      </c>
      <c r="D107" s="31">
        <v>308</v>
      </c>
      <c r="E107" s="31">
        <v>7.7328646748681895E-2</v>
      </c>
      <c r="F107" s="31">
        <v>296</v>
      </c>
      <c r="G107" s="31">
        <v>7.5936377629553603E-2</v>
      </c>
      <c r="H107" s="31">
        <v>12</v>
      </c>
      <c r="I107" s="31">
        <v>4.0540540540540597</v>
      </c>
    </row>
    <row r="108" spans="1:9">
      <c r="A108" s="31" t="s">
        <v>474</v>
      </c>
      <c r="B108" s="31" t="s">
        <v>207</v>
      </c>
      <c r="C108" s="31" t="s">
        <v>370</v>
      </c>
      <c r="D108" s="31">
        <v>555</v>
      </c>
      <c r="E108" s="31">
        <v>0.217391304347826</v>
      </c>
      <c r="F108" s="31">
        <v>543</v>
      </c>
      <c r="G108" s="31">
        <v>0.213527329925285</v>
      </c>
      <c r="H108" s="31">
        <v>12</v>
      </c>
      <c r="I108" s="31">
        <v>2.2099447513812098</v>
      </c>
    </row>
    <row r="109" spans="1:9">
      <c r="A109" s="31" t="s">
        <v>487</v>
      </c>
      <c r="B109" s="31" t="s">
        <v>161</v>
      </c>
      <c r="C109" s="31" t="s">
        <v>364</v>
      </c>
      <c r="D109" s="31">
        <v>483</v>
      </c>
      <c r="E109" s="31">
        <v>6.8316831683168294E-2</v>
      </c>
      <c r="F109" s="31">
        <v>471</v>
      </c>
      <c r="G109" s="31">
        <v>6.3052208835341406E-2</v>
      </c>
      <c r="H109" s="31">
        <v>12</v>
      </c>
      <c r="I109" s="31">
        <v>2.5477707006369399</v>
      </c>
    </row>
    <row r="110" spans="1:9">
      <c r="A110" s="31" t="s">
        <v>522</v>
      </c>
      <c r="B110" s="31" t="s">
        <v>162</v>
      </c>
      <c r="C110" s="31" t="s">
        <v>370</v>
      </c>
      <c r="D110" s="31">
        <v>741</v>
      </c>
      <c r="E110" s="31">
        <v>0.105076574021554</v>
      </c>
      <c r="F110" s="31">
        <v>729</v>
      </c>
      <c r="G110" s="31">
        <v>0.102315789473684</v>
      </c>
      <c r="H110" s="31">
        <v>12</v>
      </c>
      <c r="I110" s="31">
        <v>1.6460905349794199</v>
      </c>
    </row>
    <row r="111" spans="1:9">
      <c r="A111" s="31" t="s">
        <v>584</v>
      </c>
      <c r="B111" s="31" t="s">
        <v>258</v>
      </c>
      <c r="C111" s="31" t="s">
        <v>364</v>
      </c>
      <c r="D111" s="31">
        <v>26</v>
      </c>
      <c r="E111" s="31">
        <v>3.8632986627043099E-2</v>
      </c>
      <c r="F111" s="31">
        <v>15</v>
      </c>
      <c r="G111" s="31">
        <v>2.3961661341852999E-2</v>
      </c>
      <c r="H111" s="31">
        <v>11</v>
      </c>
      <c r="I111" s="31">
        <v>73.3333333333333</v>
      </c>
    </row>
    <row r="112" spans="1:9">
      <c r="A112" s="31" t="s">
        <v>460</v>
      </c>
      <c r="B112" s="31" t="s">
        <v>155</v>
      </c>
      <c r="C112" s="31" t="s">
        <v>364</v>
      </c>
      <c r="D112" s="31">
        <v>1717</v>
      </c>
      <c r="E112" s="31">
        <v>4.4893583642733902E-2</v>
      </c>
      <c r="F112" s="31">
        <v>1706</v>
      </c>
      <c r="G112" s="31">
        <v>4.4099780276592997E-2</v>
      </c>
      <c r="H112" s="31">
        <v>11</v>
      </c>
      <c r="I112" s="31">
        <v>0.64478311840563396</v>
      </c>
    </row>
    <row r="113" spans="1:9">
      <c r="A113" s="31" t="s">
        <v>500</v>
      </c>
      <c r="B113" s="31" t="s">
        <v>156</v>
      </c>
      <c r="C113" s="31" t="s">
        <v>371</v>
      </c>
      <c r="D113" s="31">
        <v>227</v>
      </c>
      <c r="E113" s="31">
        <v>9.8983996860419494E-3</v>
      </c>
      <c r="F113" s="31">
        <v>216</v>
      </c>
      <c r="G113" s="31">
        <v>9.4302554027504894E-3</v>
      </c>
      <c r="H113" s="31">
        <v>11</v>
      </c>
      <c r="I113" s="31">
        <v>5.0925925925925801</v>
      </c>
    </row>
    <row r="114" spans="1:9">
      <c r="A114" s="31" t="s">
        <v>501</v>
      </c>
      <c r="B114" s="31" t="s">
        <v>254</v>
      </c>
      <c r="C114" s="31" t="s">
        <v>366</v>
      </c>
      <c r="D114" s="31">
        <v>94</v>
      </c>
      <c r="E114" s="31">
        <v>0.14528593508500801</v>
      </c>
      <c r="F114" s="31">
        <v>83</v>
      </c>
      <c r="G114" s="31">
        <v>0.13195548489666101</v>
      </c>
      <c r="H114" s="31">
        <v>11</v>
      </c>
      <c r="I114" s="31">
        <v>13.253012048192801</v>
      </c>
    </row>
    <row r="115" spans="1:9">
      <c r="A115" s="31" t="s">
        <v>503</v>
      </c>
      <c r="B115" s="31" t="s">
        <v>171</v>
      </c>
      <c r="C115" s="31" t="s">
        <v>364</v>
      </c>
      <c r="D115" s="31">
        <v>128</v>
      </c>
      <c r="E115" s="31">
        <v>2.7556512378901998E-2</v>
      </c>
      <c r="F115" s="31">
        <v>117</v>
      </c>
      <c r="G115" s="31">
        <v>2.53851160772402E-2</v>
      </c>
      <c r="H115" s="31">
        <v>11</v>
      </c>
      <c r="I115" s="31">
        <v>9.4017094017094092</v>
      </c>
    </row>
    <row r="116" spans="1:9">
      <c r="A116" s="31" t="s">
        <v>515</v>
      </c>
      <c r="B116" s="31" t="s">
        <v>190</v>
      </c>
      <c r="C116" s="31" t="s">
        <v>364</v>
      </c>
      <c r="D116" s="31">
        <v>25</v>
      </c>
      <c r="E116" s="31">
        <v>6.2672348959639003E-3</v>
      </c>
      <c r="F116" s="31">
        <v>14</v>
      </c>
      <c r="G116" s="31">
        <v>3.53713996968166E-3</v>
      </c>
      <c r="H116" s="31">
        <v>11</v>
      </c>
      <c r="I116" s="31">
        <v>78.571428571428598</v>
      </c>
    </row>
    <row r="117" spans="1:9">
      <c r="A117" s="31" t="s">
        <v>589</v>
      </c>
      <c r="B117" s="31" t="s">
        <v>158</v>
      </c>
      <c r="C117" s="31" t="s">
        <v>366</v>
      </c>
      <c r="D117" s="31">
        <v>896</v>
      </c>
      <c r="E117" s="31">
        <v>0.15943060498220599</v>
      </c>
      <c r="F117" s="31">
        <v>886</v>
      </c>
      <c r="G117" s="31">
        <v>0.157427149964463</v>
      </c>
      <c r="H117" s="31">
        <v>10</v>
      </c>
      <c r="I117" s="31">
        <v>1.1286681715575699</v>
      </c>
    </row>
    <row r="118" spans="1:9">
      <c r="A118" s="31" t="s">
        <v>589</v>
      </c>
      <c r="B118" s="31" t="s">
        <v>158</v>
      </c>
      <c r="C118" s="31" t="s">
        <v>367</v>
      </c>
      <c r="D118" s="31">
        <v>592</v>
      </c>
      <c r="E118" s="31">
        <v>0.105338078291815</v>
      </c>
      <c r="F118" s="31">
        <v>582</v>
      </c>
      <c r="G118" s="31">
        <v>0.10341151385927499</v>
      </c>
      <c r="H118" s="31">
        <v>10</v>
      </c>
      <c r="I118" s="31">
        <v>1.7182130584192401</v>
      </c>
    </row>
    <row r="119" spans="1:9">
      <c r="A119" s="31" t="s">
        <v>545</v>
      </c>
      <c r="B119" s="31" t="s">
        <v>262</v>
      </c>
      <c r="C119" s="31" t="s">
        <v>364</v>
      </c>
      <c r="D119" s="31">
        <v>54</v>
      </c>
      <c r="E119" s="31">
        <v>9.59147424511545E-2</v>
      </c>
      <c r="F119" s="31">
        <v>44</v>
      </c>
      <c r="G119" s="31">
        <v>7.9279279279279302E-2</v>
      </c>
      <c r="H119" s="31">
        <v>10</v>
      </c>
      <c r="I119" s="31">
        <v>22.727272727272702</v>
      </c>
    </row>
    <row r="120" spans="1:9">
      <c r="A120" s="31" t="s">
        <v>467</v>
      </c>
      <c r="B120" s="31" t="s">
        <v>177</v>
      </c>
      <c r="C120" s="31" t="s">
        <v>367</v>
      </c>
      <c r="D120" s="31">
        <v>299</v>
      </c>
      <c r="E120" s="31">
        <v>4.5489122166438502E-2</v>
      </c>
      <c r="F120" s="31">
        <v>289</v>
      </c>
      <c r="G120" s="31">
        <v>4.3121456281707E-2</v>
      </c>
      <c r="H120" s="31">
        <v>10</v>
      </c>
      <c r="I120" s="31">
        <v>3.46020761245676</v>
      </c>
    </row>
    <row r="121" spans="1:9">
      <c r="A121" s="31" t="s">
        <v>473</v>
      </c>
      <c r="B121" s="31" t="s">
        <v>204</v>
      </c>
      <c r="C121" s="31" t="s">
        <v>364</v>
      </c>
      <c r="D121" s="31">
        <v>73</v>
      </c>
      <c r="E121" s="31">
        <v>9.7463284379172205E-2</v>
      </c>
      <c r="F121" s="31">
        <v>63</v>
      </c>
      <c r="G121" s="31">
        <v>8.5365853658536606E-2</v>
      </c>
      <c r="H121" s="31">
        <v>10</v>
      </c>
      <c r="I121" s="31">
        <v>15.8730158730159</v>
      </c>
    </row>
    <row r="122" spans="1:9">
      <c r="A122" s="31" t="s">
        <v>481</v>
      </c>
      <c r="B122" s="31" t="s">
        <v>255</v>
      </c>
      <c r="C122" s="31" t="s">
        <v>365</v>
      </c>
      <c r="D122" s="31">
        <v>107</v>
      </c>
      <c r="E122" s="31">
        <v>1.50280898876404E-2</v>
      </c>
      <c r="F122" s="31">
        <v>97</v>
      </c>
      <c r="G122" s="31">
        <v>1.42228739002933E-2</v>
      </c>
      <c r="H122" s="31">
        <v>10</v>
      </c>
      <c r="I122" s="31">
        <v>10.3092783505155</v>
      </c>
    </row>
    <row r="123" spans="1:9">
      <c r="A123" s="31" t="s">
        <v>495</v>
      </c>
      <c r="B123" s="31" t="s">
        <v>241</v>
      </c>
      <c r="C123" s="31" t="s">
        <v>363</v>
      </c>
      <c r="D123" s="31">
        <v>63</v>
      </c>
      <c r="E123" s="31">
        <v>0.122568093385214</v>
      </c>
      <c r="F123" s="31">
        <v>53</v>
      </c>
      <c r="G123" s="31">
        <v>0.106425702811245</v>
      </c>
      <c r="H123" s="31">
        <v>10</v>
      </c>
      <c r="I123" s="31">
        <v>18.867924528301899</v>
      </c>
    </row>
    <row r="124" spans="1:9">
      <c r="A124" s="31" t="s">
        <v>591</v>
      </c>
      <c r="B124" s="31" t="s">
        <v>272</v>
      </c>
      <c r="C124" s="31" t="s">
        <v>366</v>
      </c>
      <c r="D124" s="31">
        <v>549</v>
      </c>
      <c r="E124" s="31">
        <v>0.165461121157324</v>
      </c>
      <c r="F124" s="31">
        <v>540</v>
      </c>
      <c r="G124" s="31">
        <v>0.162162162162162</v>
      </c>
      <c r="H124" s="31">
        <v>9</v>
      </c>
      <c r="I124" s="31">
        <v>1.6666666666666601</v>
      </c>
    </row>
    <row r="125" spans="1:9">
      <c r="A125" s="31" t="s">
        <v>590</v>
      </c>
      <c r="B125" s="31" t="s">
        <v>202</v>
      </c>
      <c r="C125" s="31" t="s">
        <v>366</v>
      </c>
      <c r="D125" s="31">
        <v>744</v>
      </c>
      <c r="E125" s="31">
        <v>0.54109090909090896</v>
      </c>
      <c r="F125" s="31">
        <v>735</v>
      </c>
      <c r="G125" s="31">
        <v>0.55138784696174004</v>
      </c>
      <c r="H125" s="31">
        <v>9</v>
      </c>
      <c r="I125" s="31">
        <v>1.22448979591836</v>
      </c>
    </row>
    <row r="126" spans="1:9">
      <c r="A126" s="31" t="s">
        <v>590</v>
      </c>
      <c r="B126" s="31" t="s">
        <v>202</v>
      </c>
      <c r="C126" s="31" t="s">
        <v>363</v>
      </c>
      <c r="D126" s="31">
        <v>244</v>
      </c>
      <c r="E126" s="31">
        <v>0.177454545454545</v>
      </c>
      <c r="F126" s="31">
        <v>235</v>
      </c>
      <c r="G126" s="31">
        <v>0.17629407351838</v>
      </c>
      <c r="H126" s="31">
        <v>9</v>
      </c>
      <c r="I126" s="31">
        <v>3.8297872340425498</v>
      </c>
    </row>
    <row r="127" spans="1:9">
      <c r="A127" s="31" t="s">
        <v>540</v>
      </c>
      <c r="B127" s="31" t="s">
        <v>195</v>
      </c>
      <c r="C127" s="31" t="s">
        <v>370</v>
      </c>
      <c r="D127" s="31">
        <v>1788</v>
      </c>
      <c r="E127" s="31">
        <v>0.13211171863455001</v>
      </c>
      <c r="F127" s="31">
        <v>1779</v>
      </c>
      <c r="G127" s="31">
        <v>0.13316865034808001</v>
      </c>
      <c r="H127" s="31">
        <v>9</v>
      </c>
      <c r="I127" s="31">
        <v>0.50590219224282396</v>
      </c>
    </row>
    <row r="128" spans="1:9">
      <c r="A128" s="31" t="s">
        <v>455</v>
      </c>
      <c r="B128" s="31" t="s">
        <v>274</v>
      </c>
      <c r="C128" s="31" t="s">
        <v>366</v>
      </c>
      <c r="D128" s="31">
        <v>1570</v>
      </c>
      <c r="E128" s="31">
        <v>0.28370075894470498</v>
      </c>
      <c r="F128" s="31">
        <v>1561</v>
      </c>
      <c r="G128" s="31">
        <v>0.29955862598349597</v>
      </c>
      <c r="H128" s="31">
        <v>9</v>
      </c>
      <c r="I128" s="31">
        <v>0.57655349135170597</v>
      </c>
    </row>
    <row r="129" spans="1:9">
      <c r="A129" s="31" t="s">
        <v>461</v>
      </c>
      <c r="B129" s="31" t="s">
        <v>174</v>
      </c>
      <c r="C129" s="31" t="s">
        <v>366</v>
      </c>
      <c r="D129" s="31">
        <v>739</v>
      </c>
      <c r="E129" s="31">
        <v>0.21457607433217199</v>
      </c>
      <c r="F129" s="31">
        <v>730</v>
      </c>
      <c r="G129" s="31">
        <v>0.21604024859425899</v>
      </c>
      <c r="H129" s="31">
        <v>9</v>
      </c>
      <c r="I129" s="31">
        <v>1.2328767123287701</v>
      </c>
    </row>
    <row r="130" spans="1:9">
      <c r="A130" s="31" t="s">
        <v>483</v>
      </c>
      <c r="B130" s="31" t="s">
        <v>176</v>
      </c>
      <c r="C130" s="31" t="s">
        <v>368</v>
      </c>
      <c r="D130" s="31">
        <v>860</v>
      </c>
      <c r="E130" s="31">
        <v>0.31804733727810702</v>
      </c>
      <c r="F130" s="31">
        <v>851</v>
      </c>
      <c r="G130" s="31">
        <v>0.31659226190476197</v>
      </c>
      <c r="H130" s="31">
        <v>9</v>
      </c>
      <c r="I130" s="31">
        <v>1.05757931844888</v>
      </c>
    </row>
    <row r="131" spans="1:9">
      <c r="A131" s="31" t="s">
        <v>522</v>
      </c>
      <c r="B131" s="31" t="s">
        <v>162</v>
      </c>
      <c r="C131" s="31" t="s">
        <v>371</v>
      </c>
      <c r="D131" s="31">
        <v>34</v>
      </c>
      <c r="E131" s="31">
        <v>4.8213272830402703E-3</v>
      </c>
      <c r="F131" s="31">
        <v>25</v>
      </c>
      <c r="G131" s="31">
        <v>3.5087719298245602E-3</v>
      </c>
      <c r="H131" s="31">
        <v>9</v>
      </c>
      <c r="I131" s="31">
        <v>36</v>
      </c>
    </row>
    <row r="132" spans="1:9">
      <c r="A132" s="31" t="s">
        <v>522</v>
      </c>
      <c r="B132" s="31" t="s">
        <v>162</v>
      </c>
      <c r="C132" s="31" t="s">
        <v>363</v>
      </c>
      <c r="D132" s="31">
        <v>564</v>
      </c>
      <c r="E132" s="31">
        <v>7.9977311401021003E-2</v>
      </c>
      <c r="F132" s="31">
        <v>555</v>
      </c>
      <c r="G132" s="31">
        <v>7.7894736842105294E-2</v>
      </c>
      <c r="H132" s="31">
        <v>9</v>
      </c>
      <c r="I132" s="31">
        <v>1.6216216216216299</v>
      </c>
    </row>
    <row r="133" spans="1:9">
      <c r="A133" s="31" t="s">
        <v>534</v>
      </c>
      <c r="B133" s="31" t="s">
        <v>152</v>
      </c>
      <c r="C133" s="31" t="s">
        <v>369</v>
      </c>
      <c r="D133" s="31">
        <v>200</v>
      </c>
      <c r="E133" s="31">
        <v>1.74031081951236E-3</v>
      </c>
      <c r="F133" s="31">
        <v>191</v>
      </c>
      <c r="G133" s="31">
        <v>1.6774250208580299E-3</v>
      </c>
      <c r="H133" s="31">
        <v>9</v>
      </c>
      <c r="I133" s="31">
        <v>4.7120418848167498</v>
      </c>
    </row>
    <row r="134" spans="1:9">
      <c r="A134" s="31" t="s">
        <v>601</v>
      </c>
      <c r="B134" s="31" t="s">
        <v>235</v>
      </c>
      <c r="C134" s="31" t="s">
        <v>364</v>
      </c>
      <c r="D134" s="31">
        <v>64</v>
      </c>
      <c r="E134" s="31">
        <v>0.116152450090744</v>
      </c>
      <c r="F134" s="31">
        <v>56</v>
      </c>
      <c r="G134" s="31">
        <v>0.104477611940299</v>
      </c>
      <c r="H134" s="31">
        <v>8</v>
      </c>
      <c r="I134" s="31">
        <v>14.285714285714301</v>
      </c>
    </row>
    <row r="135" spans="1:9">
      <c r="A135" s="31" t="s">
        <v>588</v>
      </c>
      <c r="B135" s="31" t="s">
        <v>236</v>
      </c>
      <c r="C135" s="31" t="s">
        <v>367</v>
      </c>
      <c r="D135" s="31">
        <v>467</v>
      </c>
      <c r="E135" s="31">
        <v>6.6119212799093899E-2</v>
      </c>
      <c r="F135" s="31">
        <v>459</v>
      </c>
      <c r="G135" s="31">
        <v>6.48671565856416E-2</v>
      </c>
      <c r="H135" s="31">
        <v>8</v>
      </c>
      <c r="I135" s="31">
        <v>1.7429193899782101</v>
      </c>
    </row>
    <row r="136" spans="1:9">
      <c r="A136" s="31" t="s">
        <v>590</v>
      </c>
      <c r="B136" s="31" t="s">
        <v>202</v>
      </c>
      <c r="C136" s="31" t="s">
        <v>370</v>
      </c>
      <c r="D136" s="31">
        <v>35</v>
      </c>
      <c r="E136" s="31">
        <v>2.54545454545455E-2</v>
      </c>
      <c r="F136" s="31">
        <v>27</v>
      </c>
      <c r="G136" s="31">
        <v>2.0255063765941501E-2</v>
      </c>
      <c r="H136" s="31">
        <v>8</v>
      </c>
      <c r="I136" s="31">
        <v>29.629629629629601</v>
      </c>
    </row>
    <row r="137" spans="1:9">
      <c r="A137" s="31" t="s">
        <v>548</v>
      </c>
      <c r="B137" s="31" t="s">
        <v>252</v>
      </c>
      <c r="C137" s="31" t="s">
        <v>365</v>
      </c>
      <c r="D137" s="31">
        <v>1413</v>
      </c>
      <c r="E137" s="31">
        <v>0.20319240724762699</v>
      </c>
      <c r="F137" s="31">
        <v>1405</v>
      </c>
      <c r="G137" s="31">
        <v>0.19669606607867801</v>
      </c>
      <c r="H137" s="31">
        <v>8</v>
      </c>
      <c r="I137" s="31">
        <v>0.56939501779358404</v>
      </c>
    </row>
    <row r="138" spans="1:9">
      <c r="A138" s="31" t="s">
        <v>548</v>
      </c>
      <c r="B138" s="31" t="s">
        <v>252</v>
      </c>
      <c r="C138" s="31" t="s">
        <v>368</v>
      </c>
      <c r="D138" s="31">
        <v>981</v>
      </c>
      <c r="E138" s="31">
        <v>0.14106988783433999</v>
      </c>
      <c r="F138" s="31">
        <v>973</v>
      </c>
      <c r="G138" s="31">
        <v>0.13621727565448699</v>
      </c>
      <c r="H138" s="31">
        <v>8</v>
      </c>
      <c r="I138" s="31">
        <v>0.82219938335046405</v>
      </c>
    </row>
    <row r="139" spans="1:9">
      <c r="A139" s="31" t="s">
        <v>459</v>
      </c>
      <c r="B139" s="31" t="s">
        <v>179</v>
      </c>
      <c r="C139" s="31" t="s">
        <v>370</v>
      </c>
      <c r="D139" s="31">
        <v>652</v>
      </c>
      <c r="E139" s="31">
        <v>0.31543299467827801</v>
      </c>
      <c r="F139" s="31">
        <v>644</v>
      </c>
      <c r="G139" s="31">
        <v>0.31051108968177399</v>
      </c>
      <c r="H139" s="31">
        <v>8</v>
      </c>
      <c r="I139" s="31">
        <v>1.24223602484472</v>
      </c>
    </row>
    <row r="140" spans="1:9">
      <c r="A140" s="31" t="s">
        <v>470</v>
      </c>
      <c r="B140" s="31" t="s">
        <v>200</v>
      </c>
      <c r="C140" s="31" t="s">
        <v>366</v>
      </c>
      <c r="D140" s="31">
        <v>328</v>
      </c>
      <c r="E140" s="31">
        <v>0.31327602674307498</v>
      </c>
      <c r="F140" s="31">
        <v>320</v>
      </c>
      <c r="G140" s="31">
        <v>0.29906542056074797</v>
      </c>
      <c r="H140" s="31">
        <v>8</v>
      </c>
      <c r="I140" s="31">
        <v>2.4999999999999898</v>
      </c>
    </row>
    <row r="141" spans="1:9">
      <c r="A141" s="31" t="s">
        <v>488</v>
      </c>
      <c r="B141" s="31" t="s">
        <v>175</v>
      </c>
      <c r="C141" s="31" t="s">
        <v>366</v>
      </c>
      <c r="D141" s="31">
        <v>815</v>
      </c>
      <c r="E141" s="31">
        <v>0.53902116402116396</v>
      </c>
      <c r="F141" s="31">
        <v>807</v>
      </c>
      <c r="G141" s="31">
        <v>0.53835890593729196</v>
      </c>
      <c r="H141" s="31">
        <v>8</v>
      </c>
      <c r="I141" s="31">
        <v>0.99132589838910601</v>
      </c>
    </row>
    <row r="142" spans="1:9">
      <c r="A142" s="31" t="s">
        <v>500</v>
      </c>
      <c r="B142" s="31" t="s">
        <v>156</v>
      </c>
      <c r="C142" s="31" t="s">
        <v>363</v>
      </c>
      <c r="D142" s="31">
        <v>2267</v>
      </c>
      <c r="E142" s="31">
        <v>9.8853181005537902E-2</v>
      </c>
      <c r="F142" s="31">
        <v>2259</v>
      </c>
      <c r="G142" s="31">
        <v>9.8624754420432198E-2</v>
      </c>
      <c r="H142" s="31">
        <v>8</v>
      </c>
      <c r="I142" s="31">
        <v>0.35413899955731898</v>
      </c>
    </row>
    <row r="143" spans="1:9">
      <c r="A143" s="31" t="s">
        <v>514</v>
      </c>
      <c r="B143" s="31" t="s">
        <v>189</v>
      </c>
      <c r="C143" s="31" t="s">
        <v>367</v>
      </c>
      <c r="D143" s="31">
        <v>159</v>
      </c>
      <c r="E143" s="31">
        <v>0.117690599555885</v>
      </c>
      <c r="F143" s="31">
        <v>151</v>
      </c>
      <c r="G143" s="31">
        <v>0.111521418020679</v>
      </c>
      <c r="H143" s="31">
        <v>8</v>
      </c>
      <c r="I143" s="31">
        <v>5.2980132450331201</v>
      </c>
    </row>
    <row r="144" spans="1:9">
      <c r="A144" s="31" t="s">
        <v>516</v>
      </c>
      <c r="B144" s="31" t="s">
        <v>247</v>
      </c>
      <c r="C144" s="31" t="s">
        <v>368</v>
      </c>
      <c r="D144" s="31">
        <v>323</v>
      </c>
      <c r="E144" s="31">
        <v>0.109565807327001</v>
      </c>
      <c r="F144" s="31">
        <v>315</v>
      </c>
      <c r="G144" s="31">
        <v>0.102840352595495</v>
      </c>
      <c r="H144" s="31">
        <v>8</v>
      </c>
      <c r="I144" s="31">
        <v>2.5396825396825302</v>
      </c>
    </row>
    <row r="145" spans="1:9">
      <c r="A145" s="31" t="s">
        <v>531</v>
      </c>
      <c r="B145" s="31" t="s">
        <v>260</v>
      </c>
      <c r="C145" s="31" t="s">
        <v>368</v>
      </c>
      <c r="D145" s="31">
        <v>796</v>
      </c>
      <c r="E145" s="31">
        <v>8.1582453623039897E-2</v>
      </c>
      <c r="F145" s="31">
        <v>788</v>
      </c>
      <c r="G145" s="31">
        <v>7.9902656661934704E-2</v>
      </c>
      <c r="H145" s="31">
        <v>8</v>
      </c>
      <c r="I145" s="31">
        <v>1.0152284263959399</v>
      </c>
    </row>
    <row r="146" spans="1:9">
      <c r="A146" s="31" t="s">
        <v>534</v>
      </c>
      <c r="B146" s="31" t="s">
        <v>152</v>
      </c>
      <c r="C146" s="31" t="s">
        <v>363</v>
      </c>
      <c r="D146" s="31">
        <v>8360</v>
      </c>
      <c r="E146" s="31">
        <v>7.2744992255616897E-2</v>
      </c>
      <c r="F146" s="31">
        <v>8352</v>
      </c>
      <c r="G146" s="31">
        <v>7.3350019760242399E-2</v>
      </c>
      <c r="H146" s="31">
        <v>8</v>
      </c>
      <c r="I146" s="31">
        <v>9.5785440613016498E-2</v>
      </c>
    </row>
    <row r="147" spans="1:9">
      <c r="A147" s="31" t="s">
        <v>581</v>
      </c>
      <c r="B147" s="31" t="s">
        <v>163</v>
      </c>
      <c r="C147" s="31" t="s">
        <v>365</v>
      </c>
      <c r="D147" s="31">
        <v>72</v>
      </c>
      <c r="E147" s="31">
        <v>2.2307596976081298E-3</v>
      </c>
      <c r="F147" s="31">
        <v>65</v>
      </c>
      <c r="G147" s="31">
        <v>2.0237242753510399E-3</v>
      </c>
      <c r="H147" s="31">
        <v>7</v>
      </c>
      <c r="I147" s="31">
        <v>10.7692307692308</v>
      </c>
    </row>
    <row r="148" spans="1:9">
      <c r="A148" s="31" t="s">
        <v>588</v>
      </c>
      <c r="B148" s="31" t="s">
        <v>236</v>
      </c>
      <c r="C148" s="31" t="s">
        <v>370</v>
      </c>
      <c r="D148" s="31">
        <v>529</v>
      </c>
      <c r="E148" s="31">
        <v>7.48973523998301E-2</v>
      </c>
      <c r="F148" s="31">
        <v>522</v>
      </c>
      <c r="G148" s="31">
        <v>7.3770491803278701E-2</v>
      </c>
      <c r="H148" s="31">
        <v>7</v>
      </c>
      <c r="I148" s="31">
        <v>1.3409961685823599</v>
      </c>
    </row>
    <row r="149" spans="1:9">
      <c r="A149" s="31" t="s">
        <v>461</v>
      </c>
      <c r="B149" s="31" t="s">
        <v>174</v>
      </c>
      <c r="C149" s="31" t="s">
        <v>370</v>
      </c>
      <c r="D149" s="31">
        <v>176</v>
      </c>
      <c r="E149" s="31">
        <v>5.1103368176538898E-2</v>
      </c>
      <c r="F149" s="31">
        <v>169</v>
      </c>
      <c r="G149" s="31">
        <v>5.0014797277301001E-2</v>
      </c>
      <c r="H149" s="31">
        <v>7</v>
      </c>
      <c r="I149" s="31">
        <v>4.14201183431953</v>
      </c>
    </row>
    <row r="150" spans="1:9">
      <c r="A150" s="31" t="s">
        <v>472</v>
      </c>
      <c r="B150" s="31" t="s">
        <v>178</v>
      </c>
      <c r="C150" s="31" t="s">
        <v>364</v>
      </c>
      <c r="D150" s="31">
        <v>249</v>
      </c>
      <c r="E150" s="31">
        <v>6.8406593406593399E-2</v>
      </c>
      <c r="F150" s="31">
        <v>242</v>
      </c>
      <c r="G150" s="31">
        <v>6.7371937639198201E-2</v>
      </c>
      <c r="H150" s="31">
        <v>7</v>
      </c>
      <c r="I150" s="31">
        <v>2.8925619834710798</v>
      </c>
    </row>
    <row r="151" spans="1:9">
      <c r="A151" s="31" t="s">
        <v>483</v>
      </c>
      <c r="B151" s="31" t="s">
        <v>176</v>
      </c>
      <c r="C151" s="31" t="s">
        <v>366</v>
      </c>
      <c r="D151" s="31">
        <v>803</v>
      </c>
      <c r="E151" s="31">
        <v>0.296967455621302</v>
      </c>
      <c r="F151" s="31">
        <v>796</v>
      </c>
      <c r="G151" s="31">
        <v>0.296130952380952</v>
      </c>
      <c r="H151" s="31">
        <v>7</v>
      </c>
      <c r="I151" s="31">
        <v>0.87939698492463003</v>
      </c>
    </row>
    <row r="152" spans="1:9">
      <c r="A152" s="31" t="s">
        <v>505</v>
      </c>
      <c r="B152" s="31" t="s">
        <v>227</v>
      </c>
      <c r="C152" s="31" t="s">
        <v>364</v>
      </c>
      <c r="D152" s="31">
        <v>17</v>
      </c>
      <c r="E152" s="31">
        <v>0.12977099236641201</v>
      </c>
      <c r="F152" s="31">
        <v>10</v>
      </c>
      <c r="G152" s="31">
        <v>0.08</v>
      </c>
      <c r="H152" s="31">
        <v>7</v>
      </c>
      <c r="I152" s="31">
        <v>70</v>
      </c>
    </row>
    <row r="153" spans="1:9">
      <c r="A153" s="31" t="s">
        <v>515</v>
      </c>
      <c r="B153" s="31" t="s">
        <v>190</v>
      </c>
      <c r="C153" s="31" t="s">
        <v>368</v>
      </c>
      <c r="D153" s="31">
        <v>398</v>
      </c>
      <c r="E153" s="31">
        <v>9.9774379543745295E-2</v>
      </c>
      <c r="F153" s="31">
        <v>391</v>
      </c>
      <c r="G153" s="31">
        <v>9.8787266296109094E-2</v>
      </c>
      <c r="H153" s="31">
        <v>7</v>
      </c>
      <c r="I153" s="31">
        <v>1.79028132992327</v>
      </c>
    </row>
    <row r="154" spans="1:9">
      <c r="A154" s="31" t="s">
        <v>530</v>
      </c>
      <c r="B154" s="31" t="s">
        <v>268</v>
      </c>
      <c r="C154" s="31" t="s">
        <v>370</v>
      </c>
      <c r="D154" s="31">
        <v>2765</v>
      </c>
      <c r="E154" s="31">
        <v>6.9237510955302395E-2</v>
      </c>
      <c r="F154" s="31">
        <v>2758</v>
      </c>
      <c r="G154" s="31">
        <v>6.9709837225760796E-2</v>
      </c>
      <c r="H154" s="31">
        <v>7</v>
      </c>
      <c r="I154" s="31">
        <v>0.25380710659899097</v>
      </c>
    </row>
    <row r="155" spans="1:9">
      <c r="A155" s="31" t="s">
        <v>596</v>
      </c>
      <c r="B155" s="31" t="s">
        <v>193</v>
      </c>
      <c r="C155" s="31" t="s">
        <v>364</v>
      </c>
      <c r="D155" s="31">
        <v>39</v>
      </c>
      <c r="E155" s="31">
        <v>2.44821092278719E-2</v>
      </c>
      <c r="F155" s="31">
        <v>33</v>
      </c>
      <c r="G155" s="31">
        <v>2.04841713221601E-2</v>
      </c>
      <c r="H155" s="31">
        <v>6</v>
      </c>
      <c r="I155" s="31">
        <v>18.181818181818201</v>
      </c>
    </row>
    <row r="156" spans="1:9">
      <c r="A156" s="31" t="s">
        <v>603</v>
      </c>
      <c r="B156" s="31" t="s">
        <v>219</v>
      </c>
      <c r="C156" s="31" t="s">
        <v>366</v>
      </c>
      <c r="D156" s="31">
        <v>38</v>
      </c>
      <c r="E156" s="31">
        <v>0.16033755274261599</v>
      </c>
      <c r="F156" s="31">
        <v>32</v>
      </c>
      <c r="G156" s="31">
        <v>0.14746543778801799</v>
      </c>
      <c r="H156" s="31">
        <v>6</v>
      </c>
      <c r="I156" s="31">
        <v>18.75</v>
      </c>
    </row>
    <row r="157" spans="1:9">
      <c r="A157" s="31" t="s">
        <v>546</v>
      </c>
      <c r="B157" s="31" t="s">
        <v>220</v>
      </c>
      <c r="C157" s="31" t="s">
        <v>366</v>
      </c>
      <c r="D157" s="31">
        <v>63</v>
      </c>
      <c r="E157" s="31">
        <v>0.70786516853932602</v>
      </c>
      <c r="F157" s="31">
        <v>57</v>
      </c>
      <c r="G157" s="31">
        <v>0.71250000000000002</v>
      </c>
      <c r="H157" s="31">
        <v>6</v>
      </c>
      <c r="I157" s="31">
        <v>10.526315789473699</v>
      </c>
    </row>
    <row r="158" spans="1:9">
      <c r="A158" s="31" t="s">
        <v>544</v>
      </c>
      <c r="B158" s="31" t="s">
        <v>185</v>
      </c>
      <c r="C158" s="31" t="s">
        <v>363</v>
      </c>
      <c r="D158" s="31">
        <v>147</v>
      </c>
      <c r="E158" s="31">
        <v>3.8371182458888001E-2</v>
      </c>
      <c r="F158" s="31">
        <v>141</v>
      </c>
      <c r="G158" s="31">
        <v>3.4440644846116301E-2</v>
      </c>
      <c r="H158" s="31">
        <v>6</v>
      </c>
      <c r="I158" s="31">
        <v>4.2553191489361799</v>
      </c>
    </row>
    <row r="159" spans="1:9">
      <c r="A159" s="31" t="s">
        <v>490</v>
      </c>
      <c r="B159" s="31" t="s">
        <v>160</v>
      </c>
      <c r="C159" s="31" t="s">
        <v>371</v>
      </c>
      <c r="D159" s="31">
        <v>38</v>
      </c>
      <c r="E159" s="31">
        <v>1.02076449888522E-3</v>
      </c>
      <c r="F159" s="31">
        <v>32</v>
      </c>
      <c r="G159" s="31">
        <v>8.5018199208267999E-4</v>
      </c>
      <c r="H159" s="31">
        <v>6</v>
      </c>
      <c r="I159" s="31">
        <v>18.75</v>
      </c>
    </row>
    <row r="160" spans="1:9">
      <c r="A160" s="31" t="s">
        <v>511</v>
      </c>
      <c r="B160" s="31" t="s">
        <v>230</v>
      </c>
      <c r="C160" s="31" t="s">
        <v>368</v>
      </c>
      <c r="D160" s="31">
        <v>203</v>
      </c>
      <c r="E160" s="31">
        <v>0.19960668633234999</v>
      </c>
      <c r="F160" s="31">
        <v>197</v>
      </c>
      <c r="G160" s="31">
        <v>0.19351669941060901</v>
      </c>
      <c r="H160" s="31">
        <v>6</v>
      </c>
      <c r="I160" s="31">
        <v>3.0456852791878299</v>
      </c>
    </row>
    <row r="161" spans="1:9">
      <c r="A161" s="31" t="s">
        <v>511</v>
      </c>
      <c r="B161" s="31" t="s">
        <v>230</v>
      </c>
      <c r="C161" s="31" t="s">
        <v>366</v>
      </c>
      <c r="D161" s="31">
        <v>488</v>
      </c>
      <c r="E161" s="31">
        <v>0.47984267453293999</v>
      </c>
      <c r="F161" s="31">
        <v>482</v>
      </c>
      <c r="G161" s="31">
        <v>0.47347740667976401</v>
      </c>
      <c r="H161" s="31">
        <v>6</v>
      </c>
      <c r="I161" s="31">
        <v>1.2448132780082899</v>
      </c>
    </row>
    <row r="162" spans="1:9">
      <c r="A162" s="31" t="s">
        <v>514</v>
      </c>
      <c r="B162" s="31" t="s">
        <v>189</v>
      </c>
      <c r="C162" s="31" t="s">
        <v>366</v>
      </c>
      <c r="D162" s="31">
        <v>101</v>
      </c>
      <c r="E162" s="31">
        <v>7.4759437453738004E-2</v>
      </c>
      <c r="F162" s="31">
        <v>95</v>
      </c>
      <c r="G162" s="31">
        <v>7.0162481536189106E-2</v>
      </c>
      <c r="H162" s="31">
        <v>6</v>
      </c>
      <c r="I162" s="31">
        <v>6.3157894736842097</v>
      </c>
    </row>
    <row r="163" spans="1:9">
      <c r="A163" s="31" t="s">
        <v>542</v>
      </c>
      <c r="B163" s="31" t="s">
        <v>211</v>
      </c>
      <c r="C163" s="31" t="s">
        <v>364</v>
      </c>
      <c r="D163" s="31">
        <v>32</v>
      </c>
      <c r="E163" s="31">
        <v>4.3835616438356199E-2</v>
      </c>
      <c r="F163" s="31">
        <v>27</v>
      </c>
      <c r="G163" s="31">
        <v>3.2886723507917201E-2</v>
      </c>
      <c r="H163" s="31">
        <v>5</v>
      </c>
      <c r="I163" s="31">
        <v>18.518518518518501</v>
      </c>
    </row>
    <row r="164" spans="1:9">
      <c r="A164" s="31" t="s">
        <v>593</v>
      </c>
      <c r="B164" s="31" t="s">
        <v>198</v>
      </c>
      <c r="C164" s="31" t="s">
        <v>365</v>
      </c>
      <c r="D164" s="31">
        <v>154</v>
      </c>
      <c r="E164" s="31">
        <v>0.37652811735941299</v>
      </c>
      <c r="F164" s="31">
        <v>149</v>
      </c>
      <c r="G164" s="31">
        <v>0.371571072319202</v>
      </c>
      <c r="H164" s="31">
        <v>5</v>
      </c>
      <c r="I164" s="31">
        <v>3.3557046979865799</v>
      </c>
    </row>
    <row r="165" spans="1:9">
      <c r="A165" s="31" t="s">
        <v>583</v>
      </c>
      <c r="B165" s="31" t="s">
        <v>257</v>
      </c>
      <c r="C165" s="31" t="s">
        <v>365</v>
      </c>
      <c r="D165" s="31">
        <v>340</v>
      </c>
      <c r="E165" s="31">
        <v>0.175438596491228</v>
      </c>
      <c r="F165" s="31">
        <v>335</v>
      </c>
      <c r="G165" s="31">
        <v>0.17057026476578399</v>
      </c>
      <c r="H165" s="31">
        <v>5</v>
      </c>
      <c r="I165" s="31">
        <v>1.4925373134328399</v>
      </c>
    </row>
    <row r="166" spans="1:9">
      <c r="A166" s="31" t="s">
        <v>589</v>
      </c>
      <c r="B166" s="31" t="s">
        <v>158</v>
      </c>
      <c r="C166" s="31" t="s">
        <v>370</v>
      </c>
      <c r="D166" s="31">
        <v>192</v>
      </c>
      <c r="E166" s="31">
        <v>3.4163701067615702E-2</v>
      </c>
      <c r="F166" s="31">
        <v>187</v>
      </c>
      <c r="G166" s="31">
        <v>3.3226723525230997E-2</v>
      </c>
      <c r="H166" s="31">
        <v>5</v>
      </c>
      <c r="I166" s="31">
        <v>2.6737967914438601</v>
      </c>
    </row>
    <row r="167" spans="1:9">
      <c r="A167" s="31" t="s">
        <v>458</v>
      </c>
      <c r="B167" s="31" t="s">
        <v>196</v>
      </c>
      <c r="C167" s="31" t="s">
        <v>368</v>
      </c>
      <c r="D167" s="31">
        <v>305</v>
      </c>
      <c r="E167" s="31">
        <v>0.104344851180294</v>
      </c>
      <c r="F167" s="31">
        <v>300</v>
      </c>
      <c r="G167" s="31">
        <v>8.8862559241706204E-2</v>
      </c>
      <c r="H167" s="31">
        <v>5</v>
      </c>
      <c r="I167" s="31">
        <v>1.6666666666666601</v>
      </c>
    </row>
    <row r="168" spans="1:9">
      <c r="A168" s="31" t="s">
        <v>462</v>
      </c>
      <c r="B168" s="31" t="s">
        <v>237</v>
      </c>
      <c r="C168" s="31" t="s">
        <v>364</v>
      </c>
      <c r="D168" s="31">
        <v>32</v>
      </c>
      <c r="E168" s="31">
        <v>5.1200000000000002E-2</v>
      </c>
      <c r="F168" s="31">
        <v>27</v>
      </c>
      <c r="G168" s="31">
        <v>4.3269230769230803E-2</v>
      </c>
      <c r="H168" s="31">
        <v>5</v>
      </c>
      <c r="I168" s="31">
        <v>18.518518518518501</v>
      </c>
    </row>
    <row r="169" spans="1:9">
      <c r="A169" s="31" t="s">
        <v>465</v>
      </c>
      <c r="B169" s="31" t="s">
        <v>238</v>
      </c>
      <c r="C169" s="31" t="s">
        <v>365</v>
      </c>
      <c r="D169" s="31">
        <v>46</v>
      </c>
      <c r="E169" s="31">
        <v>0.69696969696969702</v>
      </c>
      <c r="F169" s="31">
        <v>41</v>
      </c>
      <c r="G169" s="31">
        <v>0.68333333333333302</v>
      </c>
      <c r="H169" s="31">
        <v>5</v>
      </c>
      <c r="I169" s="31">
        <v>12.1951219512195</v>
      </c>
    </row>
    <row r="170" spans="1:9">
      <c r="A170" s="31" t="s">
        <v>473</v>
      </c>
      <c r="B170" s="31" t="s">
        <v>204</v>
      </c>
      <c r="C170" s="31" t="s">
        <v>368</v>
      </c>
      <c r="D170" s="31">
        <v>274</v>
      </c>
      <c r="E170" s="31">
        <v>0.36582109479305702</v>
      </c>
      <c r="F170" s="31">
        <v>269</v>
      </c>
      <c r="G170" s="31">
        <v>0.36449864498645002</v>
      </c>
      <c r="H170" s="31">
        <v>5</v>
      </c>
      <c r="I170" s="31">
        <v>1.8587360594795499</v>
      </c>
    </row>
    <row r="171" spans="1:9">
      <c r="A171" s="31" t="s">
        <v>478</v>
      </c>
      <c r="B171" s="31" t="s">
        <v>215</v>
      </c>
      <c r="C171" s="31" t="s">
        <v>364</v>
      </c>
      <c r="D171" s="31">
        <v>5</v>
      </c>
      <c r="E171" s="31">
        <v>4.5871559633027498E-2</v>
      </c>
      <c r="F171" s="31">
        <v>0</v>
      </c>
      <c r="G171" s="31">
        <v>0</v>
      </c>
      <c r="H171" s="31">
        <v>5</v>
      </c>
      <c r="I171" s="31" t="e">
        <v>#NUM!</v>
      </c>
    </row>
    <row r="172" spans="1:9">
      <c r="A172" s="31" t="s">
        <v>484</v>
      </c>
      <c r="B172" s="31" t="s">
        <v>188</v>
      </c>
      <c r="C172" s="31" t="s">
        <v>370</v>
      </c>
      <c r="D172" s="31">
        <v>179</v>
      </c>
      <c r="E172" s="31">
        <v>0.137375287797391</v>
      </c>
      <c r="F172" s="31">
        <v>174</v>
      </c>
      <c r="G172" s="31">
        <v>0.134052388289676</v>
      </c>
      <c r="H172" s="31">
        <v>5</v>
      </c>
      <c r="I172" s="31">
        <v>2.8735632183908102</v>
      </c>
    </row>
    <row r="173" spans="1:9">
      <c r="A173" s="31" t="s">
        <v>544</v>
      </c>
      <c r="B173" s="31" t="s">
        <v>185</v>
      </c>
      <c r="C173" s="31" t="s">
        <v>370</v>
      </c>
      <c r="D173" s="31">
        <v>43</v>
      </c>
      <c r="E173" s="31">
        <v>1.1224223440354999E-2</v>
      </c>
      <c r="F173" s="31">
        <v>38</v>
      </c>
      <c r="G173" s="31">
        <v>9.2818759159746002E-3</v>
      </c>
      <c r="H173" s="31">
        <v>5</v>
      </c>
      <c r="I173" s="31">
        <v>13.157894736842101</v>
      </c>
    </row>
    <row r="174" spans="1:9">
      <c r="A174" s="31" t="s">
        <v>488</v>
      </c>
      <c r="B174" s="31" t="s">
        <v>175</v>
      </c>
      <c r="C174" s="31" t="s">
        <v>368</v>
      </c>
      <c r="D174" s="31">
        <v>194</v>
      </c>
      <c r="E174" s="31">
        <v>0.12830687830687801</v>
      </c>
      <c r="F174" s="31">
        <v>189</v>
      </c>
      <c r="G174" s="31">
        <v>0.12608405603735801</v>
      </c>
      <c r="H174" s="31">
        <v>5</v>
      </c>
      <c r="I174" s="31">
        <v>2.64550264550265</v>
      </c>
    </row>
    <row r="175" spans="1:9">
      <c r="A175" s="31" t="s">
        <v>496</v>
      </c>
      <c r="B175" s="31" t="s">
        <v>249</v>
      </c>
      <c r="C175" s="31" t="s">
        <v>364</v>
      </c>
      <c r="D175" s="31">
        <v>79</v>
      </c>
      <c r="E175" s="31">
        <v>8.0859774820880206E-2</v>
      </c>
      <c r="F175" s="31">
        <v>74</v>
      </c>
      <c r="G175" s="31">
        <v>7.3852295409181604E-2</v>
      </c>
      <c r="H175" s="31">
        <v>5</v>
      </c>
      <c r="I175" s="31">
        <v>6.7567567567567499</v>
      </c>
    </row>
    <row r="176" spans="1:9">
      <c r="A176" s="31" t="s">
        <v>498</v>
      </c>
      <c r="B176" s="31" t="s">
        <v>225</v>
      </c>
      <c r="C176" s="31" t="s">
        <v>364</v>
      </c>
      <c r="D176" s="31">
        <v>21</v>
      </c>
      <c r="E176" s="31">
        <v>8.8607594936708903E-2</v>
      </c>
      <c r="F176" s="31">
        <v>16</v>
      </c>
      <c r="G176" s="31">
        <v>7.0175438596491196E-2</v>
      </c>
      <c r="H176" s="31">
        <v>5</v>
      </c>
      <c r="I176" s="31">
        <v>31.25</v>
      </c>
    </row>
    <row r="177" spans="1:9">
      <c r="A177" s="31" t="s">
        <v>513</v>
      </c>
      <c r="B177" s="31" t="s">
        <v>216</v>
      </c>
      <c r="C177" s="31" t="s">
        <v>364</v>
      </c>
      <c r="D177" s="31">
        <v>51</v>
      </c>
      <c r="E177" s="31">
        <v>0.71830985915492995</v>
      </c>
      <c r="F177" s="31">
        <v>46</v>
      </c>
      <c r="G177" s="31">
        <v>0.69696969696969702</v>
      </c>
      <c r="H177" s="31">
        <v>5</v>
      </c>
      <c r="I177" s="31">
        <v>10.869565217391299</v>
      </c>
    </row>
    <row r="178" spans="1:9">
      <c r="A178" s="31" t="s">
        <v>515</v>
      </c>
      <c r="B178" s="31" t="s">
        <v>190</v>
      </c>
      <c r="C178" s="31" t="s">
        <v>371</v>
      </c>
      <c r="D178" s="31">
        <v>50</v>
      </c>
      <c r="E178" s="31">
        <v>1.2534469791927801E-2</v>
      </c>
      <c r="F178" s="31">
        <v>45</v>
      </c>
      <c r="G178" s="31">
        <v>1.13693784739768E-2</v>
      </c>
      <c r="H178" s="31">
        <v>5</v>
      </c>
      <c r="I178" s="31">
        <v>11.1111111111111</v>
      </c>
    </row>
    <row r="179" spans="1:9">
      <c r="A179" s="31" t="s">
        <v>515</v>
      </c>
      <c r="B179" s="31" t="s">
        <v>190</v>
      </c>
      <c r="C179" s="31" t="s">
        <v>363</v>
      </c>
      <c r="D179" s="31">
        <v>479</v>
      </c>
      <c r="E179" s="31">
        <v>0.120080220606668</v>
      </c>
      <c r="F179" s="31">
        <v>474</v>
      </c>
      <c r="G179" s="31">
        <v>0.119757453259222</v>
      </c>
      <c r="H179" s="31">
        <v>5</v>
      </c>
      <c r="I179" s="31">
        <v>1.0548523206750999</v>
      </c>
    </row>
    <row r="180" spans="1:9">
      <c r="A180" s="31" t="s">
        <v>517</v>
      </c>
      <c r="B180" s="31" t="s">
        <v>192</v>
      </c>
      <c r="C180" s="31" t="s">
        <v>369</v>
      </c>
      <c r="D180" s="31">
        <v>75</v>
      </c>
      <c r="E180" s="31">
        <v>0.27881040892193298</v>
      </c>
      <c r="F180" s="31">
        <v>70</v>
      </c>
      <c r="G180" s="31">
        <v>0.25</v>
      </c>
      <c r="H180" s="31">
        <v>5</v>
      </c>
      <c r="I180" s="31">
        <v>7.1428571428571397</v>
      </c>
    </row>
    <row r="181" spans="1:9">
      <c r="A181" s="31" t="s">
        <v>523</v>
      </c>
      <c r="B181" s="31" t="s">
        <v>164</v>
      </c>
      <c r="C181" s="31" t="s">
        <v>368</v>
      </c>
      <c r="D181" s="31">
        <v>197</v>
      </c>
      <c r="E181" s="31">
        <v>7.4990483441187694E-2</v>
      </c>
      <c r="F181" s="31">
        <v>192</v>
      </c>
      <c r="G181" s="31">
        <v>6.7916519278387003E-2</v>
      </c>
      <c r="H181" s="31">
        <v>5</v>
      </c>
      <c r="I181" s="31">
        <v>2.6041666666666701</v>
      </c>
    </row>
    <row r="182" spans="1:9">
      <c r="A182" s="31" t="s">
        <v>587</v>
      </c>
      <c r="B182" s="31" t="s">
        <v>271</v>
      </c>
      <c r="C182" s="31" t="s">
        <v>368</v>
      </c>
      <c r="D182" s="31">
        <v>442</v>
      </c>
      <c r="E182" s="31">
        <v>0.265146970605879</v>
      </c>
      <c r="F182" s="31">
        <v>438</v>
      </c>
      <c r="G182" s="31">
        <v>0.27880330999363501</v>
      </c>
      <c r="H182" s="31">
        <v>4</v>
      </c>
      <c r="I182" s="31">
        <v>0.91324200913243103</v>
      </c>
    </row>
    <row r="183" spans="1:9">
      <c r="A183" s="31" t="s">
        <v>593</v>
      </c>
      <c r="B183" s="31" t="s">
        <v>198</v>
      </c>
      <c r="C183" s="31" t="s">
        <v>363</v>
      </c>
      <c r="D183" s="31">
        <v>94</v>
      </c>
      <c r="E183" s="31">
        <v>0.229828850855746</v>
      </c>
      <c r="F183" s="31">
        <v>90</v>
      </c>
      <c r="G183" s="31">
        <v>0.22443890274314199</v>
      </c>
      <c r="H183" s="31">
        <v>4</v>
      </c>
      <c r="I183" s="31">
        <v>4.44444444444445</v>
      </c>
    </row>
    <row r="184" spans="1:9">
      <c r="A184" s="31" t="s">
        <v>583</v>
      </c>
      <c r="B184" s="31" t="s">
        <v>257</v>
      </c>
      <c r="C184" s="31" t="s">
        <v>367</v>
      </c>
      <c r="D184" s="31">
        <v>87</v>
      </c>
      <c r="E184" s="31">
        <v>4.4891640866873098E-2</v>
      </c>
      <c r="F184" s="31">
        <v>83</v>
      </c>
      <c r="G184" s="31">
        <v>4.2260692464358499E-2</v>
      </c>
      <c r="H184" s="31">
        <v>4</v>
      </c>
      <c r="I184" s="31">
        <v>4.81927710843373</v>
      </c>
    </row>
    <row r="185" spans="1:9">
      <c r="A185" s="31" t="s">
        <v>452</v>
      </c>
      <c r="B185" s="31" t="s">
        <v>264</v>
      </c>
      <c r="C185" s="31" t="s">
        <v>371</v>
      </c>
      <c r="D185" s="31">
        <v>165</v>
      </c>
      <c r="E185" s="31">
        <v>1.52382711488733E-2</v>
      </c>
      <c r="F185" s="31">
        <v>161</v>
      </c>
      <c r="G185" s="31">
        <v>1.42088076957021E-2</v>
      </c>
      <c r="H185" s="31">
        <v>4</v>
      </c>
      <c r="I185" s="31">
        <v>2.4844720496894501</v>
      </c>
    </row>
    <row r="186" spans="1:9">
      <c r="A186" s="31" t="s">
        <v>453</v>
      </c>
      <c r="B186" s="31" t="s">
        <v>270</v>
      </c>
      <c r="C186" s="31" t="s">
        <v>370</v>
      </c>
      <c r="D186" s="31">
        <v>82</v>
      </c>
      <c r="E186" s="31">
        <v>2.05874968616621E-2</v>
      </c>
      <c r="F186" s="31">
        <v>78</v>
      </c>
      <c r="G186" s="31">
        <v>2.0010261672652602E-2</v>
      </c>
      <c r="H186" s="31">
        <v>4</v>
      </c>
      <c r="I186" s="31">
        <v>5.1282051282051304</v>
      </c>
    </row>
    <row r="187" spans="1:9">
      <c r="A187" s="31" t="s">
        <v>455</v>
      </c>
      <c r="B187" s="31" t="s">
        <v>274</v>
      </c>
      <c r="C187" s="31" t="s">
        <v>370</v>
      </c>
      <c r="D187" s="31">
        <v>323</v>
      </c>
      <c r="E187" s="31">
        <v>5.8366461872063603E-2</v>
      </c>
      <c r="F187" s="31">
        <v>319</v>
      </c>
      <c r="G187" s="31">
        <v>6.1216657071579403E-2</v>
      </c>
      <c r="H187" s="31">
        <v>4</v>
      </c>
      <c r="I187" s="31">
        <v>1.25391849529781</v>
      </c>
    </row>
    <row r="188" spans="1:9">
      <c r="A188" s="31" t="s">
        <v>456</v>
      </c>
      <c r="B188" s="31" t="s">
        <v>269</v>
      </c>
      <c r="C188" s="31" t="s">
        <v>364</v>
      </c>
      <c r="D188" s="31">
        <v>13</v>
      </c>
      <c r="E188" s="31">
        <v>2.2968197879858699E-2</v>
      </c>
      <c r="F188" s="31">
        <v>9</v>
      </c>
      <c r="G188" s="31">
        <v>1.5332197614991499E-2</v>
      </c>
      <c r="H188" s="31">
        <v>4</v>
      </c>
      <c r="I188" s="31">
        <v>44.4444444444444</v>
      </c>
    </row>
    <row r="189" spans="1:9">
      <c r="A189" s="31" t="s">
        <v>458</v>
      </c>
      <c r="B189" s="31" t="s">
        <v>196</v>
      </c>
      <c r="C189" s="31" t="s">
        <v>363</v>
      </c>
      <c r="D189" s="31">
        <v>45</v>
      </c>
      <c r="E189" s="31">
        <v>1.53951419774205E-2</v>
      </c>
      <c r="F189" s="31">
        <v>41</v>
      </c>
      <c r="G189" s="31">
        <v>1.21445497630332E-2</v>
      </c>
      <c r="H189" s="31">
        <v>4</v>
      </c>
      <c r="I189" s="31">
        <v>9.7560975609756202</v>
      </c>
    </row>
    <row r="190" spans="1:9">
      <c r="A190" s="31" t="s">
        <v>462</v>
      </c>
      <c r="B190" s="31" t="s">
        <v>237</v>
      </c>
      <c r="C190" s="31" t="s">
        <v>368</v>
      </c>
      <c r="D190" s="31">
        <v>275</v>
      </c>
      <c r="E190" s="31">
        <v>0.44</v>
      </c>
      <c r="F190" s="31">
        <v>271</v>
      </c>
      <c r="G190" s="31">
        <v>0.43429487179487197</v>
      </c>
      <c r="H190" s="31">
        <v>4</v>
      </c>
      <c r="I190" s="31">
        <v>1.4760147601475999</v>
      </c>
    </row>
    <row r="191" spans="1:9">
      <c r="A191" s="31" t="s">
        <v>472</v>
      </c>
      <c r="B191" s="31" t="s">
        <v>178</v>
      </c>
      <c r="C191" s="31" t="s">
        <v>367</v>
      </c>
      <c r="D191" s="31">
        <v>168</v>
      </c>
      <c r="E191" s="31">
        <v>4.6153846153846198E-2</v>
      </c>
      <c r="F191" s="31">
        <v>164</v>
      </c>
      <c r="G191" s="31">
        <v>4.5657015590200398E-2</v>
      </c>
      <c r="H191" s="31">
        <v>4</v>
      </c>
      <c r="I191" s="31">
        <v>2.4390243902439002</v>
      </c>
    </row>
    <row r="192" spans="1:9">
      <c r="A192" s="31" t="s">
        <v>474</v>
      </c>
      <c r="B192" s="31" t="s">
        <v>207</v>
      </c>
      <c r="C192" s="31" t="s">
        <v>368</v>
      </c>
      <c r="D192" s="31">
        <v>1056</v>
      </c>
      <c r="E192" s="31">
        <v>0.41363102232667398</v>
      </c>
      <c r="F192" s="31">
        <v>1052</v>
      </c>
      <c r="G192" s="31">
        <v>0.41368462445929999</v>
      </c>
      <c r="H192" s="31">
        <v>4</v>
      </c>
      <c r="I192" s="31">
        <v>0.38022813688212098</v>
      </c>
    </row>
    <row r="193" spans="1:9">
      <c r="A193" s="31" t="s">
        <v>480</v>
      </c>
      <c r="B193" s="31" t="s">
        <v>168</v>
      </c>
      <c r="C193" s="31" t="s">
        <v>368</v>
      </c>
      <c r="D193" s="31">
        <v>208</v>
      </c>
      <c r="E193" s="31">
        <v>8.9155593656236598E-2</v>
      </c>
      <c r="F193" s="31">
        <v>204</v>
      </c>
      <c r="G193" s="31">
        <v>9.5819633630812598E-2</v>
      </c>
      <c r="H193" s="31">
        <v>4</v>
      </c>
      <c r="I193" s="31">
        <v>1.9607843137254799</v>
      </c>
    </row>
    <row r="194" spans="1:9">
      <c r="A194" s="31" t="s">
        <v>485</v>
      </c>
      <c r="B194" s="31" t="s">
        <v>261</v>
      </c>
      <c r="C194" s="31" t="s">
        <v>368</v>
      </c>
      <c r="D194" s="31">
        <v>99</v>
      </c>
      <c r="E194" s="31">
        <v>5.6896551724137899E-2</v>
      </c>
      <c r="F194" s="31">
        <v>95</v>
      </c>
      <c r="G194" s="31">
        <v>5.5620608899297402E-2</v>
      </c>
      <c r="H194" s="31">
        <v>4</v>
      </c>
      <c r="I194" s="31">
        <v>4.2105263157894601</v>
      </c>
    </row>
    <row r="195" spans="1:9">
      <c r="A195" s="31" t="s">
        <v>488</v>
      </c>
      <c r="B195" s="31" t="s">
        <v>175</v>
      </c>
      <c r="C195" s="31" t="s">
        <v>367</v>
      </c>
      <c r="D195" s="31">
        <v>315</v>
      </c>
      <c r="E195" s="31">
        <v>0.20833333333333301</v>
      </c>
      <c r="F195" s="31">
        <v>311</v>
      </c>
      <c r="G195" s="31">
        <v>0.20747164776517699</v>
      </c>
      <c r="H195" s="31">
        <v>4</v>
      </c>
      <c r="I195" s="31">
        <v>1.28617363344052</v>
      </c>
    </row>
    <row r="196" spans="1:9">
      <c r="A196" s="31" t="s">
        <v>490</v>
      </c>
      <c r="B196" s="31" t="s">
        <v>160</v>
      </c>
      <c r="C196" s="31" t="s">
        <v>369</v>
      </c>
      <c r="D196" s="31">
        <v>15</v>
      </c>
      <c r="E196" s="31">
        <v>4.0293335482311199E-4</v>
      </c>
      <c r="F196" s="31">
        <v>11</v>
      </c>
      <c r="G196" s="31">
        <v>2.9225005977842101E-4</v>
      </c>
      <c r="H196" s="31">
        <v>4</v>
      </c>
      <c r="I196" s="31">
        <v>36.363636363636402</v>
      </c>
    </row>
    <row r="197" spans="1:9">
      <c r="A197" s="31" t="s">
        <v>494</v>
      </c>
      <c r="B197" s="31" t="s">
        <v>223</v>
      </c>
      <c r="C197" s="31" t="s">
        <v>365</v>
      </c>
      <c r="D197" s="31">
        <v>85</v>
      </c>
      <c r="E197" s="31">
        <v>0.56666666666666698</v>
      </c>
      <c r="F197" s="31">
        <v>81</v>
      </c>
      <c r="G197" s="31">
        <v>0.55102040816326503</v>
      </c>
      <c r="H197" s="31">
        <v>4</v>
      </c>
      <c r="I197" s="31">
        <v>4.9382716049382704</v>
      </c>
    </row>
    <row r="198" spans="1:9">
      <c r="A198" s="31" t="s">
        <v>514</v>
      </c>
      <c r="B198" s="31" t="s">
        <v>189</v>
      </c>
      <c r="C198" s="31" t="s">
        <v>370</v>
      </c>
      <c r="D198" s="31">
        <v>50</v>
      </c>
      <c r="E198" s="31">
        <v>3.7009622501850498E-2</v>
      </c>
      <c r="F198" s="31">
        <v>46</v>
      </c>
      <c r="G198" s="31">
        <v>3.3973412112260001E-2</v>
      </c>
      <c r="H198" s="31">
        <v>4</v>
      </c>
      <c r="I198" s="31">
        <v>8.6956521739130395</v>
      </c>
    </row>
    <row r="199" spans="1:9">
      <c r="A199" s="31" t="s">
        <v>516</v>
      </c>
      <c r="B199" s="31" t="s">
        <v>247</v>
      </c>
      <c r="C199" s="31" t="s">
        <v>364</v>
      </c>
      <c r="D199" s="31">
        <v>60</v>
      </c>
      <c r="E199" s="31">
        <v>2.0352781546811399E-2</v>
      </c>
      <c r="F199" s="31">
        <v>56</v>
      </c>
      <c r="G199" s="31">
        <v>1.8282729350310199E-2</v>
      </c>
      <c r="H199" s="31">
        <v>4</v>
      </c>
      <c r="I199" s="31">
        <v>7.1428571428571397</v>
      </c>
    </row>
    <row r="200" spans="1:9">
      <c r="A200" s="31" t="s">
        <v>547</v>
      </c>
      <c r="B200" s="31" t="s">
        <v>157</v>
      </c>
      <c r="C200" s="31" t="s">
        <v>370</v>
      </c>
      <c r="D200" s="31">
        <v>614</v>
      </c>
      <c r="E200" s="31">
        <v>4.6967031285856303E-2</v>
      </c>
      <c r="F200" s="31">
        <v>610</v>
      </c>
      <c r="G200" s="31">
        <v>4.67504598405886E-2</v>
      </c>
      <c r="H200" s="31">
        <v>4</v>
      </c>
      <c r="I200" s="31">
        <v>0.65573770491802497</v>
      </c>
    </row>
    <row r="201" spans="1:9">
      <c r="A201" s="31" t="s">
        <v>517</v>
      </c>
      <c r="B201" s="31" t="s">
        <v>192</v>
      </c>
      <c r="C201" s="31" t="s">
        <v>370</v>
      </c>
      <c r="D201" s="31">
        <v>57</v>
      </c>
      <c r="E201" s="31">
        <v>0.21189591078066899</v>
      </c>
      <c r="F201" s="31">
        <v>53</v>
      </c>
      <c r="G201" s="31">
        <v>0.189285714285714</v>
      </c>
      <c r="H201" s="31">
        <v>4</v>
      </c>
      <c r="I201" s="31">
        <v>7.5471698113207504</v>
      </c>
    </row>
    <row r="202" spans="1:9">
      <c r="A202" s="31" t="s">
        <v>533</v>
      </c>
      <c r="B202" s="31" t="s">
        <v>203</v>
      </c>
      <c r="C202" s="31" t="s">
        <v>363</v>
      </c>
      <c r="D202" s="31">
        <v>130</v>
      </c>
      <c r="E202" s="31">
        <v>0.25096525096525102</v>
      </c>
      <c r="F202" s="31">
        <v>126</v>
      </c>
      <c r="G202" s="31">
        <v>0.23034734917733099</v>
      </c>
      <c r="H202" s="31">
        <v>4</v>
      </c>
      <c r="I202" s="31">
        <v>3.17460317460319</v>
      </c>
    </row>
    <row r="203" spans="1:9">
      <c r="A203" s="31" t="s">
        <v>535</v>
      </c>
      <c r="B203" s="31" t="s">
        <v>154</v>
      </c>
      <c r="C203" s="31" t="s">
        <v>369</v>
      </c>
      <c r="D203" s="31">
        <v>186</v>
      </c>
      <c r="E203" s="31">
        <v>1.42359649458498E-3</v>
      </c>
      <c r="F203" s="31">
        <v>182</v>
      </c>
      <c r="G203" s="31">
        <v>1.37901771507372E-3</v>
      </c>
      <c r="H203" s="31">
        <v>4</v>
      </c>
      <c r="I203" s="31">
        <v>2.19780219780219</v>
      </c>
    </row>
    <row r="204" spans="1:9">
      <c r="A204" s="31" t="s">
        <v>585</v>
      </c>
      <c r="B204" s="31" t="s">
        <v>259</v>
      </c>
      <c r="C204" s="31" t="s">
        <v>364</v>
      </c>
      <c r="D204" s="31">
        <v>78</v>
      </c>
      <c r="E204" s="31">
        <v>5.8426966292134799E-2</v>
      </c>
      <c r="F204" s="31">
        <v>75</v>
      </c>
      <c r="G204" s="31">
        <v>5.6518462697814603E-2</v>
      </c>
      <c r="H204" s="31">
        <v>3</v>
      </c>
      <c r="I204" s="31">
        <v>4</v>
      </c>
    </row>
    <row r="205" spans="1:9">
      <c r="A205" s="31" t="s">
        <v>546</v>
      </c>
      <c r="B205" s="31" t="s">
        <v>220</v>
      </c>
      <c r="C205" s="31" t="s">
        <v>365</v>
      </c>
      <c r="D205" s="31">
        <v>6</v>
      </c>
      <c r="E205" s="31">
        <v>6.7415730337078594E-2</v>
      </c>
      <c r="F205" s="31">
        <v>3</v>
      </c>
      <c r="G205" s="31">
        <v>3.7499999999999999E-2</v>
      </c>
      <c r="H205" s="31">
        <v>3</v>
      </c>
      <c r="I205" s="31">
        <v>100</v>
      </c>
    </row>
    <row r="206" spans="1:9">
      <c r="A206" s="31" t="s">
        <v>588</v>
      </c>
      <c r="B206" s="31" t="s">
        <v>236</v>
      </c>
      <c r="C206" s="31" t="s">
        <v>363</v>
      </c>
      <c r="D206" s="31">
        <v>230</v>
      </c>
      <c r="E206" s="31">
        <v>3.25640662607957E-2</v>
      </c>
      <c r="F206" s="31">
        <v>227</v>
      </c>
      <c r="G206" s="31">
        <v>3.2080271339740001E-2</v>
      </c>
      <c r="H206" s="31">
        <v>3</v>
      </c>
      <c r="I206" s="31">
        <v>1.32158590308371</v>
      </c>
    </row>
    <row r="207" spans="1:9">
      <c r="A207" s="31" t="s">
        <v>453</v>
      </c>
      <c r="B207" s="31" t="s">
        <v>270</v>
      </c>
      <c r="C207" s="31" t="s">
        <v>364</v>
      </c>
      <c r="D207" s="31">
        <v>70</v>
      </c>
      <c r="E207" s="31">
        <v>1.75746924428823E-2</v>
      </c>
      <c r="F207" s="31">
        <v>67</v>
      </c>
      <c r="G207" s="31">
        <v>1.7188301693175999E-2</v>
      </c>
      <c r="H207" s="31">
        <v>3</v>
      </c>
      <c r="I207" s="31">
        <v>4.4776119402985</v>
      </c>
    </row>
    <row r="208" spans="1:9">
      <c r="A208" s="31" t="s">
        <v>455</v>
      </c>
      <c r="B208" s="31" t="s">
        <v>274</v>
      </c>
      <c r="C208" s="31" t="s">
        <v>367</v>
      </c>
      <c r="D208" s="31">
        <v>318</v>
      </c>
      <c r="E208" s="31">
        <v>5.7462956270328901E-2</v>
      </c>
      <c r="F208" s="31">
        <v>315</v>
      </c>
      <c r="G208" s="31">
        <v>6.0449050086355802E-2</v>
      </c>
      <c r="H208" s="31">
        <v>3</v>
      </c>
      <c r="I208" s="31">
        <v>0.952380952380949</v>
      </c>
    </row>
    <row r="209" spans="1:9">
      <c r="A209" s="31" t="s">
        <v>459</v>
      </c>
      <c r="B209" s="31" t="s">
        <v>179</v>
      </c>
      <c r="C209" s="31" t="s">
        <v>364</v>
      </c>
      <c r="D209" s="31">
        <v>247</v>
      </c>
      <c r="E209" s="31">
        <v>0.11949685534591201</v>
      </c>
      <c r="F209" s="31">
        <v>244</v>
      </c>
      <c r="G209" s="31">
        <v>0.11764705882352899</v>
      </c>
      <c r="H209" s="31">
        <v>3</v>
      </c>
      <c r="I209" s="31">
        <v>1.2295081967213199</v>
      </c>
    </row>
    <row r="210" spans="1:9">
      <c r="A210" s="31" t="s">
        <v>466</v>
      </c>
      <c r="B210" s="31" t="s">
        <v>221</v>
      </c>
      <c r="C210" s="31" t="s">
        <v>370</v>
      </c>
      <c r="D210" s="31">
        <v>31</v>
      </c>
      <c r="E210" s="31">
        <v>0.141552511415525</v>
      </c>
      <c r="F210" s="31">
        <v>28</v>
      </c>
      <c r="G210" s="31">
        <v>0.127853881278539</v>
      </c>
      <c r="H210" s="31">
        <v>3</v>
      </c>
      <c r="I210" s="31">
        <v>10.714285714285699</v>
      </c>
    </row>
    <row r="211" spans="1:9">
      <c r="A211" s="31" t="s">
        <v>538</v>
      </c>
      <c r="B211" s="31" t="s">
        <v>205</v>
      </c>
      <c r="C211" s="31" t="s">
        <v>368</v>
      </c>
      <c r="D211" s="31">
        <v>4</v>
      </c>
      <c r="E211" s="31">
        <v>3.7383177570093497E-2</v>
      </c>
      <c r="F211" s="31">
        <v>1</v>
      </c>
      <c r="G211" s="31">
        <v>8.5470085470085496E-3</v>
      </c>
      <c r="H211" s="31">
        <v>3</v>
      </c>
      <c r="I211" s="31">
        <v>300</v>
      </c>
    </row>
    <row r="212" spans="1:9">
      <c r="A212" s="31" t="s">
        <v>480</v>
      </c>
      <c r="B212" s="31" t="s">
        <v>168</v>
      </c>
      <c r="C212" s="31" t="s">
        <v>365</v>
      </c>
      <c r="D212" s="31">
        <v>147</v>
      </c>
      <c r="E212" s="31">
        <v>6.3009001285897995E-2</v>
      </c>
      <c r="F212" s="31">
        <v>144</v>
      </c>
      <c r="G212" s="31">
        <v>6.76373884452795E-2</v>
      </c>
      <c r="H212" s="31">
        <v>3</v>
      </c>
      <c r="I212" s="31">
        <v>2.0833333333333299</v>
      </c>
    </row>
    <row r="213" spans="1:9">
      <c r="A213" s="31" t="s">
        <v>482</v>
      </c>
      <c r="B213" s="31" t="s">
        <v>209</v>
      </c>
      <c r="C213" s="31" t="s">
        <v>370</v>
      </c>
      <c r="D213" s="31">
        <v>38</v>
      </c>
      <c r="E213" s="31">
        <v>5.89147286821705E-2</v>
      </c>
      <c r="F213" s="31">
        <v>35</v>
      </c>
      <c r="G213" s="31">
        <v>5.4095826893353897E-2</v>
      </c>
      <c r="H213" s="31">
        <v>3</v>
      </c>
      <c r="I213" s="31">
        <v>8.5714285714285605</v>
      </c>
    </row>
    <row r="214" spans="1:9">
      <c r="A214" s="31" t="s">
        <v>487</v>
      </c>
      <c r="B214" s="31" t="s">
        <v>161</v>
      </c>
      <c r="C214" s="31" t="s">
        <v>363</v>
      </c>
      <c r="D214" s="31">
        <v>143</v>
      </c>
      <c r="E214" s="31">
        <v>2.0226308345120202E-2</v>
      </c>
      <c r="F214" s="31">
        <v>140</v>
      </c>
      <c r="G214" s="31">
        <v>1.8741633199464501E-2</v>
      </c>
      <c r="H214" s="31">
        <v>3</v>
      </c>
      <c r="I214" s="31">
        <v>2.1428571428571401</v>
      </c>
    </row>
    <row r="215" spans="1:9">
      <c r="A215" s="31" t="s">
        <v>543</v>
      </c>
      <c r="B215" s="31" t="s">
        <v>181</v>
      </c>
      <c r="C215" s="31" t="s">
        <v>364</v>
      </c>
      <c r="D215" s="31">
        <v>101</v>
      </c>
      <c r="E215" s="31">
        <v>1.7685168972159E-2</v>
      </c>
      <c r="F215" s="31">
        <v>98</v>
      </c>
      <c r="G215" s="31">
        <v>1.4661879114302801E-2</v>
      </c>
      <c r="H215" s="31">
        <v>3</v>
      </c>
      <c r="I215" s="31">
        <v>3.0612244897959102</v>
      </c>
    </row>
    <row r="216" spans="1:9">
      <c r="A216" s="31" t="s">
        <v>498</v>
      </c>
      <c r="B216" s="31" t="s">
        <v>225</v>
      </c>
      <c r="C216" s="31" t="s">
        <v>363</v>
      </c>
      <c r="D216" s="31">
        <v>204</v>
      </c>
      <c r="E216" s="31">
        <v>0.860759493670886</v>
      </c>
      <c r="F216" s="31">
        <v>201</v>
      </c>
      <c r="G216" s="31">
        <v>0.88157894736842102</v>
      </c>
      <c r="H216" s="31">
        <v>3</v>
      </c>
      <c r="I216" s="31">
        <v>1.4925373134328399</v>
      </c>
    </row>
    <row r="217" spans="1:9">
      <c r="A217" s="31" t="s">
        <v>509</v>
      </c>
      <c r="B217" s="31" t="s">
        <v>240</v>
      </c>
      <c r="C217" s="31" t="s">
        <v>368</v>
      </c>
      <c r="D217" s="31">
        <v>32</v>
      </c>
      <c r="E217" s="31">
        <v>0.39506172839506198</v>
      </c>
      <c r="F217" s="31">
        <v>29</v>
      </c>
      <c r="G217" s="31">
        <v>0.315217391304348</v>
      </c>
      <c r="H217" s="31">
        <v>3</v>
      </c>
      <c r="I217" s="31">
        <v>10.3448275862069</v>
      </c>
    </row>
    <row r="218" spans="1:9">
      <c r="A218" s="31" t="s">
        <v>517</v>
      </c>
      <c r="B218" s="31" t="s">
        <v>192</v>
      </c>
      <c r="C218" s="31" t="s">
        <v>367</v>
      </c>
      <c r="D218" s="31">
        <v>3</v>
      </c>
      <c r="E218" s="31">
        <v>1.11524163568773E-2</v>
      </c>
      <c r="F218" s="31">
        <v>0</v>
      </c>
      <c r="G218" s="31">
        <v>0</v>
      </c>
      <c r="H218" s="31">
        <v>3</v>
      </c>
      <c r="I218" s="31" t="e">
        <v>#NUM!</v>
      </c>
    </row>
    <row r="219" spans="1:9">
      <c r="A219" s="31" t="s">
        <v>521</v>
      </c>
      <c r="B219" s="31" t="s">
        <v>248</v>
      </c>
      <c r="C219" s="31" t="s">
        <v>370</v>
      </c>
      <c r="D219" s="31">
        <v>135</v>
      </c>
      <c r="E219" s="31">
        <v>0.32926829268292701</v>
      </c>
      <c r="F219" s="31">
        <v>132</v>
      </c>
      <c r="G219" s="31">
        <v>0.318072289156626</v>
      </c>
      <c r="H219" s="31">
        <v>3</v>
      </c>
      <c r="I219" s="31">
        <v>2.2727272727272698</v>
      </c>
    </row>
    <row r="220" spans="1:9">
      <c r="A220" s="31" t="s">
        <v>523</v>
      </c>
      <c r="B220" s="31" t="s">
        <v>164</v>
      </c>
      <c r="C220" s="31" t="s">
        <v>364</v>
      </c>
      <c r="D220" s="31">
        <v>472</v>
      </c>
      <c r="E220" s="31">
        <v>0.17967263037685599</v>
      </c>
      <c r="F220" s="31">
        <v>469</v>
      </c>
      <c r="G220" s="31">
        <v>0.16590024761231001</v>
      </c>
      <c r="H220" s="31">
        <v>3</v>
      </c>
      <c r="I220" s="31">
        <v>0.63965884861407796</v>
      </c>
    </row>
    <row r="221" spans="1:9">
      <c r="A221" s="31" t="s">
        <v>530</v>
      </c>
      <c r="B221" s="31" t="s">
        <v>268</v>
      </c>
      <c r="C221" s="31" t="s">
        <v>367</v>
      </c>
      <c r="D221" s="31">
        <v>1722</v>
      </c>
      <c r="E221" s="31">
        <v>4.3120070113935101E-2</v>
      </c>
      <c r="F221" s="31">
        <v>1719</v>
      </c>
      <c r="G221" s="31">
        <v>4.3448589626933598E-2</v>
      </c>
      <c r="H221" s="31">
        <v>3</v>
      </c>
      <c r="I221" s="31">
        <v>0.17452006980802601</v>
      </c>
    </row>
    <row r="222" spans="1:9">
      <c r="A222" s="31" t="s">
        <v>531</v>
      </c>
      <c r="B222" s="31" t="s">
        <v>260</v>
      </c>
      <c r="C222" s="31" t="s">
        <v>363</v>
      </c>
      <c r="D222" s="31">
        <v>510</v>
      </c>
      <c r="E222" s="31">
        <v>5.2270165009736601E-2</v>
      </c>
      <c r="F222" s="31">
        <v>507</v>
      </c>
      <c r="G222" s="31">
        <v>5.1409450415737197E-2</v>
      </c>
      <c r="H222" s="31">
        <v>3</v>
      </c>
      <c r="I222" s="31">
        <v>0.59171597633136397</v>
      </c>
    </row>
    <row r="223" spans="1:9">
      <c r="A223" s="31" t="s">
        <v>539</v>
      </c>
      <c r="B223" s="31" t="s">
        <v>183</v>
      </c>
      <c r="C223" s="31" t="s">
        <v>367</v>
      </c>
      <c r="D223" s="31">
        <v>92</v>
      </c>
      <c r="E223" s="31">
        <v>1.6754689491895802E-2</v>
      </c>
      <c r="F223" s="31">
        <v>90</v>
      </c>
      <c r="G223" s="31">
        <v>1.65167920719398E-2</v>
      </c>
      <c r="H223" s="31">
        <v>2</v>
      </c>
      <c r="I223" s="31">
        <v>2.2222222222222099</v>
      </c>
    </row>
    <row r="224" spans="1:9">
      <c r="A224" s="31" t="s">
        <v>581</v>
      </c>
      <c r="B224" s="31" t="s">
        <v>163</v>
      </c>
      <c r="C224" s="31" t="s">
        <v>370</v>
      </c>
      <c r="D224" s="31">
        <v>3689</v>
      </c>
      <c r="E224" s="31">
        <v>0.114295451728839</v>
      </c>
      <c r="F224" s="31">
        <v>3687</v>
      </c>
      <c r="G224" s="31">
        <v>0.114791867741835</v>
      </c>
      <c r="H224" s="31">
        <v>2</v>
      </c>
      <c r="I224" s="31">
        <v>5.4244643341472297E-2</v>
      </c>
    </row>
    <row r="225" spans="1:9">
      <c r="A225" s="31" t="s">
        <v>583</v>
      </c>
      <c r="B225" s="31" t="s">
        <v>257</v>
      </c>
      <c r="C225" s="31" t="s">
        <v>368</v>
      </c>
      <c r="D225" s="31">
        <v>247</v>
      </c>
      <c r="E225" s="31">
        <v>0.12745098039215699</v>
      </c>
      <c r="F225" s="31">
        <v>245</v>
      </c>
      <c r="G225" s="31">
        <v>0.124745417515275</v>
      </c>
      <c r="H225" s="31">
        <v>2</v>
      </c>
      <c r="I225" s="31">
        <v>0.81632653061225502</v>
      </c>
    </row>
    <row r="226" spans="1:9">
      <c r="A226" s="31" t="s">
        <v>601</v>
      </c>
      <c r="B226" s="31" t="s">
        <v>235</v>
      </c>
      <c r="C226" s="31" t="s">
        <v>367</v>
      </c>
      <c r="D226" s="31">
        <v>9</v>
      </c>
      <c r="E226" s="31">
        <v>1.6333938294010902E-2</v>
      </c>
      <c r="F226" s="31">
        <v>7</v>
      </c>
      <c r="G226" s="31">
        <v>1.3059701492537301E-2</v>
      </c>
      <c r="H226" s="31">
        <v>2</v>
      </c>
      <c r="I226" s="31">
        <v>28.571428571428601</v>
      </c>
    </row>
    <row r="227" spans="1:9">
      <c r="A227" s="31" t="s">
        <v>586</v>
      </c>
      <c r="B227" s="31" t="s">
        <v>266</v>
      </c>
      <c r="C227" s="31" t="s">
        <v>366</v>
      </c>
      <c r="D227" s="31">
        <v>652</v>
      </c>
      <c r="E227" s="31">
        <v>0.273031825795645</v>
      </c>
      <c r="F227" s="31">
        <v>650</v>
      </c>
      <c r="G227" s="31">
        <v>0.27356902356902402</v>
      </c>
      <c r="H227" s="31">
        <v>2</v>
      </c>
      <c r="I227" s="31">
        <v>0.30769230769229799</v>
      </c>
    </row>
    <row r="228" spans="1:9">
      <c r="A228" s="31" t="s">
        <v>591</v>
      </c>
      <c r="B228" s="31" t="s">
        <v>272</v>
      </c>
      <c r="C228" s="31" t="s">
        <v>368</v>
      </c>
      <c r="D228" s="31">
        <v>258</v>
      </c>
      <c r="E228" s="31">
        <v>7.7757685352622105E-2</v>
      </c>
      <c r="F228" s="31">
        <v>256</v>
      </c>
      <c r="G228" s="31">
        <v>7.6876876876876901E-2</v>
      </c>
      <c r="H228" s="31">
        <v>2</v>
      </c>
      <c r="I228" s="31">
        <v>0.78125</v>
      </c>
    </row>
    <row r="229" spans="1:9">
      <c r="A229" s="31" t="s">
        <v>585</v>
      </c>
      <c r="B229" s="31" t="s">
        <v>259</v>
      </c>
      <c r="C229" s="31" t="s">
        <v>367</v>
      </c>
      <c r="D229" s="31">
        <v>9</v>
      </c>
      <c r="E229" s="31">
        <v>6.7415730337078697E-3</v>
      </c>
      <c r="F229" s="31">
        <v>7</v>
      </c>
      <c r="G229" s="31">
        <v>5.2750565184627E-3</v>
      </c>
      <c r="H229" s="31">
        <v>2</v>
      </c>
      <c r="I229" s="31">
        <v>28.571428571428601</v>
      </c>
    </row>
    <row r="230" spans="1:9">
      <c r="A230" s="31" t="s">
        <v>602</v>
      </c>
      <c r="B230" s="31" t="s">
        <v>212</v>
      </c>
      <c r="C230" s="31" t="s">
        <v>368</v>
      </c>
      <c r="D230" s="31">
        <v>34</v>
      </c>
      <c r="E230" s="31">
        <v>0.75555555555555598</v>
      </c>
      <c r="F230" s="31">
        <v>32</v>
      </c>
      <c r="G230" s="31">
        <v>0.74418604651162801</v>
      </c>
      <c r="H230" s="31">
        <v>2</v>
      </c>
      <c r="I230" s="31">
        <v>6.25</v>
      </c>
    </row>
    <row r="231" spans="1:9">
      <c r="A231" s="31" t="s">
        <v>600</v>
      </c>
      <c r="B231" s="31" t="s">
        <v>251</v>
      </c>
      <c r="C231" s="31" t="s">
        <v>365</v>
      </c>
      <c r="D231" s="31">
        <v>26</v>
      </c>
      <c r="E231" s="31">
        <v>4.2207792207792201E-2</v>
      </c>
      <c r="F231" s="31">
        <v>24</v>
      </c>
      <c r="G231" s="31">
        <v>4.2933810375670803E-2</v>
      </c>
      <c r="H231" s="31">
        <v>2</v>
      </c>
      <c r="I231" s="31">
        <v>8.3333333333333304</v>
      </c>
    </row>
    <row r="232" spans="1:9">
      <c r="A232" s="31" t="s">
        <v>600</v>
      </c>
      <c r="B232" s="31" t="s">
        <v>251</v>
      </c>
      <c r="C232" s="31" t="s">
        <v>368</v>
      </c>
      <c r="D232" s="31">
        <v>256</v>
      </c>
      <c r="E232" s="31">
        <v>0.415584415584416</v>
      </c>
      <c r="F232" s="31">
        <v>254</v>
      </c>
      <c r="G232" s="31">
        <v>0.45438282647584999</v>
      </c>
      <c r="H232" s="31">
        <v>2</v>
      </c>
      <c r="I232" s="31">
        <v>0.78740157480314799</v>
      </c>
    </row>
    <row r="233" spans="1:9">
      <c r="A233" s="31" t="s">
        <v>597</v>
      </c>
      <c r="B233" s="31" t="s">
        <v>273</v>
      </c>
      <c r="C233" s="31" t="s">
        <v>367</v>
      </c>
      <c r="D233" s="31">
        <v>48</v>
      </c>
      <c r="E233" s="31">
        <v>1.6254656281747399E-2</v>
      </c>
      <c r="F233" s="31">
        <v>46</v>
      </c>
      <c r="G233" s="31">
        <v>1.7113095238095202E-2</v>
      </c>
      <c r="H233" s="31">
        <v>2</v>
      </c>
      <c r="I233" s="31">
        <v>4.3478260869565197</v>
      </c>
    </row>
    <row r="234" spans="1:9">
      <c r="A234" s="31" t="s">
        <v>598</v>
      </c>
      <c r="B234" s="31" t="s">
        <v>159</v>
      </c>
      <c r="C234" s="31" t="s">
        <v>370</v>
      </c>
      <c r="D234" s="31">
        <v>16</v>
      </c>
      <c r="E234" s="31">
        <v>5.6278578965881102E-3</v>
      </c>
      <c r="F234" s="31">
        <v>14</v>
      </c>
      <c r="G234" s="31">
        <v>4.8143053645116904E-3</v>
      </c>
      <c r="H234" s="31">
        <v>2</v>
      </c>
      <c r="I234" s="31">
        <v>14.285714285714301</v>
      </c>
    </row>
    <row r="235" spans="1:9">
      <c r="A235" s="31" t="s">
        <v>457</v>
      </c>
      <c r="B235" s="31" t="s">
        <v>182</v>
      </c>
      <c r="C235" s="31" t="s">
        <v>368</v>
      </c>
      <c r="D235" s="31">
        <v>61</v>
      </c>
      <c r="E235" s="31">
        <v>0.18769230769230799</v>
      </c>
      <c r="F235" s="31">
        <v>59</v>
      </c>
      <c r="G235" s="31">
        <v>0.17664670658682599</v>
      </c>
      <c r="H235" s="31">
        <v>2</v>
      </c>
      <c r="I235" s="31">
        <v>3.3898305084745699</v>
      </c>
    </row>
    <row r="236" spans="1:9">
      <c r="A236" s="31" t="s">
        <v>459</v>
      </c>
      <c r="B236" s="31" t="s">
        <v>179</v>
      </c>
      <c r="C236" s="31" t="s">
        <v>367</v>
      </c>
      <c r="D236" s="31">
        <v>66</v>
      </c>
      <c r="E236" s="31">
        <v>3.1930333817126302E-2</v>
      </c>
      <c r="F236" s="31">
        <v>64</v>
      </c>
      <c r="G236" s="31">
        <v>3.0858244937319201E-2</v>
      </c>
      <c r="H236" s="31">
        <v>2</v>
      </c>
      <c r="I236" s="31">
        <v>3.125</v>
      </c>
    </row>
    <row r="237" spans="1:9">
      <c r="A237" s="31" t="s">
        <v>460</v>
      </c>
      <c r="B237" s="31" t="s">
        <v>155</v>
      </c>
      <c r="C237" s="31" t="s">
        <v>371</v>
      </c>
      <c r="D237" s="31">
        <v>322</v>
      </c>
      <c r="E237" s="31">
        <v>8.4191810908330299E-3</v>
      </c>
      <c r="F237" s="31">
        <v>320</v>
      </c>
      <c r="G237" s="31">
        <v>8.2719400284347894E-3</v>
      </c>
      <c r="H237" s="31">
        <v>2</v>
      </c>
      <c r="I237" s="31">
        <v>0.62500000000000899</v>
      </c>
    </row>
    <row r="238" spans="1:9">
      <c r="A238" s="31" t="s">
        <v>461</v>
      </c>
      <c r="B238" s="31" t="s">
        <v>174</v>
      </c>
      <c r="C238" s="31" t="s">
        <v>367</v>
      </c>
      <c r="D238" s="31">
        <v>215</v>
      </c>
      <c r="E238" s="31">
        <v>6.2427409988385599E-2</v>
      </c>
      <c r="F238" s="31">
        <v>213</v>
      </c>
      <c r="G238" s="31">
        <v>6.30364013021604E-2</v>
      </c>
      <c r="H238" s="31">
        <v>2</v>
      </c>
      <c r="I238" s="31">
        <v>0.93896713615022598</v>
      </c>
    </row>
    <row r="239" spans="1:9">
      <c r="A239" s="31" t="s">
        <v>464</v>
      </c>
      <c r="B239" s="31" t="s">
        <v>256</v>
      </c>
      <c r="C239" s="31" t="s">
        <v>365</v>
      </c>
      <c r="D239" s="31">
        <v>9</v>
      </c>
      <c r="E239" s="31">
        <v>0.204545454545455</v>
      </c>
      <c r="F239" s="31">
        <v>7</v>
      </c>
      <c r="G239" s="31">
        <v>0.16666666666666699</v>
      </c>
      <c r="H239" s="31">
        <v>2</v>
      </c>
      <c r="I239" s="31">
        <v>28.571428571428601</v>
      </c>
    </row>
    <row r="240" spans="1:9">
      <c r="A240" s="31" t="s">
        <v>466</v>
      </c>
      <c r="B240" s="31" t="s">
        <v>221</v>
      </c>
      <c r="C240" s="31" t="s">
        <v>366</v>
      </c>
      <c r="D240" s="31">
        <v>30</v>
      </c>
      <c r="E240" s="31">
        <v>0.13698630136986301</v>
      </c>
      <c r="F240" s="31">
        <v>28</v>
      </c>
      <c r="G240" s="31">
        <v>0.127853881278539</v>
      </c>
      <c r="H240" s="31">
        <v>2</v>
      </c>
      <c r="I240" s="31">
        <v>7.1428571428571397</v>
      </c>
    </row>
    <row r="241" spans="1:9">
      <c r="A241" s="31" t="s">
        <v>467</v>
      </c>
      <c r="B241" s="31" t="s">
        <v>177</v>
      </c>
      <c r="C241" s="31" t="s">
        <v>368</v>
      </c>
      <c r="D241" s="31">
        <v>1353</v>
      </c>
      <c r="E241" s="31">
        <v>0.20584208124144199</v>
      </c>
      <c r="F241" s="31">
        <v>1351</v>
      </c>
      <c r="G241" s="31">
        <v>0.201581617427634</v>
      </c>
      <c r="H241" s="31">
        <v>2</v>
      </c>
      <c r="I241" s="31">
        <v>0.148038490007396</v>
      </c>
    </row>
    <row r="242" spans="1:9">
      <c r="A242" s="31" t="s">
        <v>467</v>
      </c>
      <c r="B242" s="31" t="s">
        <v>177</v>
      </c>
      <c r="C242" s="31" t="s">
        <v>371</v>
      </c>
      <c r="D242" s="31">
        <v>245</v>
      </c>
      <c r="E242" s="31">
        <v>3.7273695420660301E-2</v>
      </c>
      <c r="F242" s="31">
        <v>243</v>
      </c>
      <c r="G242" s="31">
        <v>3.6257833482542502E-2</v>
      </c>
      <c r="H242" s="31">
        <v>2</v>
      </c>
      <c r="I242" s="31">
        <v>0.82304526748970797</v>
      </c>
    </row>
    <row r="243" spans="1:9">
      <c r="A243" s="31" t="s">
        <v>472</v>
      </c>
      <c r="B243" s="31" t="s">
        <v>178</v>
      </c>
      <c r="C243" s="31" t="s">
        <v>363</v>
      </c>
      <c r="D243" s="31">
        <v>154</v>
      </c>
      <c r="E243" s="31">
        <v>4.2307692307692303E-2</v>
      </c>
      <c r="F243" s="31">
        <v>152</v>
      </c>
      <c r="G243" s="31">
        <v>4.23162583518931E-2</v>
      </c>
      <c r="H243" s="31">
        <v>2</v>
      </c>
      <c r="I243" s="31">
        <v>1.3157894736842</v>
      </c>
    </row>
    <row r="244" spans="1:9">
      <c r="A244" s="31" t="s">
        <v>474</v>
      </c>
      <c r="B244" s="31" t="s">
        <v>207</v>
      </c>
      <c r="C244" s="31" t="s">
        <v>364</v>
      </c>
      <c r="D244" s="31">
        <v>127</v>
      </c>
      <c r="E244" s="31">
        <v>4.9745397571484502E-2</v>
      </c>
      <c r="F244" s="31">
        <v>125</v>
      </c>
      <c r="G244" s="31">
        <v>4.9154541879669701E-2</v>
      </c>
      <c r="H244" s="31">
        <v>2</v>
      </c>
      <c r="I244" s="31">
        <v>1.6</v>
      </c>
    </row>
    <row r="245" spans="1:9">
      <c r="A245" s="31" t="s">
        <v>474</v>
      </c>
      <c r="B245" s="31" t="s">
        <v>207</v>
      </c>
      <c r="C245" s="31" t="s">
        <v>367</v>
      </c>
      <c r="D245" s="31">
        <v>55</v>
      </c>
      <c r="E245" s="31">
        <v>2.15432824128476E-2</v>
      </c>
      <c r="F245" s="31">
        <v>53</v>
      </c>
      <c r="G245" s="31">
        <v>2.0841525756979899E-2</v>
      </c>
      <c r="H245" s="31">
        <v>2</v>
      </c>
      <c r="I245" s="31">
        <v>3.7735849056603801</v>
      </c>
    </row>
    <row r="246" spans="1:9">
      <c r="A246" s="31" t="s">
        <v>478</v>
      </c>
      <c r="B246" s="31" t="s">
        <v>215</v>
      </c>
      <c r="C246" s="31" t="s">
        <v>368</v>
      </c>
      <c r="D246" s="31">
        <v>45</v>
      </c>
      <c r="E246" s="31">
        <v>0.41284403669724801</v>
      </c>
      <c r="F246" s="31">
        <v>43</v>
      </c>
      <c r="G246" s="31">
        <v>0.42574257425742601</v>
      </c>
      <c r="H246" s="31">
        <v>2</v>
      </c>
      <c r="I246" s="31">
        <v>4.65116279069768</v>
      </c>
    </row>
    <row r="247" spans="1:9">
      <c r="A247" s="31" t="s">
        <v>481</v>
      </c>
      <c r="B247" s="31" t="s">
        <v>255</v>
      </c>
      <c r="C247" s="31" t="s">
        <v>369</v>
      </c>
      <c r="D247" s="31">
        <v>50</v>
      </c>
      <c r="E247" s="31">
        <v>7.0224719101123602E-3</v>
      </c>
      <c r="F247" s="31">
        <v>48</v>
      </c>
      <c r="G247" s="31">
        <v>7.0381231671554304E-3</v>
      </c>
      <c r="H247" s="31">
        <v>2</v>
      </c>
      <c r="I247" s="31">
        <v>4.1666666666666696</v>
      </c>
    </row>
    <row r="248" spans="1:9">
      <c r="A248" s="31" t="s">
        <v>482</v>
      </c>
      <c r="B248" s="31" t="s">
        <v>209</v>
      </c>
      <c r="C248" s="31" t="s">
        <v>363</v>
      </c>
      <c r="D248" s="31">
        <v>205</v>
      </c>
      <c r="E248" s="31">
        <v>0.31782945736434098</v>
      </c>
      <c r="F248" s="31">
        <v>203</v>
      </c>
      <c r="G248" s="31">
        <v>0.31375579598145298</v>
      </c>
      <c r="H248" s="31">
        <v>2</v>
      </c>
      <c r="I248" s="31">
        <v>0.98522167487684598</v>
      </c>
    </row>
    <row r="249" spans="1:9">
      <c r="A249" s="31" t="s">
        <v>484</v>
      </c>
      <c r="B249" s="31" t="s">
        <v>188</v>
      </c>
      <c r="C249" s="31" t="s">
        <v>366</v>
      </c>
      <c r="D249" s="31">
        <v>506</v>
      </c>
      <c r="E249" s="31">
        <v>0.388334612432847</v>
      </c>
      <c r="F249" s="31">
        <v>504</v>
      </c>
      <c r="G249" s="31">
        <v>0.38828967642527001</v>
      </c>
      <c r="H249" s="31">
        <v>2</v>
      </c>
      <c r="I249" s="31">
        <v>0.39682539682539503</v>
      </c>
    </row>
    <row r="250" spans="1:9">
      <c r="A250" s="31" t="s">
        <v>488</v>
      </c>
      <c r="B250" s="31" t="s">
        <v>175</v>
      </c>
      <c r="C250" s="31" t="s">
        <v>363</v>
      </c>
      <c r="D250" s="31">
        <v>56</v>
      </c>
      <c r="E250" s="31">
        <v>3.7037037037037E-2</v>
      </c>
      <c r="F250" s="31">
        <v>54</v>
      </c>
      <c r="G250" s="31">
        <v>3.6024016010673801E-2</v>
      </c>
      <c r="H250" s="31">
        <v>2</v>
      </c>
      <c r="I250" s="31">
        <v>3.7037037037037002</v>
      </c>
    </row>
    <row r="251" spans="1:9">
      <c r="A251" s="31" t="s">
        <v>491</v>
      </c>
      <c r="B251" s="31" t="s">
        <v>210</v>
      </c>
      <c r="C251" s="31" t="s">
        <v>363</v>
      </c>
      <c r="D251" s="31">
        <v>64</v>
      </c>
      <c r="E251" s="31">
        <v>0.39751552795031098</v>
      </c>
      <c r="F251" s="31">
        <v>62</v>
      </c>
      <c r="G251" s="31">
        <v>0.38993710691823902</v>
      </c>
      <c r="H251" s="31">
        <v>2</v>
      </c>
      <c r="I251" s="31">
        <v>3.2258064516128999</v>
      </c>
    </row>
    <row r="252" spans="1:9">
      <c r="A252" s="31" t="s">
        <v>492</v>
      </c>
      <c r="B252" s="31" t="s">
        <v>253</v>
      </c>
      <c r="C252" s="31" t="s">
        <v>363</v>
      </c>
      <c r="D252" s="31">
        <v>257</v>
      </c>
      <c r="E252" s="31">
        <v>0.192798199549887</v>
      </c>
      <c r="F252" s="31">
        <v>255</v>
      </c>
      <c r="G252" s="31">
        <v>0.20318725099601601</v>
      </c>
      <c r="H252" s="31">
        <v>2</v>
      </c>
      <c r="I252" s="31">
        <v>0.78431372549019296</v>
      </c>
    </row>
    <row r="253" spans="1:9">
      <c r="A253" s="31" t="s">
        <v>492</v>
      </c>
      <c r="B253" s="31" t="s">
        <v>253</v>
      </c>
      <c r="C253" s="31" t="s">
        <v>367</v>
      </c>
      <c r="D253" s="31">
        <v>16</v>
      </c>
      <c r="E253" s="31">
        <v>1.20030007501875E-2</v>
      </c>
      <c r="F253" s="31">
        <v>14</v>
      </c>
      <c r="G253" s="31">
        <v>1.11553784860558E-2</v>
      </c>
      <c r="H253" s="31">
        <v>2</v>
      </c>
      <c r="I253" s="31">
        <v>14.285714285714301</v>
      </c>
    </row>
    <row r="254" spans="1:9">
      <c r="A254" s="31" t="s">
        <v>495</v>
      </c>
      <c r="B254" s="31" t="s">
        <v>241</v>
      </c>
      <c r="C254" s="31" t="s">
        <v>365</v>
      </c>
      <c r="D254" s="31">
        <v>74</v>
      </c>
      <c r="E254" s="31">
        <v>0.143968871595331</v>
      </c>
      <c r="F254" s="31">
        <v>72</v>
      </c>
      <c r="G254" s="31">
        <v>0.14457831325301199</v>
      </c>
      <c r="H254" s="31">
        <v>2</v>
      </c>
      <c r="I254" s="31">
        <v>2.7777777777777701</v>
      </c>
    </row>
    <row r="255" spans="1:9">
      <c r="A255" s="31" t="s">
        <v>495</v>
      </c>
      <c r="B255" s="31" t="s">
        <v>241</v>
      </c>
      <c r="C255" s="31" t="s">
        <v>364</v>
      </c>
      <c r="D255" s="31">
        <v>12</v>
      </c>
      <c r="E255" s="31">
        <v>2.3346303501945501E-2</v>
      </c>
      <c r="F255" s="31">
        <v>10</v>
      </c>
      <c r="G255" s="31">
        <v>2.00803212851406E-2</v>
      </c>
      <c r="H255" s="31">
        <v>2</v>
      </c>
      <c r="I255" s="31">
        <v>20</v>
      </c>
    </row>
    <row r="256" spans="1:9">
      <c r="A256" s="31" t="s">
        <v>495</v>
      </c>
      <c r="B256" s="31" t="s">
        <v>241</v>
      </c>
      <c r="C256" s="31" t="s">
        <v>370</v>
      </c>
      <c r="D256" s="31">
        <v>105</v>
      </c>
      <c r="E256" s="31">
        <v>0.20428015564202301</v>
      </c>
      <c r="F256" s="31">
        <v>103</v>
      </c>
      <c r="G256" s="31">
        <v>0.206827309236948</v>
      </c>
      <c r="H256" s="31">
        <v>2</v>
      </c>
      <c r="I256" s="31">
        <v>1.94174757281553</v>
      </c>
    </row>
    <row r="257" spans="1:9">
      <c r="A257" s="31" t="s">
        <v>543</v>
      </c>
      <c r="B257" s="31" t="s">
        <v>181</v>
      </c>
      <c r="C257" s="31" t="s">
        <v>368</v>
      </c>
      <c r="D257" s="31">
        <v>1494</v>
      </c>
      <c r="E257" s="31">
        <v>0.26160042024163899</v>
      </c>
      <c r="F257" s="31">
        <v>1492</v>
      </c>
      <c r="G257" s="31">
        <v>0.223219628964692</v>
      </c>
      <c r="H257" s="31">
        <v>2</v>
      </c>
      <c r="I257" s="31">
        <v>0.134048257372643</v>
      </c>
    </row>
    <row r="258" spans="1:9">
      <c r="A258" s="31" t="s">
        <v>500</v>
      </c>
      <c r="B258" s="31" t="s">
        <v>156</v>
      </c>
      <c r="C258" s="31" t="s">
        <v>365</v>
      </c>
      <c r="D258" s="31">
        <v>196</v>
      </c>
      <c r="E258" s="31">
        <v>8.5466358522653003E-3</v>
      </c>
      <c r="F258" s="31">
        <v>194</v>
      </c>
      <c r="G258" s="31">
        <v>8.4697664265444197E-3</v>
      </c>
      <c r="H258" s="31">
        <v>2</v>
      </c>
      <c r="I258" s="31">
        <v>1.0309278350515401</v>
      </c>
    </row>
    <row r="259" spans="1:9">
      <c r="A259" s="31" t="s">
        <v>502</v>
      </c>
      <c r="B259" s="31" t="s">
        <v>206</v>
      </c>
      <c r="C259" s="31" t="s">
        <v>365</v>
      </c>
      <c r="D259" s="31">
        <v>22</v>
      </c>
      <c r="E259" s="31">
        <v>4.0740740740740702E-2</v>
      </c>
      <c r="F259" s="31">
        <v>20</v>
      </c>
      <c r="G259" s="31">
        <v>3.5587188612099599E-2</v>
      </c>
      <c r="H259" s="31">
        <v>2</v>
      </c>
      <c r="I259" s="31">
        <v>10</v>
      </c>
    </row>
    <row r="260" spans="1:9">
      <c r="A260" s="31" t="s">
        <v>502</v>
      </c>
      <c r="B260" s="31" t="s">
        <v>206</v>
      </c>
      <c r="C260" s="31" t="s">
        <v>363</v>
      </c>
      <c r="D260" s="31">
        <v>156</v>
      </c>
      <c r="E260" s="31">
        <v>0.28888888888888897</v>
      </c>
      <c r="F260" s="31">
        <v>154</v>
      </c>
      <c r="G260" s="31">
        <v>0.27402135231316699</v>
      </c>
      <c r="H260" s="31">
        <v>2</v>
      </c>
      <c r="I260" s="31">
        <v>1.29870129870129</v>
      </c>
    </row>
    <row r="261" spans="1:9">
      <c r="A261" s="31" t="s">
        <v>503</v>
      </c>
      <c r="B261" s="31" t="s">
        <v>171</v>
      </c>
      <c r="C261" s="31" t="s">
        <v>363</v>
      </c>
      <c r="D261" s="31">
        <v>69</v>
      </c>
      <c r="E261" s="31">
        <v>1.4854682454251899E-2</v>
      </c>
      <c r="F261" s="31">
        <v>67</v>
      </c>
      <c r="G261" s="31">
        <v>1.4536775873291399E-2</v>
      </c>
      <c r="H261" s="31">
        <v>2</v>
      </c>
      <c r="I261" s="31">
        <v>2.9850746268656798</v>
      </c>
    </row>
    <row r="262" spans="1:9">
      <c r="A262" s="31" t="s">
        <v>504</v>
      </c>
      <c r="B262" s="31" t="s">
        <v>153</v>
      </c>
      <c r="C262" s="31" t="s">
        <v>371</v>
      </c>
      <c r="D262" s="31">
        <v>943</v>
      </c>
      <c r="E262" s="31">
        <v>1.19720187388119E-2</v>
      </c>
      <c r="F262" s="31">
        <v>941</v>
      </c>
      <c r="G262" s="31">
        <v>1.1955126983522E-2</v>
      </c>
      <c r="H262" s="31">
        <v>2</v>
      </c>
      <c r="I262" s="31">
        <v>0.21253985122209301</v>
      </c>
    </row>
    <row r="263" spans="1:9">
      <c r="A263" s="31" t="s">
        <v>516</v>
      </c>
      <c r="B263" s="31" t="s">
        <v>247</v>
      </c>
      <c r="C263" s="31" t="s">
        <v>369</v>
      </c>
      <c r="D263" s="31">
        <v>35</v>
      </c>
      <c r="E263" s="31">
        <v>1.18724559023066E-2</v>
      </c>
      <c r="F263" s="31">
        <v>33</v>
      </c>
      <c r="G263" s="31">
        <v>1.0773751224289901E-2</v>
      </c>
      <c r="H263" s="31">
        <v>2</v>
      </c>
      <c r="I263" s="31">
        <v>6.0606060606060597</v>
      </c>
    </row>
    <row r="264" spans="1:9">
      <c r="A264" s="31" t="s">
        <v>520</v>
      </c>
      <c r="B264" s="31" t="s">
        <v>169</v>
      </c>
      <c r="C264" s="31" t="s">
        <v>369</v>
      </c>
      <c r="D264" s="31">
        <v>11</v>
      </c>
      <c r="E264" s="31">
        <v>7.18531582729114E-4</v>
      </c>
      <c r="F264" s="31">
        <v>9</v>
      </c>
      <c r="G264" s="31">
        <v>5.7766367137355599E-4</v>
      </c>
      <c r="H264" s="31">
        <v>2</v>
      </c>
      <c r="I264" s="31">
        <v>22.2222222222222</v>
      </c>
    </row>
    <row r="265" spans="1:9">
      <c r="A265" s="31" t="s">
        <v>525</v>
      </c>
      <c r="B265" s="31" t="s">
        <v>197</v>
      </c>
      <c r="C265" s="31" t="s">
        <v>370</v>
      </c>
      <c r="D265" s="31">
        <v>102</v>
      </c>
      <c r="E265" s="31">
        <v>8.8927637314734104E-2</v>
      </c>
      <c r="F265" s="31">
        <v>100</v>
      </c>
      <c r="G265" s="31">
        <v>8.1103000811030002E-2</v>
      </c>
      <c r="H265" s="31">
        <v>2</v>
      </c>
      <c r="I265" s="31">
        <v>2</v>
      </c>
    </row>
    <row r="266" spans="1:9">
      <c r="A266" s="31" t="s">
        <v>537</v>
      </c>
      <c r="B266" s="31" t="s">
        <v>267</v>
      </c>
      <c r="C266" s="31" t="s">
        <v>370</v>
      </c>
      <c r="D266" s="31">
        <v>122</v>
      </c>
      <c r="E266" s="31">
        <v>3.4125874125874103E-2</v>
      </c>
      <c r="F266" s="31">
        <v>120</v>
      </c>
      <c r="G266" s="31">
        <v>3.3287101248266303E-2</v>
      </c>
      <c r="H266" s="31">
        <v>2</v>
      </c>
      <c r="I266" s="31">
        <v>1.6666666666666601</v>
      </c>
    </row>
    <row r="267" spans="1:9">
      <c r="A267" s="31" t="s">
        <v>582</v>
      </c>
      <c r="B267" s="31" t="s">
        <v>245</v>
      </c>
      <c r="C267" s="31" t="s">
        <v>367</v>
      </c>
      <c r="D267" s="31">
        <v>35</v>
      </c>
      <c r="E267" s="31">
        <v>3.90189520624303E-2</v>
      </c>
      <c r="F267" s="31">
        <v>34</v>
      </c>
      <c r="G267" s="31">
        <v>3.7652270210409698E-2</v>
      </c>
      <c r="H267" s="31">
        <v>1</v>
      </c>
      <c r="I267" s="31">
        <v>2.94117647058822</v>
      </c>
    </row>
    <row r="268" spans="1:9">
      <c r="A268" s="31" t="s">
        <v>593</v>
      </c>
      <c r="B268" s="31" t="s">
        <v>198</v>
      </c>
      <c r="C268" s="31" t="s">
        <v>368</v>
      </c>
      <c r="D268" s="31">
        <v>53</v>
      </c>
      <c r="E268" s="31">
        <v>0.12958435207824001</v>
      </c>
      <c r="F268" s="31">
        <v>52</v>
      </c>
      <c r="G268" s="31">
        <v>0.12967581047381499</v>
      </c>
      <c r="H268" s="31">
        <v>1</v>
      </c>
      <c r="I268" s="31">
        <v>1.92307692307692</v>
      </c>
    </row>
    <row r="269" spans="1:9">
      <c r="A269" s="31" t="s">
        <v>580</v>
      </c>
      <c r="B269" s="31" t="s">
        <v>180</v>
      </c>
      <c r="C269" s="31" t="s">
        <v>368</v>
      </c>
      <c r="D269" s="31">
        <v>17</v>
      </c>
      <c r="E269" s="31">
        <v>3.9962388340385501E-3</v>
      </c>
      <c r="F269" s="31">
        <v>16</v>
      </c>
      <c r="G269" s="31">
        <v>4.6043165467625899E-3</v>
      </c>
      <c r="H269" s="31">
        <v>1</v>
      </c>
      <c r="I269" s="31">
        <v>6.25</v>
      </c>
    </row>
    <row r="270" spans="1:9">
      <c r="A270" s="31" t="s">
        <v>580</v>
      </c>
      <c r="B270" s="31" t="s">
        <v>180</v>
      </c>
      <c r="C270" s="31" t="s">
        <v>364</v>
      </c>
      <c r="D270" s="31">
        <v>33</v>
      </c>
      <c r="E270" s="31">
        <v>7.7574047954866001E-3</v>
      </c>
      <c r="F270" s="31">
        <v>32</v>
      </c>
      <c r="G270" s="31">
        <v>9.2086330935251797E-3</v>
      </c>
      <c r="H270" s="31">
        <v>1</v>
      </c>
      <c r="I270" s="31">
        <v>3.125</v>
      </c>
    </row>
    <row r="271" spans="1:9">
      <c r="A271" s="31" t="s">
        <v>595</v>
      </c>
      <c r="B271" s="31" t="s">
        <v>263</v>
      </c>
      <c r="C271" s="31" t="s">
        <v>368</v>
      </c>
      <c r="D271" s="31">
        <v>36</v>
      </c>
      <c r="E271" s="31">
        <v>8.6538461538461495E-2</v>
      </c>
      <c r="F271" s="31">
        <v>35</v>
      </c>
      <c r="G271" s="31">
        <v>8.9058524173027995E-2</v>
      </c>
      <c r="H271" s="31">
        <v>1</v>
      </c>
      <c r="I271" s="31">
        <v>2.8571428571428501</v>
      </c>
    </row>
    <row r="272" spans="1:9">
      <c r="A272" s="31" t="s">
        <v>595</v>
      </c>
      <c r="B272" s="31" t="s">
        <v>263</v>
      </c>
      <c r="C272" s="31" t="s">
        <v>370</v>
      </c>
      <c r="D272" s="31">
        <v>3</v>
      </c>
      <c r="E272" s="31">
        <v>7.2115384615384602E-3</v>
      </c>
      <c r="F272" s="31">
        <v>2</v>
      </c>
      <c r="G272" s="31">
        <v>5.0890585241730301E-3</v>
      </c>
      <c r="H272" s="31">
        <v>1</v>
      </c>
      <c r="I272" s="31">
        <v>50</v>
      </c>
    </row>
    <row r="273" spans="1:9">
      <c r="A273" s="31" t="s">
        <v>594</v>
      </c>
      <c r="B273" s="31" t="s">
        <v>167</v>
      </c>
      <c r="C273" s="31" t="s">
        <v>363</v>
      </c>
      <c r="D273" s="31">
        <v>48</v>
      </c>
      <c r="E273" s="31">
        <v>1.52187698161065E-2</v>
      </c>
      <c r="F273" s="31">
        <v>47</v>
      </c>
      <c r="G273" s="31">
        <v>1.41395908543923E-2</v>
      </c>
      <c r="H273" s="31">
        <v>1</v>
      </c>
      <c r="I273" s="31">
        <v>2.1276595744680802</v>
      </c>
    </row>
    <row r="274" spans="1:9">
      <c r="A274" s="31" t="s">
        <v>601</v>
      </c>
      <c r="B274" s="31" t="s">
        <v>235</v>
      </c>
      <c r="C274" s="31" t="s">
        <v>365</v>
      </c>
      <c r="D274" s="31">
        <v>25</v>
      </c>
      <c r="E274" s="31">
        <v>4.5372050816696902E-2</v>
      </c>
      <c r="F274" s="31">
        <v>24</v>
      </c>
      <c r="G274" s="31">
        <v>4.47761194029851E-2</v>
      </c>
      <c r="H274" s="31">
        <v>1</v>
      </c>
      <c r="I274" s="31">
        <v>4.1666666666666696</v>
      </c>
    </row>
    <row r="275" spans="1:9">
      <c r="A275" s="31" t="s">
        <v>601</v>
      </c>
      <c r="B275" s="31" t="s">
        <v>235</v>
      </c>
      <c r="C275" s="31" t="s">
        <v>368</v>
      </c>
      <c r="D275" s="31">
        <v>265</v>
      </c>
      <c r="E275" s="31">
        <v>0.48094373865698697</v>
      </c>
      <c r="F275" s="31">
        <v>264</v>
      </c>
      <c r="G275" s="31">
        <v>0.49253731343283602</v>
      </c>
      <c r="H275" s="31">
        <v>1</v>
      </c>
      <c r="I275" s="31">
        <v>0.37878787878789</v>
      </c>
    </row>
    <row r="276" spans="1:9">
      <c r="A276" s="31" t="s">
        <v>601</v>
      </c>
      <c r="B276" s="31" t="s">
        <v>235</v>
      </c>
      <c r="C276" s="31" t="s">
        <v>366</v>
      </c>
      <c r="D276" s="31">
        <v>27</v>
      </c>
      <c r="E276" s="31">
        <v>4.9001814882032702E-2</v>
      </c>
      <c r="F276" s="31">
        <v>26</v>
      </c>
      <c r="G276" s="31">
        <v>4.85074626865672E-2</v>
      </c>
      <c r="H276" s="31">
        <v>1</v>
      </c>
      <c r="I276" s="31">
        <v>3.8461538461538498</v>
      </c>
    </row>
    <row r="277" spans="1:9">
      <c r="A277" s="31" t="s">
        <v>601</v>
      </c>
      <c r="B277" s="31" t="s">
        <v>235</v>
      </c>
      <c r="C277" s="31" t="s">
        <v>370</v>
      </c>
      <c r="D277" s="31">
        <v>127</v>
      </c>
      <c r="E277" s="31">
        <v>0.23049001814882</v>
      </c>
      <c r="F277" s="31">
        <v>126</v>
      </c>
      <c r="G277" s="31">
        <v>0.23507462686567199</v>
      </c>
      <c r="H277" s="31">
        <v>1</v>
      </c>
      <c r="I277" s="31">
        <v>0.79365079365079105</v>
      </c>
    </row>
    <row r="278" spans="1:9">
      <c r="A278" s="31" t="s">
        <v>601</v>
      </c>
      <c r="B278" s="31" t="s">
        <v>235</v>
      </c>
      <c r="C278" s="31" t="s">
        <v>363</v>
      </c>
      <c r="D278" s="31">
        <v>34</v>
      </c>
      <c r="E278" s="31">
        <v>6.17059891107078E-2</v>
      </c>
      <c r="F278" s="31">
        <v>33</v>
      </c>
      <c r="G278" s="31">
        <v>6.1567164179104503E-2</v>
      </c>
      <c r="H278" s="31">
        <v>1</v>
      </c>
      <c r="I278" s="31">
        <v>3.0303030303030298</v>
      </c>
    </row>
    <row r="279" spans="1:9">
      <c r="A279" s="31" t="s">
        <v>586</v>
      </c>
      <c r="B279" s="31" t="s">
        <v>266</v>
      </c>
      <c r="C279" s="31" t="s">
        <v>370</v>
      </c>
      <c r="D279" s="31">
        <v>104</v>
      </c>
      <c r="E279" s="31">
        <v>4.3551088777219402E-2</v>
      </c>
      <c r="F279" s="31">
        <v>103</v>
      </c>
      <c r="G279" s="31">
        <v>4.3350168350168299E-2</v>
      </c>
      <c r="H279" s="31">
        <v>1</v>
      </c>
      <c r="I279" s="31">
        <v>0.970873786407767</v>
      </c>
    </row>
    <row r="280" spans="1:9">
      <c r="A280" s="31" t="s">
        <v>584</v>
      </c>
      <c r="B280" s="31" t="s">
        <v>258</v>
      </c>
      <c r="C280" s="31" t="s">
        <v>365</v>
      </c>
      <c r="D280" s="31">
        <v>19</v>
      </c>
      <c r="E280" s="31">
        <v>2.82317979197623E-2</v>
      </c>
      <c r="F280" s="31">
        <v>18</v>
      </c>
      <c r="G280" s="31">
        <v>2.8753993610223599E-2</v>
      </c>
      <c r="H280" s="31">
        <v>1</v>
      </c>
      <c r="I280" s="31">
        <v>5.5555555555555598</v>
      </c>
    </row>
    <row r="281" spans="1:9">
      <c r="A281" s="31" t="s">
        <v>584</v>
      </c>
      <c r="B281" s="31" t="s">
        <v>258</v>
      </c>
      <c r="C281" s="31" t="s">
        <v>368</v>
      </c>
      <c r="D281" s="31">
        <v>37</v>
      </c>
      <c r="E281" s="31">
        <v>5.4977711738484397E-2</v>
      </c>
      <c r="F281" s="31">
        <v>36</v>
      </c>
      <c r="G281" s="31">
        <v>5.7507987220447303E-2</v>
      </c>
      <c r="H281" s="31">
        <v>1</v>
      </c>
      <c r="I281" s="31">
        <v>2.7777777777777701</v>
      </c>
    </row>
    <row r="282" spans="1:9">
      <c r="A282" s="31" t="s">
        <v>591</v>
      </c>
      <c r="B282" s="31" t="s">
        <v>272</v>
      </c>
      <c r="C282" s="31" t="s">
        <v>363</v>
      </c>
      <c r="D282" s="31">
        <v>110</v>
      </c>
      <c r="E282" s="31">
        <v>3.31525015069319E-2</v>
      </c>
      <c r="F282" s="31">
        <v>109</v>
      </c>
      <c r="G282" s="31">
        <v>3.2732732732732701E-2</v>
      </c>
      <c r="H282" s="31">
        <v>1</v>
      </c>
      <c r="I282" s="31">
        <v>0.91743119266054496</v>
      </c>
    </row>
    <row r="283" spans="1:9">
      <c r="A283" s="31" t="s">
        <v>585</v>
      </c>
      <c r="B283" s="31" t="s">
        <v>259</v>
      </c>
      <c r="C283" s="31" t="s">
        <v>368</v>
      </c>
      <c r="D283" s="31">
        <v>125</v>
      </c>
      <c r="E283" s="31">
        <v>9.3632958801498106E-2</v>
      </c>
      <c r="F283" s="31">
        <v>124</v>
      </c>
      <c r="G283" s="31">
        <v>9.34438583270535E-2</v>
      </c>
      <c r="H283" s="31">
        <v>1</v>
      </c>
      <c r="I283" s="31">
        <v>0.80645161290322498</v>
      </c>
    </row>
    <row r="284" spans="1:9">
      <c r="A284" s="31" t="s">
        <v>585</v>
      </c>
      <c r="B284" s="31" t="s">
        <v>259</v>
      </c>
      <c r="C284" s="31" t="s">
        <v>371</v>
      </c>
      <c r="D284" s="31">
        <v>1</v>
      </c>
      <c r="E284" s="31">
        <v>7.4906367041198505E-4</v>
      </c>
      <c r="F284" s="31">
        <v>0</v>
      </c>
      <c r="G284" s="31">
        <v>0</v>
      </c>
      <c r="H284" s="31">
        <v>1</v>
      </c>
      <c r="I284" s="31" t="e">
        <v>#NUM!</v>
      </c>
    </row>
    <row r="285" spans="1:9">
      <c r="A285" s="31" t="s">
        <v>592</v>
      </c>
      <c r="B285" s="31" t="s">
        <v>186</v>
      </c>
      <c r="C285" s="31" t="s">
        <v>364</v>
      </c>
      <c r="D285" s="31">
        <v>69</v>
      </c>
      <c r="E285" s="31">
        <v>0.109350237717908</v>
      </c>
      <c r="F285" s="31">
        <v>68</v>
      </c>
      <c r="G285" s="31">
        <v>0.106750392464678</v>
      </c>
      <c r="H285" s="31">
        <v>1</v>
      </c>
      <c r="I285" s="31">
        <v>1.47058823529411</v>
      </c>
    </row>
    <row r="286" spans="1:9">
      <c r="A286" s="31" t="s">
        <v>592</v>
      </c>
      <c r="B286" s="31" t="s">
        <v>186</v>
      </c>
      <c r="C286" s="31" t="s">
        <v>363</v>
      </c>
      <c r="D286" s="31">
        <v>71</v>
      </c>
      <c r="E286" s="31">
        <v>0.112519809825674</v>
      </c>
      <c r="F286" s="31">
        <v>70</v>
      </c>
      <c r="G286" s="31">
        <v>0.10989010989011</v>
      </c>
      <c r="H286" s="31">
        <v>1</v>
      </c>
      <c r="I286" s="31">
        <v>1.4285714285714199</v>
      </c>
    </row>
    <row r="287" spans="1:9">
      <c r="A287" s="31" t="s">
        <v>603</v>
      </c>
      <c r="B287" s="31" t="s">
        <v>219</v>
      </c>
      <c r="C287" s="31" t="s">
        <v>370</v>
      </c>
      <c r="D287" s="31">
        <v>8</v>
      </c>
      <c r="E287" s="31">
        <v>3.37552742616034E-2</v>
      </c>
      <c r="F287" s="31">
        <v>7</v>
      </c>
      <c r="G287" s="31">
        <v>3.2258064516128997E-2</v>
      </c>
      <c r="H287" s="31">
        <v>1</v>
      </c>
      <c r="I287" s="31">
        <v>14.285714285714301</v>
      </c>
    </row>
    <row r="288" spans="1:9">
      <c r="A288" s="31" t="s">
        <v>597</v>
      </c>
      <c r="B288" s="31" t="s">
        <v>273</v>
      </c>
      <c r="C288" s="31" t="s">
        <v>363</v>
      </c>
      <c r="D288" s="31">
        <v>37</v>
      </c>
      <c r="E288" s="31">
        <v>1.25296308838469E-2</v>
      </c>
      <c r="F288" s="31">
        <v>36</v>
      </c>
      <c r="G288" s="31">
        <v>1.33928571428571E-2</v>
      </c>
      <c r="H288" s="31">
        <v>1</v>
      </c>
      <c r="I288" s="31">
        <v>2.7777777777777701</v>
      </c>
    </row>
    <row r="289" spans="1:9">
      <c r="A289" s="31" t="s">
        <v>589</v>
      </c>
      <c r="B289" s="31" t="s">
        <v>158</v>
      </c>
      <c r="C289" s="31" t="s">
        <v>369</v>
      </c>
      <c r="D289" s="31">
        <v>84</v>
      </c>
      <c r="E289" s="31">
        <v>1.4946619217081901E-2</v>
      </c>
      <c r="F289" s="31">
        <v>83</v>
      </c>
      <c r="G289" s="31">
        <v>1.47476901208244E-2</v>
      </c>
      <c r="H289" s="31">
        <v>1</v>
      </c>
      <c r="I289" s="31">
        <v>1.2048192771084301</v>
      </c>
    </row>
    <row r="290" spans="1:9">
      <c r="A290" s="31" t="s">
        <v>589</v>
      </c>
      <c r="B290" s="31" t="s">
        <v>158</v>
      </c>
      <c r="C290" s="31" t="s">
        <v>363</v>
      </c>
      <c r="D290" s="31">
        <v>300</v>
      </c>
      <c r="E290" s="31">
        <v>5.3380782918149502E-2</v>
      </c>
      <c r="F290" s="31">
        <v>299</v>
      </c>
      <c r="G290" s="31">
        <v>5.3127221037668801E-2</v>
      </c>
      <c r="H290" s="31">
        <v>1</v>
      </c>
      <c r="I290" s="31">
        <v>0.334448160535117</v>
      </c>
    </row>
    <row r="291" spans="1:9">
      <c r="A291" s="31" t="s">
        <v>598</v>
      </c>
      <c r="B291" s="31" t="s">
        <v>159</v>
      </c>
      <c r="C291" s="31" t="s">
        <v>365</v>
      </c>
      <c r="D291" s="31">
        <v>38</v>
      </c>
      <c r="E291" s="31">
        <v>1.33661625043968E-2</v>
      </c>
      <c r="F291" s="31">
        <v>37</v>
      </c>
      <c r="G291" s="31">
        <v>1.27235213204952E-2</v>
      </c>
      <c r="H291" s="31">
        <v>1</v>
      </c>
      <c r="I291" s="31">
        <v>2.7027027027027</v>
      </c>
    </row>
    <row r="292" spans="1:9">
      <c r="A292" s="31" t="s">
        <v>540</v>
      </c>
      <c r="B292" s="31" t="s">
        <v>195</v>
      </c>
      <c r="C292" s="31" t="s">
        <v>367</v>
      </c>
      <c r="D292" s="31">
        <v>387</v>
      </c>
      <c r="E292" s="31">
        <v>2.85946505098271E-2</v>
      </c>
      <c r="F292" s="31">
        <v>386</v>
      </c>
      <c r="G292" s="31">
        <v>2.8894378321730699E-2</v>
      </c>
      <c r="H292" s="31">
        <v>1</v>
      </c>
      <c r="I292" s="31">
        <v>0.25906735751295401</v>
      </c>
    </row>
    <row r="293" spans="1:9">
      <c r="A293" s="31" t="s">
        <v>459</v>
      </c>
      <c r="B293" s="31" t="s">
        <v>179</v>
      </c>
      <c r="C293" s="31" t="s">
        <v>363</v>
      </c>
      <c r="D293" s="31">
        <v>42</v>
      </c>
      <c r="E293" s="31">
        <v>2.03193033381713E-2</v>
      </c>
      <c r="F293" s="31">
        <v>41</v>
      </c>
      <c r="G293" s="31">
        <v>1.9768563162970099E-2</v>
      </c>
      <c r="H293" s="31">
        <v>1</v>
      </c>
      <c r="I293" s="31">
        <v>2.4390243902439002</v>
      </c>
    </row>
    <row r="294" spans="1:9">
      <c r="A294" s="31" t="s">
        <v>461</v>
      </c>
      <c r="B294" s="31" t="s">
        <v>174</v>
      </c>
      <c r="C294" s="31" t="s">
        <v>364</v>
      </c>
      <c r="D294" s="31">
        <v>58</v>
      </c>
      <c r="E294" s="31">
        <v>1.68408826945412E-2</v>
      </c>
      <c r="F294" s="31">
        <v>57</v>
      </c>
      <c r="G294" s="31">
        <v>1.6868896123113299E-2</v>
      </c>
      <c r="H294" s="31">
        <v>1</v>
      </c>
      <c r="I294" s="31">
        <v>1.7543859649122899</v>
      </c>
    </row>
    <row r="295" spans="1:9">
      <c r="A295" s="31" t="s">
        <v>463</v>
      </c>
      <c r="B295" s="31" t="s">
        <v>243</v>
      </c>
      <c r="C295" s="31" t="s">
        <v>370</v>
      </c>
      <c r="D295" s="31">
        <v>19</v>
      </c>
      <c r="E295" s="31">
        <v>0.140740740740741</v>
      </c>
      <c r="F295" s="31">
        <v>18</v>
      </c>
      <c r="G295" s="31">
        <v>0.13138686131386901</v>
      </c>
      <c r="H295" s="31">
        <v>1</v>
      </c>
      <c r="I295" s="31">
        <v>5.5555555555555598</v>
      </c>
    </row>
    <row r="296" spans="1:9">
      <c r="A296" s="31" t="s">
        <v>465</v>
      </c>
      <c r="B296" s="31" t="s">
        <v>238</v>
      </c>
      <c r="C296" s="31" t="s">
        <v>364</v>
      </c>
      <c r="D296" s="31">
        <v>12</v>
      </c>
      <c r="E296" s="31">
        <v>0.18181818181818199</v>
      </c>
      <c r="F296" s="31">
        <v>11</v>
      </c>
      <c r="G296" s="31">
        <v>0.18333333333333299</v>
      </c>
      <c r="H296" s="31">
        <v>1</v>
      </c>
      <c r="I296" s="31">
        <v>9.0909090909090793</v>
      </c>
    </row>
    <row r="297" spans="1:9">
      <c r="A297" s="31" t="s">
        <v>466</v>
      </c>
      <c r="B297" s="31" t="s">
        <v>221</v>
      </c>
      <c r="C297" s="31" t="s">
        <v>368</v>
      </c>
      <c r="D297" s="31">
        <v>131</v>
      </c>
      <c r="E297" s="31">
        <v>0.59817351598173496</v>
      </c>
      <c r="F297" s="31">
        <v>130</v>
      </c>
      <c r="G297" s="31">
        <v>0.59360730593607303</v>
      </c>
      <c r="H297" s="31">
        <v>1</v>
      </c>
      <c r="I297" s="31">
        <v>0.76923076923076605</v>
      </c>
    </row>
    <row r="298" spans="1:9">
      <c r="A298" s="31" t="s">
        <v>469</v>
      </c>
      <c r="B298" s="31" t="s">
        <v>194</v>
      </c>
      <c r="C298" s="31" t="s">
        <v>370</v>
      </c>
      <c r="D298" s="31">
        <v>47</v>
      </c>
      <c r="E298" s="31">
        <v>0.22488038277512001</v>
      </c>
      <c r="F298" s="31">
        <v>46</v>
      </c>
      <c r="G298" s="31">
        <v>0.21296296296296299</v>
      </c>
      <c r="H298" s="31">
        <v>1</v>
      </c>
      <c r="I298" s="31">
        <v>2.1739130434782701</v>
      </c>
    </row>
    <row r="299" spans="1:9">
      <c r="A299" s="31" t="s">
        <v>470</v>
      </c>
      <c r="B299" s="31" t="s">
        <v>200</v>
      </c>
      <c r="C299" s="31" t="s">
        <v>363</v>
      </c>
      <c r="D299" s="31">
        <v>30</v>
      </c>
      <c r="E299" s="31">
        <v>2.8653295128939799E-2</v>
      </c>
      <c r="F299" s="31">
        <v>29</v>
      </c>
      <c r="G299" s="31">
        <v>2.7102803738317801E-2</v>
      </c>
      <c r="H299" s="31">
        <v>1</v>
      </c>
      <c r="I299" s="31">
        <v>3.4482758620689702</v>
      </c>
    </row>
    <row r="300" spans="1:9">
      <c r="A300" s="31" t="s">
        <v>470</v>
      </c>
      <c r="B300" s="31" t="s">
        <v>200</v>
      </c>
      <c r="C300" s="31" t="s">
        <v>367</v>
      </c>
      <c r="D300" s="31">
        <v>26</v>
      </c>
      <c r="E300" s="31">
        <v>2.48328557784145E-2</v>
      </c>
      <c r="F300" s="31">
        <v>25</v>
      </c>
      <c r="G300" s="31">
        <v>2.33644859813084E-2</v>
      </c>
      <c r="H300" s="31">
        <v>1</v>
      </c>
      <c r="I300" s="31">
        <v>4</v>
      </c>
    </row>
    <row r="301" spans="1:9">
      <c r="A301" s="31" t="s">
        <v>473</v>
      </c>
      <c r="B301" s="31" t="s">
        <v>204</v>
      </c>
      <c r="C301" s="31" t="s">
        <v>365</v>
      </c>
      <c r="D301" s="31">
        <v>127</v>
      </c>
      <c r="E301" s="31">
        <v>0.16955941255006701</v>
      </c>
      <c r="F301" s="31">
        <v>126</v>
      </c>
      <c r="G301" s="31">
        <v>0.17073170731707299</v>
      </c>
      <c r="H301" s="31">
        <v>1</v>
      </c>
      <c r="I301" s="31">
        <v>0.79365079365079105</v>
      </c>
    </row>
    <row r="302" spans="1:9">
      <c r="A302" s="31" t="s">
        <v>476</v>
      </c>
      <c r="B302" s="31" t="s">
        <v>55</v>
      </c>
      <c r="C302" s="31" t="s">
        <v>369</v>
      </c>
      <c r="D302" s="31">
        <v>82</v>
      </c>
      <c r="E302" s="31">
        <v>1.18941248825093E-4</v>
      </c>
      <c r="F302" s="31">
        <v>81</v>
      </c>
      <c r="G302" s="31">
        <v>1.1782812222703899E-4</v>
      </c>
      <c r="H302" s="31">
        <v>1</v>
      </c>
      <c r="I302" s="31">
        <v>1.2345679012345701</v>
      </c>
    </row>
    <row r="303" spans="1:9">
      <c r="A303" s="31" t="s">
        <v>538</v>
      </c>
      <c r="B303" s="31" t="s">
        <v>205</v>
      </c>
      <c r="C303" s="31" t="s">
        <v>364</v>
      </c>
      <c r="D303" s="31">
        <v>15</v>
      </c>
      <c r="E303" s="31">
        <v>0.14018691588785001</v>
      </c>
      <c r="F303" s="31">
        <v>14</v>
      </c>
      <c r="G303" s="31">
        <v>0.11965811965812</v>
      </c>
      <c r="H303" s="31">
        <v>1</v>
      </c>
      <c r="I303" s="31">
        <v>7.1428571428571397</v>
      </c>
    </row>
    <row r="304" spans="1:9">
      <c r="A304" s="31" t="s">
        <v>477</v>
      </c>
      <c r="B304" s="31" t="s">
        <v>214</v>
      </c>
      <c r="C304" s="31" t="s">
        <v>368</v>
      </c>
      <c r="D304" s="31">
        <v>7</v>
      </c>
      <c r="E304" s="31">
        <v>3.7037037037037E-2</v>
      </c>
      <c r="F304" s="31">
        <v>6</v>
      </c>
      <c r="G304" s="31">
        <v>3.1578947368421102E-2</v>
      </c>
      <c r="H304" s="31">
        <v>1</v>
      </c>
      <c r="I304" s="31">
        <v>16.6666666666667</v>
      </c>
    </row>
    <row r="305" spans="1:9">
      <c r="A305" s="31" t="s">
        <v>477</v>
      </c>
      <c r="B305" s="31" t="s">
        <v>214</v>
      </c>
      <c r="C305" s="31" t="s">
        <v>364</v>
      </c>
      <c r="D305" s="31">
        <v>39</v>
      </c>
      <c r="E305" s="31">
        <v>0.206349206349206</v>
      </c>
      <c r="F305" s="31">
        <v>38</v>
      </c>
      <c r="G305" s="31">
        <v>0.2</v>
      </c>
      <c r="H305" s="31">
        <v>1</v>
      </c>
      <c r="I305" s="31">
        <v>2.6315789473684301</v>
      </c>
    </row>
    <row r="306" spans="1:9">
      <c r="A306" s="31" t="s">
        <v>478</v>
      </c>
      <c r="B306" s="31" t="s">
        <v>215</v>
      </c>
      <c r="C306" s="31" t="s">
        <v>366</v>
      </c>
      <c r="D306" s="31">
        <v>37</v>
      </c>
      <c r="E306" s="31">
        <v>0.33944954128440402</v>
      </c>
      <c r="F306" s="31">
        <v>36</v>
      </c>
      <c r="G306" s="31">
        <v>0.35643564356435598</v>
      </c>
      <c r="H306" s="31">
        <v>1</v>
      </c>
      <c r="I306" s="31">
        <v>2.7777777777777701</v>
      </c>
    </row>
    <row r="307" spans="1:9">
      <c r="A307" s="31" t="s">
        <v>479</v>
      </c>
      <c r="B307" s="31" t="s">
        <v>184</v>
      </c>
      <c r="C307" s="31" t="s">
        <v>364</v>
      </c>
      <c r="D307" s="31">
        <v>62</v>
      </c>
      <c r="E307" s="31">
        <v>4.2033898305084701E-2</v>
      </c>
      <c r="F307" s="31">
        <v>61</v>
      </c>
      <c r="G307" s="31">
        <v>5.1217464315701101E-2</v>
      </c>
      <c r="H307" s="31">
        <v>1</v>
      </c>
      <c r="I307" s="31">
        <v>1.63934426229508</v>
      </c>
    </row>
    <row r="308" spans="1:9">
      <c r="A308" s="31" t="s">
        <v>483</v>
      </c>
      <c r="B308" s="31" t="s">
        <v>176</v>
      </c>
      <c r="C308" s="31" t="s">
        <v>365</v>
      </c>
      <c r="D308" s="31">
        <v>138</v>
      </c>
      <c r="E308" s="31">
        <v>5.1035502958579899E-2</v>
      </c>
      <c r="F308" s="31">
        <v>137</v>
      </c>
      <c r="G308" s="31">
        <v>5.0967261904761897E-2</v>
      </c>
      <c r="H308" s="31">
        <v>1</v>
      </c>
      <c r="I308" s="31">
        <v>0.72992700729927995</v>
      </c>
    </row>
    <row r="309" spans="1:9">
      <c r="A309" s="31" t="s">
        <v>483</v>
      </c>
      <c r="B309" s="31" t="s">
        <v>176</v>
      </c>
      <c r="C309" s="31" t="s">
        <v>364</v>
      </c>
      <c r="D309" s="31">
        <v>149</v>
      </c>
      <c r="E309" s="31">
        <v>5.5103550295857999E-2</v>
      </c>
      <c r="F309" s="31">
        <v>148</v>
      </c>
      <c r="G309" s="31">
        <v>5.5059523809523801E-2</v>
      </c>
      <c r="H309" s="31">
        <v>1</v>
      </c>
      <c r="I309" s="31">
        <v>0.67567567567567999</v>
      </c>
    </row>
    <row r="310" spans="1:9">
      <c r="A310" s="31" t="s">
        <v>483</v>
      </c>
      <c r="B310" s="31" t="s">
        <v>176</v>
      </c>
      <c r="C310" s="31" t="s">
        <v>369</v>
      </c>
      <c r="D310" s="31">
        <v>16</v>
      </c>
      <c r="E310" s="31">
        <v>5.9171597633136102E-3</v>
      </c>
      <c r="F310" s="31">
        <v>15</v>
      </c>
      <c r="G310" s="31">
        <v>5.5803571428571404E-3</v>
      </c>
      <c r="H310" s="31">
        <v>1</v>
      </c>
      <c r="I310" s="31">
        <v>6.6666666666666696</v>
      </c>
    </row>
    <row r="311" spans="1:9">
      <c r="A311" s="31" t="s">
        <v>483</v>
      </c>
      <c r="B311" s="31" t="s">
        <v>176</v>
      </c>
      <c r="C311" s="31" t="s">
        <v>363</v>
      </c>
      <c r="D311" s="31">
        <v>526</v>
      </c>
      <c r="E311" s="31">
        <v>0.19452662721893499</v>
      </c>
      <c r="F311" s="31">
        <v>525</v>
      </c>
      <c r="G311" s="31">
        <v>0.1953125</v>
      </c>
      <c r="H311" s="31">
        <v>1</v>
      </c>
      <c r="I311" s="31">
        <v>0.190476190476185</v>
      </c>
    </row>
    <row r="312" spans="1:9">
      <c r="A312" s="31" t="s">
        <v>484</v>
      </c>
      <c r="B312" s="31" t="s">
        <v>188</v>
      </c>
      <c r="C312" s="31" t="s">
        <v>364</v>
      </c>
      <c r="D312" s="31">
        <v>43</v>
      </c>
      <c r="E312" s="31">
        <v>3.3000767459708397E-2</v>
      </c>
      <c r="F312" s="31">
        <v>42</v>
      </c>
      <c r="G312" s="31">
        <v>3.2357473035439101E-2</v>
      </c>
      <c r="H312" s="31">
        <v>1</v>
      </c>
      <c r="I312" s="31">
        <v>2.3809523809523698</v>
      </c>
    </row>
    <row r="313" spans="1:9">
      <c r="A313" s="31" t="s">
        <v>484</v>
      </c>
      <c r="B313" s="31" t="s">
        <v>188</v>
      </c>
      <c r="C313" s="31" t="s">
        <v>367</v>
      </c>
      <c r="D313" s="31">
        <v>30</v>
      </c>
      <c r="E313" s="31">
        <v>2.30237912509593E-2</v>
      </c>
      <c r="F313" s="31">
        <v>29</v>
      </c>
      <c r="G313" s="31">
        <v>2.2342064714946101E-2</v>
      </c>
      <c r="H313" s="31">
        <v>1</v>
      </c>
      <c r="I313" s="31">
        <v>3.4482758620689702</v>
      </c>
    </row>
    <row r="314" spans="1:9">
      <c r="A314" s="31" t="s">
        <v>485</v>
      </c>
      <c r="B314" s="31" t="s">
        <v>261</v>
      </c>
      <c r="C314" s="31" t="s">
        <v>366</v>
      </c>
      <c r="D314" s="31">
        <v>913</v>
      </c>
      <c r="E314" s="31">
        <v>0.52471264367816095</v>
      </c>
      <c r="F314" s="31">
        <v>912</v>
      </c>
      <c r="G314" s="31">
        <v>0.53395784543325497</v>
      </c>
      <c r="H314" s="31">
        <v>1</v>
      </c>
      <c r="I314" s="31">
        <v>0.10964912280702099</v>
      </c>
    </row>
    <row r="315" spans="1:9">
      <c r="A315" s="31" t="s">
        <v>485</v>
      </c>
      <c r="B315" s="31" t="s">
        <v>261</v>
      </c>
      <c r="C315" s="31" t="s">
        <v>370</v>
      </c>
      <c r="D315" s="31">
        <v>76</v>
      </c>
      <c r="E315" s="31">
        <v>4.3678160919540202E-2</v>
      </c>
      <c r="F315" s="31">
        <v>75</v>
      </c>
      <c r="G315" s="31">
        <v>4.3911007025761097E-2</v>
      </c>
      <c r="H315" s="31">
        <v>1</v>
      </c>
      <c r="I315" s="31">
        <v>1.3333333333333399</v>
      </c>
    </row>
    <row r="316" spans="1:9">
      <c r="A316" s="31" t="s">
        <v>544</v>
      </c>
      <c r="B316" s="31" t="s">
        <v>185</v>
      </c>
      <c r="C316" s="31" t="s">
        <v>368</v>
      </c>
      <c r="D316" s="31">
        <v>116</v>
      </c>
      <c r="E316" s="31">
        <v>3.0279300443748401E-2</v>
      </c>
      <c r="F316" s="31">
        <v>115</v>
      </c>
      <c r="G316" s="31">
        <v>2.8089887640449399E-2</v>
      </c>
      <c r="H316" s="31">
        <v>1</v>
      </c>
      <c r="I316" s="31">
        <v>0.86956521739129899</v>
      </c>
    </row>
    <row r="317" spans="1:9">
      <c r="A317" s="31" t="s">
        <v>487</v>
      </c>
      <c r="B317" s="31" t="s">
        <v>161</v>
      </c>
      <c r="C317" s="31" t="s">
        <v>370</v>
      </c>
      <c r="D317" s="31">
        <v>710</v>
      </c>
      <c r="E317" s="31">
        <v>0.10042432814710001</v>
      </c>
      <c r="F317" s="31">
        <v>709</v>
      </c>
      <c r="G317" s="31">
        <v>9.4912985274431094E-2</v>
      </c>
      <c r="H317" s="31">
        <v>1</v>
      </c>
      <c r="I317" s="31">
        <v>0.141043723554302</v>
      </c>
    </row>
    <row r="318" spans="1:9">
      <c r="A318" s="31" t="s">
        <v>490</v>
      </c>
      <c r="B318" s="31" t="s">
        <v>160</v>
      </c>
      <c r="C318" s="31" t="s">
        <v>364</v>
      </c>
      <c r="D318" s="31">
        <v>2735</v>
      </c>
      <c r="E318" s="31">
        <v>7.3468181696080798E-2</v>
      </c>
      <c r="F318" s="31">
        <v>2734</v>
      </c>
      <c r="G318" s="31">
        <v>7.2637423948563998E-2</v>
      </c>
      <c r="H318" s="31">
        <v>1</v>
      </c>
      <c r="I318" s="31">
        <v>3.6576444769576E-2</v>
      </c>
    </row>
    <row r="319" spans="1:9">
      <c r="A319" s="31" t="s">
        <v>491</v>
      </c>
      <c r="B319" s="31" t="s">
        <v>210</v>
      </c>
      <c r="C319" s="31" t="s">
        <v>364</v>
      </c>
      <c r="D319" s="31">
        <v>10</v>
      </c>
      <c r="E319" s="31">
        <v>6.2111801242236003E-2</v>
      </c>
      <c r="F319" s="31">
        <v>9</v>
      </c>
      <c r="G319" s="31">
        <v>5.6603773584905703E-2</v>
      </c>
      <c r="H319" s="31">
        <v>1</v>
      </c>
      <c r="I319" s="31">
        <v>11.1111111111111</v>
      </c>
    </row>
    <row r="320" spans="1:9">
      <c r="A320" s="31" t="s">
        <v>494</v>
      </c>
      <c r="B320" s="31" t="s">
        <v>223</v>
      </c>
      <c r="C320" s="31" t="s">
        <v>363</v>
      </c>
      <c r="D320" s="31">
        <v>8</v>
      </c>
      <c r="E320" s="31">
        <v>5.3333333333333302E-2</v>
      </c>
      <c r="F320" s="31">
        <v>7</v>
      </c>
      <c r="G320" s="31">
        <v>4.7619047619047603E-2</v>
      </c>
      <c r="H320" s="31">
        <v>1</v>
      </c>
      <c r="I320" s="31">
        <v>14.285714285714301</v>
      </c>
    </row>
    <row r="321" spans="1:9">
      <c r="A321" s="31" t="s">
        <v>495</v>
      </c>
      <c r="B321" s="31" t="s">
        <v>241</v>
      </c>
      <c r="C321" s="31" t="s">
        <v>366</v>
      </c>
      <c r="D321" s="31">
        <v>24</v>
      </c>
      <c r="E321" s="31">
        <v>4.66926070038911E-2</v>
      </c>
      <c r="F321" s="31">
        <v>23</v>
      </c>
      <c r="G321" s="31">
        <v>4.6184738955823298E-2</v>
      </c>
      <c r="H321" s="31">
        <v>1</v>
      </c>
      <c r="I321" s="31">
        <v>4.3478260869565197</v>
      </c>
    </row>
    <row r="322" spans="1:9">
      <c r="A322" s="31" t="s">
        <v>496</v>
      </c>
      <c r="B322" s="31" t="s">
        <v>249</v>
      </c>
      <c r="C322" s="31" t="s">
        <v>363</v>
      </c>
      <c r="D322" s="31">
        <v>19</v>
      </c>
      <c r="E322" s="31">
        <v>1.9447287615148402E-2</v>
      </c>
      <c r="F322" s="31">
        <v>18</v>
      </c>
      <c r="G322" s="31">
        <v>1.79640718562874E-2</v>
      </c>
      <c r="H322" s="31">
        <v>1</v>
      </c>
      <c r="I322" s="31">
        <v>5.5555555555555598</v>
      </c>
    </row>
    <row r="323" spans="1:9">
      <c r="A323" s="31" t="s">
        <v>498</v>
      </c>
      <c r="B323" s="31" t="s">
        <v>225</v>
      </c>
      <c r="C323" s="31" t="s">
        <v>370</v>
      </c>
      <c r="D323" s="31">
        <v>1</v>
      </c>
      <c r="E323" s="31">
        <v>4.2194092827004199E-3</v>
      </c>
      <c r="F323" s="31">
        <v>0</v>
      </c>
      <c r="G323" s="31">
        <v>0</v>
      </c>
      <c r="H323" s="31">
        <v>1</v>
      </c>
      <c r="I323" s="31" t="e">
        <v>#NUM!</v>
      </c>
    </row>
    <row r="324" spans="1:9">
      <c r="A324" s="31" t="s">
        <v>500</v>
      </c>
      <c r="B324" s="31" t="s">
        <v>156</v>
      </c>
      <c r="C324" s="31" t="s">
        <v>369</v>
      </c>
      <c r="D324" s="31">
        <v>6</v>
      </c>
      <c r="E324" s="31">
        <v>2.6163170976322298E-4</v>
      </c>
      <c r="F324" s="31">
        <v>5</v>
      </c>
      <c r="G324" s="31">
        <v>2.1829294913774301E-4</v>
      </c>
      <c r="H324" s="31">
        <v>1</v>
      </c>
      <c r="I324" s="31">
        <v>20</v>
      </c>
    </row>
    <row r="325" spans="1:9">
      <c r="A325" s="31" t="s">
        <v>502</v>
      </c>
      <c r="B325" s="31" t="s">
        <v>206</v>
      </c>
      <c r="C325" s="31" t="s">
        <v>368</v>
      </c>
      <c r="D325" s="31">
        <v>52</v>
      </c>
      <c r="E325" s="31">
        <v>9.6296296296296297E-2</v>
      </c>
      <c r="F325" s="31">
        <v>51</v>
      </c>
      <c r="G325" s="31">
        <v>9.0747330960854106E-2</v>
      </c>
      <c r="H325" s="31">
        <v>1</v>
      </c>
      <c r="I325" s="31">
        <v>1.9607843137254799</v>
      </c>
    </row>
    <row r="326" spans="1:9">
      <c r="A326" s="31" t="s">
        <v>503</v>
      </c>
      <c r="B326" s="31" t="s">
        <v>171</v>
      </c>
      <c r="C326" s="31" t="s">
        <v>371</v>
      </c>
      <c r="D326" s="31">
        <v>13</v>
      </c>
      <c r="E326" s="31">
        <v>2.7987082884822398E-3</v>
      </c>
      <c r="F326" s="31">
        <v>12</v>
      </c>
      <c r="G326" s="31">
        <v>2.6036016489477099E-3</v>
      </c>
      <c r="H326" s="31">
        <v>1</v>
      </c>
      <c r="I326" s="31">
        <v>8.3333333333333304</v>
      </c>
    </row>
    <row r="327" spans="1:9">
      <c r="A327" s="31" t="s">
        <v>504</v>
      </c>
      <c r="B327" s="31" t="s">
        <v>153</v>
      </c>
      <c r="C327" s="31" t="s">
        <v>369</v>
      </c>
      <c r="D327" s="31">
        <v>50</v>
      </c>
      <c r="E327" s="31">
        <v>6.3478360226998604E-4</v>
      </c>
      <c r="F327" s="31">
        <v>49</v>
      </c>
      <c r="G327" s="31">
        <v>6.2253052305268595E-4</v>
      </c>
      <c r="H327" s="31">
        <v>1</v>
      </c>
      <c r="I327" s="31">
        <v>2.0408163265306101</v>
      </c>
    </row>
    <row r="328" spans="1:9">
      <c r="A328" s="31" t="s">
        <v>505</v>
      </c>
      <c r="B328" s="31" t="s">
        <v>227</v>
      </c>
      <c r="C328" s="31" t="s">
        <v>370</v>
      </c>
      <c r="D328" s="31">
        <v>25</v>
      </c>
      <c r="E328" s="31">
        <v>0.19083969465648901</v>
      </c>
      <c r="F328" s="31">
        <v>24</v>
      </c>
      <c r="G328" s="31">
        <v>0.192</v>
      </c>
      <c r="H328" s="31">
        <v>1</v>
      </c>
      <c r="I328" s="31">
        <v>4.1666666666666696</v>
      </c>
    </row>
    <row r="329" spans="1:9">
      <c r="A329" s="31" t="s">
        <v>505</v>
      </c>
      <c r="B329" s="31" t="s">
        <v>227</v>
      </c>
      <c r="C329" s="31" t="s">
        <v>363</v>
      </c>
      <c r="D329" s="31">
        <v>9</v>
      </c>
      <c r="E329" s="31">
        <v>6.8702290076335895E-2</v>
      </c>
      <c r="F329" s="31">
        <v>8</v>
      </c>
      <c r="G329" s="31">
        <v>6.4000000000000001E-2</v>
      </c>
      <c r="H329" s="31">
        <v>1</v>
      </c>
      <c r="I329" s="31">
        <v>12.5</v>
      </c>
    </row>
    <row r="330" spans="1:9">
      <c r="A330" s="31" t="s">
        <v>507</v>
      </c>
      <c r="B330" s="31" t="s">
        <v>165</v>
      </c>
      <c r="C330" s="31" t="s">
        <v>371</v>
      </c>
      <c r="D330" s="31">
        <v>14</v>
      </c>
      <c r="E330" s="31">
        <v>2.02895610208548E-4</v>
      </c>
      <c r="F330" s="31">
        <v>13</v>
      </c>
      <c r="G330" s="31">
        <v>1.9100793417572699E-4</v>
      </c>
      <c r="H330" s="31">
        <v>1</v>
      </c>
      <c r="I330" s="31">
        <v>7.6923076923076898</v>
      </c>
    </row>
    <row r="331" spans="1:9">
      <c r="A331" s="31" t="s">
        <v>508</v>
      </c>
      <c r="B331" s="31" t="s">
        <v>229</v>
      </c>
      <c r="C331" s="31" t="s">
        <v>370</v>
      </c>
      <c r="D331" s="31">
        <v>9</v>
      </c>
      <c r="E331" s="31">
        <v>0.219512195121951</v>
      </c>
      <c r="F331" s="31">
        <v>8</v>
      </c>
      <c r="G331" s="31">
        <v>0.17777777777777801</v>
      </c>
      <c r="H331" s="31">
        <v>1</v>
      </c>
      <c r="I331" s="31">
        <v>12.5</v>
      </c>
    </row>
    <row r="332" spans="1:9">
      <c r="A332" s="31" t="s">
        <v>510</v>
      </c>
      <c r="B332" s="31" t="s">
        <v>191</v>
      </c>
      <c r="C332" s="31" t="s">
        <v>364</v>
      </c>
      <c r="D332" s="31">
        <v>699</v>
      </c>
      <c r="E332" s="31">
        <v>4.2057761732852E-2</v>
      </c>
      <c r="F332" s="31">
        <v>698</v>
      </c>
      <c r="G332" s="31">
        <v>4.2213486543695201E-2</v>
      </c>
      <c r="H332" s="31">
        <v>1</v>
      </c>
      <c r="I332" s="31">
        <v>0.14326647564471001</v>
      </c>
    </row>
    <row r="333" spans="1:9">
      <c r="A333" s="31" t="s">
        <v>510</v>
      </c>
      <c r="B333" s="31" t="s">
        <v>191</v>
      </c>
      <c r="C333" s="31" t="s">
        <v>363</v>
      </c>
      <c r="D333" s="31">
        <v>610</v>
      </c>
      <c r="E333" s="31">
        <v>3.6702767749699203E-2</v>
      </c>
      <c r="F333" s="31">
        <v>609</v>
      </c>
      <c r="G333" s="31">
        <v>3.6830964620501998E-2</v>
      </c>
      <c r="H333" s="31">
        <v>1</v>
      </c>
      <c r="I333" s="31">
        <v>0.16420361247948501</v>
      </c>
    </row>
    <row r="334" spans="1:9">
      <c r="A334" s="31" t="s">
        <v>512</v>
      </c>
      <c r="B334" s="31" t="s">
        <v>231</v>
      </c>
      <c r="C334" s="31" t="s">
        <v>366</v>
      </c>
      <c r="D334" s="31">
        <v>8</v>
      </c>
      <c r="E334" s="31">
        <v>0.16666666666666699</v>
      </c>
      <c r="F334" s="31">
        <v>7</v>
      </c>
      <c r="G334" s="31">
        <v>0.14000000000000001</v>
      </c>
      <c r="H334" s="31">
        <v>1</v>
      </c>
      <c r="I334" s="31">
        <v>14.285714285714301</v>
      </c>
    </row>
    <row r="335" spans="1:9">
      <c r="A335" s="31" t="s">
        <v>515</v>
      </c>
      <c r="B335" s="31" t="s">
        <v>190</v>
      </c>
      <c r="C335" s="31" t="s">
        <v>369</v>
      </c>
      <c r="D335" s="31">
        <v>2</v>
      </c>
      <c r="E335" s="31">
        <v>5.0137879167711202E-4</v>
      </c>
      <c r="F335" s="31">
        <v>1</v>
      </c>
      <c r="G335" s="31">
        <v>2.5265285497726099E-4</v>
      </c>
      <c r="H335" s="31">
        <v>1</v>
      </c>
      <c r="I335" s="31">
        <v>100</v>
      </c>
    </row>
    <row r="336" spans="1:9">
      <c r="A336" s="31" t="s">
        <v>547</v>
      </c>
      <c r="B336" s="31" t="s">
        <v>157</v>
      </c>
      <c r="C336" s="31" t="s">
        <v>363</v>
      </c>
      <c r="D336" s="31">
        <v>521</v>
      </c>
      <c r="E336" s="31">
        <v>3.9853132410311298E-2</v>
      </c>
      <c r="F336" s="31">
        <v>520</v>
      </c>
      <c r="G336" s="31">
        <v>3.9852851011649301E-2</v>
      </c>
      <c r="H336" s="31">
        <v>1</v>
      </c>
      <c r="I336" s="31">
        <v>0.19230769230769201</v>
      </c>
    </row>
    <row r="337" spans="1:9">
      <c r="A337" s="31" t="s">
        <v>517</v>
      </c>
      <c r="B337" s="31" t="s">
        <v>192</v>
      </c>
      <c r="C337" s="31" t="s">
        <v>366</v>
      </c>
      <c r="D337" s="31">
        <v>14</v>
      </c>
      <c r="E337" s="31">
        <v>5.2044609665427503E-2</v>
      </c>
      <c r="F337" s="31">
        <v>13</v>
      </c>
      <c r="G337" s="31">
        <v>4.6428571428571402E-2</v>
      </c>
      <c r="H337" s="31">
        <v>1</v>
      </c>
      <c r="I337" s="31">
        <v>7.6923076923076898</v>
      </c>
    </row>
    <row r="338" spans="1:9">
      <c r="A338" s="31" t="s">
        <v>519</v>
      </c>
      <c r="B338" s="31" t="s">
        <v>173</v>
      </c>
      <c r="C338" s="31" t="s">
        <v>366</v>
      </c>
      <c r="D338" s="31">
        <v>478</v>
      </c>
      <c r="E338" s="31">
        <v>7.5074603423904498E-2</v>
      </c>
      <c r="F338" s="31">
        <v>477</v>
      </c>
      <c r="G338" s="31">
        <v>7.6503608660785899E-2</v>
      </c>
      <c r="H338" s="31">
        <v>1</v>
      </c>
      <c r="I338" s="31">
        <v>0.20964360587001399</v>
      </c>
    </row>
    <row r="339" spans="1:9">
      <c r="A339" s="31" t="s">
        <v>519</v>
      </c>
      <c r="B339" s="31" t="s">
        <v>173</v>
      </c>
      <c r="C339" s="31" t="s">
        <v>369</v>
      </c>
      <c r="D339" s="31">
        <v>49</v>
      </c>
      <c r="E339" s="31">
        <v>7.6959321501492099E-3</v>
      </c>
      <c r="F339" s="31">
        <v>48</v>
      </c>
      <c r="G339" s="31">
        <v>7.6984763432237403E-3</v>
      </c>
      <c r="H339" s="31">
        <v>1</v>
      </c>
      <c r="I339" s="31">
        <v>2.0833333333333299</v>
      </c>
    </row>
    <row r="340" spans="1:9">
      <c r="A340" s="31" t="s">
        <v>519</v>
      </c>
      <c r="B340" s="31" t="s">
        <v>173</v>
      </c>
      <c r="C340" s="31" t="s">
        <v>363</v>
      </c>
      <c r="D340" s="31">
        <v>148</v>
      </c>
      <c r="E340" s="31">
        <v>2.3244856290246599E-2</v>
      </c>
      <c r="F340" s="31">
        <v>147</v>
      </c>
      <c r="G340" s="31">
        <v>2.3576583801122701E-2</v>
      </c>
      <c r="H340" s="31">
        <v>1</v>
      </c>
      <c r="I340" s="31">
        <v>0.68027210884353795</v>
      </c>
    </row>
    <row r="341" spans="1:9">
      <c r="A341" s="31" t="s">
        <v>520</v>
      </c>
      <c r="B341" s="31" t="s">
        <v>169</v>
      </c>
      <c r="C341" s="31" t="s">
        <v>367</v>
      </c>
      <c r="D341" s="31">
        <v>395</v>
      </c>
      <c r="E341" s="31">
        <v>2.5801815925272701E-2</v>
      </c>
      <c r="F341" s="31">
        <v>394</v>
      </c>
      <c r="G341" s="31">
        <v>2.5288831835686799E-2</v>
      </c>
      <c r="H341" s="31">
        <v>1</v>
      </c>
      <c r="I341" s="31">
        <v>0.25380710659899097</v>
      </c>
    </row>
    <row r="342" spans="1:9">
      <c r="A342" s="31" t="s">
        <v>523</v>
      </c>
      <c r="B342" s="31" t="s">
        <v>164</v>
      </c>
      <c r="C342" s="31" t="s">
        <v>363</v>
      </c>
      <c r="D342" s="31">
        <v>42</v>
      </c>
      <c r="E342" s="31">
        <v>1.5987818804720201E-2</v>
      </c>
      <c r="F342" s="31">
        <v>41</v>
      </c>
      <c r="G342" s="31">
        <v>1.45030067209056E-2</v>
      </c>
      <c r="H342" s="31">
        <v>1</v>
      </c>
      <c r="I342" s="31">
        <v>2.4390243902439002</v>
      </c>
    </row>
    <row r="343" spans="1:9">
      <c r="A343" s="31" t="s">
        <v>523</v>
      </c>
      <c r="B343" s="31" t="s">
        <v>164</v>
      </c>
      <c r="C343" s="31" t="s">
        <v>367</v>
      </c>
      <c r="D343" s="31">
        <v>5</v>
      </c>
      <c r="E343" s="31">
        <v>1.90331176246669E-3</v>
      </c>
      <c r="F343" s="31">
        <v>4</v>
      </c>
      <c r="G343" s="31">
        <v>1.4149274849664E-3</v>
      </c>
      <c r="H343" s="31">
        <v>1</v>
      </c>
      <c r="I343" s="31">
        <v>25</v>
      </c>
    </row>
    <row r="344" spans="1:9">
      <c r="A344" s="31" t="s">
        <v>525</v>
      </c>
      <c r="B344" s="31" t="s">
        <v>197</v>
      </c>
      <c r="C344" s="31" t="s">
        <v>366</v>
      </c>
      <c r="D344" s="31">
        <v>263</v>
      </c>
      <c r="E344" s="31">
        <v>0.229293809938971</v>
      </c>
      <c r="F344" s="31">
        <v>262</v>
      </c>
      <c r="G344" s="31">
        <v>0.21248986212489901</v>
      </c>
      <c r="H344" s="31">
        <v>1</v>
      </c>
      <c r="I344" s="31">
        <v>0.38167938931297202</v>
      </c>
    </row>
    <row r="345" spans="1:9">
      <c r="A345" s="31" t="s">
        <v>537</v>
      </c>
      <c r="B345" s="31" t="s">
        <v>267</v>
      </c>
      <c r="C345" s="31" t="s">
        <v>368</v>
      </c>
      <c r="D345" s="31">
        <v>1087</v>
      </c>
      <c r="E345" s="31">
        <v>0.30405594405594399</v>
      </c>
      <c r="F345" s="31">
        <v>1086</v>
      </c>
      <c r="G345" s="31">
        <v>0.30124826629681001</v>
      </c>
      <c r="H345" s="31">
        <v>1</v>
      </c>
      <c r="I345" s="31">
        <v>9.2081031307556002E-2</v>
      </c>
    </row>
    <row r="346" spans="1:9">
      <c r="A346" s="31" t="s">
        <v>537</v>
      </c>
      <c r="B346" s="31" t="s">
        <v>267</v>
      </c>
      <c r="C346" s="31" t="s">
        <v>367</v>
      </c>
      <c r="D346" s="31">
        <v>260</v>
      </c>
      <c r="E346" s="31">
        <v>7.2727272727272696E-2</v>
      </c>
      <c r="F346" s="31">
        <v>259</v>
      </c>
      <c r="G346" s="31">
        <v>7.1844660194174806E-2</v>
      </c>
      <c r="H346" s="31">
        <v>1</v>
      </c>
      <c r="I346" s="31">
        <v>0.386100386100385</v>
      </c>
    </row>
    <row r="347" spans="1:9">
      <c r="A347" s="31" t="s">
        <v>528</v>
      </c>
      <c r="B347" s="31" t="s">
        <v>187</v>
      </c>
      <c r="C347" s="31" t="s">
        <v>364</v>
      </c>
      <c r="D347" s="31">
        <v>34</v>
      </c>
      <c r="E347" s="31">
        <v>2.71565495207668E-2</v>
      </c>
      <c r="F347" s="31">
        <v>33</v>
      </c>
      <c r="G347" s="31">
        <v>2.6677445432498E-2</v>
      </c>
      <c r="H347" s="31">
        <v>1</v>
      </c>
      <c r="I347" s="31">
        <v>3.0303030303030298</v>
      </c>
    </row>
    <row r="348" spans="1:9">
      <c r="A348" s="31" t="s">
        <v>531</v>
      </c>
      <c r="B348" s="31" t="s">
        <v>260</v>
      </c>
      <c r="C348" s="31" t="s">
        <v>371</v>
      </c>
      <c r="D348" s="31">
        <v>208</v>
      </c>
      <c r="E348" s="31">
        <v>2.13180280824024E-2</v>
      </c>
      <c r="F348" s="31">
        <v>207</v>
      </c>
      <c r="G348" s="31">
        <v>2.09896572703306E-2</v>
      </c>
      <c r="H348" s="31">
        <v>1</v>
      </c>
      <c r="I348" s="31">
        <v>0.483091787439616</v>
      </c>
    </row>
    <row r="349" spans="1:9">
      <c r="A349" s="31" t="s">
        <v>531</v>
      </c>
      <c r="B349" s="31" t="s">
        <v>260</v>
      </c>
      <c r="C349" s="31" t="s">
        <v>367</v>
      </c>
      <c r="D349" s="31">
        <v>523</v>
      </c>
      <c r="E349" s="31">
        <v>5.3602541764886699E-2</v>
      </c>
      <c r="F349" s="31">
        <v>522</v>
      </c>
      <c r="G349" s="31">
        <v>5.2930440073007498E-2</v>
      </c>
      <c r="H349" s="31">
        <v>1</v>
      </c>
      <c r="I349" s="31">
        <v>0.19157088122605501</v>
      </c>
    </row>
    <row r="350" spans="1:9">
      <c r="A350" s="31" t="s">
        <v>532</v>
      </c>
      <c r="B350" s="31" t="s">
        <v>170</v>
      </c>
      <c r="C350" s="31" t="s">
        <v>368</v>
      </c>
      <c r="D350" s="31">
        <v>31</v>
      </c>
      <c r="E350" s="31">
        <v>8.3333333333333301E-2</v>
      </c>
      <c r="F350" s="31">
        <v>30</v>
      </c>
      <c r="G350" s="31">
        <v>7.3170731707317097E-2</v>
      </c>
      <c r="H350" s="31">
        <v>1</v>
      </c>
      <c r="I350" s="31">
        <v>3.3333333333333401</v>
      </c>
    </row>
    <row r="351" spans="1:9">
      <c r="A351" s="31" t="s">
        <v>532</v>
      </c>
      <c r="B351" s="31" t="s">
        <v>170</v>
      </c>
      <c r="C351" s="31" t="s">
        <v>367</v>
      </c>
      <c r="D351" s="31">
        <v>14</v>
      </c>
      <c r="E351" s="31">
        <v>3.7634408602150497E-2</v>
      </c>
      <c r="F351" s="31">
        <v>13</v>
      </c>
      <c r="G351" s="31">
        <v>3.1707317073170697E-2</v>
      </c>
      <c r="H351" s="31">
        <v>1</v>
      </c>
      <c r="I351" s="31">
        <v>7.6923076923076898</v>
      </c>
    </row>
    <row r="352" spans="1:9">
      <c r="A352" s="31" t="s">
        <v>533</v>
      </c>
      <c r="B352" s="31" t="s">
        <v>203</v>
      </c>
      <c r="C352" s="31" t="s">
        <v>371</v>
      </c>
      <c r="D352" s="31">
        <v>4</v>
      </c>
      <c r="E352" s="31">
        <v>7.7220077220077196E-3</v>
      </c>
      <c r="F352" s="31">
        <v>3</v>
      </c>
      <c r="G352" s="31">
        <v>5.4844606946983501E-3</v>
      </c>
      <c r="H352" s="31">
        <v>1</v>
      </c>
      <c r="I352" s="31">
        <v>33.3333333333333</v>
      </c>
    </row>
    <row r="353" spans="1:9">
      <c r="A353" s="31" t="s">
        <v>533</v>
      </c>
      <c r="B353" s="31" t="s">
        <v>203</v>
      </c>
      <c r="C353" s="31" t="s">
        <v>367</v>
      </c>
      <c r="D353" s="31">
        <v>11</v>
      </c>
      <c r="E353" s="31">
        <v>2.12355212355212E-2</v>
      </c>
      <c r="F353" s="31">
        <v>10</v>
      </c>
      <c r="G353" s="31">
        <v>1.8281535648994499E-2</v>
      </c>
      <c r="H353" s="31">
        <v>1</v>
      </c>
      <c r="I353" s="31">
        <v>10</v>
      </c>
    </row>
    <row r="354" spans="1:9">
      <c r="A354" s="31" t="s">
        <v>539</v>
      </c>
      <c r="B354" s="31" t="s">
        <v>183</v>
      </c>
      <c r="C354" s="31" t="s">
        <v>363</v>
      </c>
      <c r="D354" s="31">
        <v>337</v>
      </c>
      <c r="E354" s="31">
        <v>6.1373156073574901E-2</v>
      </c>
      <c r="F354" s="31">
        <v>337</v>
      </c>
      <c r="G354" s="31">
        <v>6.1846210313819101E-2</v>
      </c>
      <c r="H354" s="31">
        <v>0</v>
      </c>
      <c r="I354" s="31">
        <v>0</v>
      </c>
    </row>
    <row r="355" spans="1:9">
      <c r="A355" s="31" t="s">
        <v>542</v>
      </c>
      <c r="B355" s="31" t="s">
        <v>211</v>
      </c>
      <c r="C355" s="31" t="s">
        <v>368</v>
      </c>
      <c r="D355" s="31">
        <v>10</v>
      </c>
      <c r="E355" s="31">
        <v>1.3698630136986301E-2</v>
      </c>
      <c r="F355" s="31">
        <v>10</v>
      </c>
      <c r="G355" s="31">
        <v>1.21802679658952E-2</v>
      </c>
      <c r="H355" s="31">
        <v>0</v>
      </c>
      <c r="I355" s="31">
        <v>0</v>
      </c>
    </row>
    <row r="356" spans="1:9">
      <c r="A356" s="31" t="s">
        <v>542</v>
      </c>
      <c r="B356" s="31" t="s">
        <v>211</v>
      </c>
      <c r="C356" s="31" t="s">
        <v>366</v>
      </c>
      <c r="D356" s="31">
        <v>4</v>
      </c>
      <c r="E356" s="31">
        <v>5.4794520547945197E-3</v>
      </c>
      <c r="F356" s="31">
        <v>4</v>
      </c>
      <c r="G356" s="31">
        <v>4.8721071863580996E-3</v>
      </c>
      <c r="H356" s="31">
        <v>0</v>
      </c>
      <c r="I356" s="31">
        <v>0</v>
      </c>
    </row>
    <row r="357" spans="1:9">
      <c r="A357" s="31" t="s">
        <v>542</v>
      </c>
      <c r="B357" s="31" t="s">
        <v>211</v>
      </c>
      <c r="C357" s="31" t="s">
        <v>363</v>
      </c>
      <c r="D357" s="31">
        <v>2</v>
      </c>
      <c r="E357" s="31">
        <v>2.7397260273972599E-3</v>
      </c>
      <c r="F357" s="31">
        <v>2</v>
      </c>
      <c r="G357" s="31">
        <v>2.4360535931790498E-3</v>
      </c>
      <c r="H357" s="31">
        <v>0</v>
      </c>
      <c r="I357" s="31">
        <v>0</v>
      </c>
    </row>
    <row r="358" spans="1:9">
      <c r="A358" s="31" t="s">
        <v>587</v>
      </c>
      <c r="B358" s="31" t="s">
        <v>271</v>
      </c>
      <c r="C358" s="31" t="s">
        <v>365</v>
      </c>
      <c r="D358" s="31">
        <v>74</v>
      </c>
      <c r="E358" s="31">
        <v>4.4391121775644901E-2</v>
      </c>
      <c r="F358" s="31">
        <v>74</v>
      </c>
      <c r="G358" s="31">
        <v>4.7103755569700798E-2</v>
      </c>
      <c r="H358" s="31">
        <v>0</v>
      </c>
      <c r="I358" s="31">
        <v>0</v>
      </c>
    </row>
    <row r="359" spans="1:9">
      <c r="A359" s="31" t="s">
        <v>587</v>
      </c>
      <c r="B359" s="31" t="s">
        <v>271</v>
      </c>
      <c r="C359" s="31" t="s">
        <v>371</v>
      </c>
      <c r="D359" s="31">
        <v>3</v>
      </c>
      <c r="E359" s="31">
        <v>1.7996400719855999E-3</v>
      </c>
      <c r="F359" s="31">
        <v>3</v>
      </c>
      <c r="G359" s="31">
        <v>1.9096117122851699E-3</v>
      </c>
      <c r="H359" s="31">
        <v>0</v>
      </c>
      <c r="I359" s="31">
        <v>0</v>
      </c>
    </row>
    <row r="360" spans="1:9">
      <c r="A360" s="31" t="s">
        <v>587</v>
      </c>
      <c r="B360" s="31" t="s">
        <v>271</v>
      </c>
      <c r="C360" s="31" t="s">
        <v>369</v>
      </c>
      <c r="D360" s="31">
        <v>12</v>
      </c>
      <c r="E360" s="31">
        <v>7.19856028794241E-3</v>
      </c>
      <c r="F360" s="31">
        <v>12</v>
      </c>
      <c r="G360" s="31">
        <v>7.6384468491406702E-3</v>
      </c>
      <c r="H360" s="31">
        <v>0</v>
      </c>
      <c r="I360" s="31">
        <v>0</v>
      </c>
    </row>
    <row r="361" spans="1:9">
      <c r="A361" s="31" t="s">
        <v>587</v>
      </c>
      <c r="B361" s="31" t="s">
        <v>271</v>
      </c>
      <c r="C361" s="31" t="s">
        <v>363</v>
      </c>
      <c r="D361" s="31">
        <v>10</v>
      </c>
      <c r="E361" s="31">
        <v>5.99880023995201E-3</v>
      </c>
      <c r="F361" s="31">
        <v>10</v>
      </c>
      <c r="G361" s="31">
        <v>6.3653723742839001E-3</v>
      </c>
      <c r="H361" s="31">
        <v>0</v>
      </c>
      <c r="I361" s="31">
        <v>0</v>
      </c>
    </row>
    <row r="362" spans="1:9">
      <c r="A362" s="31" t="s">
        <v>587</v>
      </c>
      <c r="B362" s="31" t="s">
        <v>271</v>
      </c>
      <c r="C362" s="31" t="s">
        <v>367</v>
      </c>
      <c r="D362" s="31">
        <v>30</v>
      </c>
      <c r="E362" s="31">
        <v>1.7996400719856E-2</v>
      </c>
      <c r="F362" s="31">
        <v>30</v>
      </c>
      <c r="G362" s="31">
        <v>1.90961171228517E-2</v>
      </c>
      <c r="H362" s="31">
        <v>0</v>
      </c>
      <c r="I362" s="31">
        <v>0</v>
      </c>
    </row>
    <row r="363" spans="1:9">
      <c r="A363" s="31" t="s">
        <v>581</v>
      </c>
      <c r="B363" s="31" t="s">
        <v>163</v>
      </c>
      <c r="C363" s="31" t="s">
        <v>369</v>
      </c>
      <c r="D363" s="31">
        <v>22</v>
      </c>
      <c r="E363" s="31">
        <v>6.81621018713595E-4</v>
      </c>
      <c r="F363" s="31">
        <v>22</v>
      </c>
      <c r="G363" s="31">
        <v>6.8495283165727404E-4</v>
      </c>
      <c r="H363" s="31">
        <v>0</v>
      </c>
      <c r="I363" s="31">
        <v>0</v>
      </c>
    </row>
    <row r="364" spans="1:9">
      <c r="A364" s="31" t="s">
        <v>582</v>
      </c>
      <c r="B364" s="31" t="s">
        <v>245</v>
      </c>
      <c r="C364" s="31" t="s">
        <v>371</v>
      </c>
      <c r="D364" s="31">
        <v>1</v>
      </c>
      <c r="E364" s="31">
        <v>1.11482720178372E-3</v>
      </c>
      <c r="F364" s="31">
        <v>1</v>
      </c>
      <c r="G364" s="31">
        <v>1.10741971207087E-3</v>
      </c>
      <c r="H364" s="31">
        <v>0</v>
      </c>
      <c r="I364" s="31">
        <v>0</v>
      </c>
    </row>
    <row r="365" spans="1:9">
      <c r="A365" s="31" t="s">
        <v>582</v>
      </c>
      <c r="B365" s="31" t="s">
        <v>245</v>
      </c>
      <c r="C365" s="31" t="s">
        <v>366</v>
      </c>
      <c r="D365" s="31">
        <v>448</v>
      </c>
      <c r="E365" s="31">
        <v>0.49944258639910799</v>
      </c>
      <c r="F365" s="31">
        <v>448</v>
      </c>
      <c r="G365" s="31">
        <v>0.49612403100775199</v>
      </c>
      <c r="H365" s="31">
        <v>0</v>
      </c>
      <c r="I365" s="31">
        <v>0</v>
      </c>
    </row>
    <row r="366" spans="1:9">
      <c r="A366" s="31" t="s">
        <v>582</v>
      </c>
      <c r="B366" s="31" t="s">
        <v>245</v>
      </c>
      <c r="C366" s="31" t="s">
        <v>370</v>
      </c>
      <c r="D366" s="31">
        <v>57</v>
      </c>
      <c r="E366" s="31">
        <v>6.3545150501672198E-2</v>
      </c>
      <c r="F366" s="31">
        <v>57</v>
      </c>
      <c r="G366" s="31">
        <v>6.3122923588039906E-2</v>
      </c>
      <c r="H366" s="31">
        <v>0</v>
      </c>
      <c r="I366" s="31">
        <v>0</v>
      </c>
    </row>
    <row r="367" spans="1:9">
      <c r="A367" s="31" t="s">
        <v>582</v>
      </c>
      <c r="B367" s="31" t="s">
        <v>245</v>
      </c>
      <c r="C367" s="31" t="s">
        <v>363</v>
      </c>
      <c r="D367" s="31">
        <v>2</v>
      </c>
      <c r="E367" s="31">
        <v>2.22965440356745E-3</v>
      </c>
      <c r="F367" s="31">
        <v>2</v>
      </c>
      <c r="G367" s="31">
        <v>2.2148394241417501E-3</v>
      </c>
      <c r="H367" s="31">
        <v>0</v>
      </c>
      <c r="I367" s="31">
        <v>0</v>
      </c>
    </row>
    <row r="368" spans="1:9">
      <c r="A368" s="31" t="s">
        <v>593</v>
      </c>
      <c r="B368" s="31" t="s">
        <v>198</v>
      </c>
      <c r="C368" s="31" t="s">
        <v>364</v>
      </c>
      <c r="D368" s="31">
        <v>14</v>
      </c>
      <c r="E368" s="31">
        <v>3.4229828850855702E-2</v>
      </c>
      <c r="F368" s="31">
        <v>14</v>
      </c>
      <c r="G368" s="31">
        <v>3.4912718204488803E-2</v>
      </c>
      <c r="H368" s="31">
        <v>0</v>
      </c>
      <c r="I368" s="31">
        <v>0</v>
      </c>
    </row>
    <row r="369" spans="1:9">
      <c r="A369" s="31" t="s">
        <v>593</v>
      </c>
      <c r="B369" s="31" t="s">
        <v>198</v>
      </c>
      <c r="C369" s="31" t="s">
        <v>369</v>
      </c>
      <c r="D369" s="31">
        <v>7</v>
      </c>
      <c r="E369" s="31">
        <v>1.71149144254279E-2</v>
      </c>
      <c r="F369" s="31">
        <v>7</v>
      </c>
      <c r="G369" s="31">
        <v>1.7456359102244402E-2</v>
      </c>
      <c r="H369" s="31">
        <v>0</v>
      </c>
      <c r="I369" s="31">
        <v>0</v>
      </c>
    </row>
    <row r="370" spans="1:9">
      <c r="A370" s="31" t="s">
        <v>599</v>
      </c>
      <c r="B370" s="31" t="s">
        <v>218</v>
      </c>
      <c r="C370" s="31" t="s">
        <v>368</v>
      </c>
      <c r="D370" s="31">
        <v>7</v>
      </c>
      <c r="E370" s="31">
        <v>0.13207547169811301</v>
      </c>
      <c r="F370" s="31">
        <v>7</v>
      </c>
      <c r="G370" s="31">
        <v>0.112903225806452</v>
      </c>
      <c r="H370" s="31">
        <v>0</v>
      </c>
      <c r="I370" s="31">
        <v>0</v>
      </c>
    </row>
    <row r="371" spans="1:9">
      <c r="A371" s="31" t="s">
        <v>599</v>
      </c>
      <c r="B371" s="31" t="s">
        <v>218</v>
      </c>
      <c r="C371" s="31" t="s">
        <v>366</v>
      </c>
      <c r="D371" s="31">
        <v>14</v>
      </c>
      <c r="E371" s="31">
        <v>0.26415094339622602</v>
      </c>
      <c r="F371" s="31">
        <v>14</v>
      </c>
      <c r="G371" s="31">
        <v>0.225806451612903</v>
      </c>
      <c r="H371" s="31">
        <v>0</v>
      </c>
      <c r="I371" s="31">
        <v>0</v>
      </c>
    </row>
    <row r="372" spans="1:9">
      <c r="A372" s="31" t="s">
        <v>599</v>
      </c>
      <c r="B372" s="31" t="s">
        <v>218</v>
      </c>
      <c r="C372" s="31" t="s">
        <v>370</v>
      </c>
      <c r="D372" s="31">
        <v>6</v>
      </c>
      <c r="E372" s="31">
        <v>0.113207547169811</v>
      </c>
      <c r="F372" s="31">
        <v>6</v>
      </c>
      <c r="G372" s="31">
        <v>9.6774193548387094E-2</v>
      </c>
      <c r="H372" s="31">
        <v>0</v>
      </c>
      <c r="I372" s="31">
        <v>0</v>
      </c>
    </row>
    <row r="373" spans="1:9">
      <c r="A373" s="31" t="s">
        <v>599</v>
      </c>
      <c r="B373" s="31" t="s">
        <v>218</v>
      </c>
      <c r="C373" s="31" t="s">
        <v>363</v>
      </c>
      <c r="D373" s="31">
        <v>11</v>
      </c>
      <c r="E373" s="31">
        <v>0.20754716981132099</v>
      </c>
      <c r="F373" s="31">
        <v>11</v>
      </c>
      <c r="G373" s="31">
        <v>0.17741935483870999</v>
      </c>
      <c r="H373" s="31">
        <v>0</v>
      </c>
      <c r="I373" s="31">
        <v>0</v>
      </c>
    </row>
    <row r="374" spans="1:9">
      <c r="A374" s="31" t="s">
        <v>599</v>
      </c>
      <c r="B374" s="31" t="s">
        <v>218</v>
      </c>
      <c r="C374" s="31" t="s">
        <v>367</v>
      </c>
      <c r="D374" s="31">
        <v>6</v>
      </c>
      <c r="E374" s="31">
        <v>0.113207547169811</v>
      </c>
      <c r="F374" s="31">
        <v>6</v>
      </c>
      <c r="G374" s="31">
        <v>9.6774193548387094E-2</v>
      </c>
      <c r="H374" s="31">
        <v>0</v>
      </c>
      <c r="I374" s="31">
        <v>0</v>
      </c>
    </row>
    <row r="375" spans="1:9">
      <c r="A375" s="31" t="s">
        <v>583</v>
      </c>
      <c r="B375" s="31" t="s">
        <v>257</v>
      </c>
      <c r="C375" s="31" t="s">
        <v>363</v>
      </c>
      <c r="D375" s="31">
        <v>20</v>
      </c>
      <c r="E375" s="31">
        <v>1.0319917440660501E-2</v>
      </c>
      <c r="F375" s="31">
        <v>20</v>
      </c>
      <c r="G375" s="31">
        <v>1.0183299389002001E-2</v>
      </c>
      <c r="H375" s="31">
        <v>0</v>
      </c>
      <c r="I375" s="31">
        <v>0</v>
      </c>
    </row>
    <row r="376" spans="1:9">
      <c r="A376" s="31" t="s">
        <v>580</v>
      </c>
      <c r="B376" s="31" t="s">
        <v>180</v>
      </c>
      <c r="C376" s="31" t="s">
        <v>366</v>
      </c>
      <c r="D376" s="31">
        <v>1</v>
      </c>
      <c r="E376" s="31">
        <v>2.3507287259050299E-4</v>
      </c>
      <c r="F376" s="31">
        <v>1</v>
      </c>
      <c r="G376" s="31">
        <v>2.8776978417266197E-4</v>
      </c>
      <c r="H376" s="31">
        <v>0</v>
      </c>
      <c r="I376" s="31">
        <v>0</v>
      </c>
    </row>
    <row r="377" spans="1:9">
      <c r="A377" s="31" t="s">
        <v>580</v>
      </c>
      <c r="B377" s="31" t="s">
        <v>180</v>
      </c>
      <c r="C377" s="31" t="s">
        <v>370</v>
      </c>
      <c r="D377" s="31">
        <v>8</v>
      </c>
      <c r="E377" s="31">
        <v>1.88058298072402E-3</v>
      </c>
      <c r="F377" s="31">
        <v>8</v>
      </c>
      <c r="G377" s="31">
        <v>2.3021582733812902E-3</v>
      </c>
      <c r="H377" s="31">
        <v>0</v>
      </c>
      <c r="I377" s="31">
        <v>0</v>
      </c>
    </row>
    <row r="378" spans="1:9">
      <c r="A378" s="31" t="s">
        <v>580</v>
      </c>
      <c r="B378" s="31" t="s">
        <v>180</v>
      </c>
      <c r="C378" s="31" t="s">
        <v>367</v>
      </c>
      <c r="D378" s="31">
        <v>32</v>
      </c>
      <c r="E378" s="31">
        <v>7.5223319228961E-3</v>
      </c>
      <c r="F378" s="31">
        <v>32</v>
      </c>
      <c r="G378" s="31">
        <v>9.2086330935251797E-3</v>
      </c>
      <c r="H378" s="31">
        <v>0</v>
      </c>
      <c r="I378" s="31">
        <v>0</v>
      </c>
    </row>
    <row r="379" spans="1:9">
      <c r="A379" s="31" t="s">
        <v>595</v>
      </c>
      <c r="B379" s="31" t="s">
        <v>263</v>
      </c>
      <c r="C379" s="31" t="s">
        <v>366</v>
      </c>
      <c r="D379" s="31">
        <v>8</v>
      </c>
      <c r="E379" s="31">
        <v>1.9230769230769201E-2</v>
      </c>
      <c r="F379" s="31">
        <v>8</v>
      </c>
      <c r="G379" s="31">
        <v>2.03562340966921E-2</v>
      </c>
      <c r="H379" s="31">
        <v>0</v>
      </c>
      <c r="I379" s="31">
        <v>0</v>
      </c>
    </row>
    <row r="380" spans="1:9">
      <c r="A380" s="31" t="s">
        <v>594</v>
      </c>
      <c r="B380" s="31" t="s">
        <v>167</v>
      </c>
      <c r="C380" s="31" t="s">
        <v>369</v>
      </c>
      <c r="D380" s="31">
        <v>16</v>
      </c>
      <c r="E380" s="31">
        <v>5.0729232720355096E-3</v>
      </c>
      <c r="F380" s="31">
        <v>16</v>
      </c>
      <c r="G380" s="31">
        <v>4.81347773766546E-3</v>
      </c>
      <c r="H380" s="31">
        <v>0</v>
      </c>
      <c r="I380" s="31">
        <v>0</v>
      </c>
    </row>
    <row r="381" spans="1:9">
      <c r="A381" s="31" t="s">
        <v>596</v>
      </c>
      <c r="B381" s="31" t="s">
        <v>193</v>
      </c>
      <c r="C381" s="31" t="s">
        <v>371</v>
      </c>
      <c r="D381" s="31">
        <v>2</v>
      </c>
      <c r="E381" s="31">
        <v>1.25549278091651E-3</v>
      </c>
      <c r="F381" s="31">
        <v>2</v>
      </c>
      <c r="G381" s="31">
        <v>1.2414649286157701E-3</v>
      </c>
      <c r="H381" s="31">
        <v>0</v>
      </c>
      <c r="I381" s="31">
        <v>0</v>
      </c>
    </row>
    <row r="382" spans="1:9">
      <c r="A382" s="31" t="s">
        <v>596</v>
      </c>
      <c r="B382" s="31" t="s">
        <v>193</v>
      </c>
      <c r="C382" s="31" t="s">
        <v>363</v>
      </c>
      <c r="D382" s="31">
        <v>16</v>
      </c>
      <c r="E382" s="31">
        <v>1.0043942247332099E-2</v>
      </c>
      <c r="F382" s="31">
        <v>16</v>
      </c>
      <c r="G382" s="31">
        <v>9.9317194289261293E-3</v>
      </c>
      <c r="H382" s="31">
        <v>0</v>
      </c>
      <c r="I382" s="31">
        <v>0</v>
      </c>
    </row>
    <row r="383" spans="1:9">
      <c r="A383" s="31" t="s">
        <v>536</v>
      </c>
      <c r="B383" s="31" t="s">
        <v>234</v>
      </c>
      <c r="C383" s="31" t="s">
        <v>365</v>
      </c>
      <c r="D383" s="31">
        <v>14</v>
      </c>
      <c r="E383" s="31">
        <v>0.66666666666666696</v>
      </c>
      <c r="F383" s="31">
        <v>14</v>
      </c>
      <c r="G383" s="31">
        <v>0.63636363636363602</v>
      </c>
      <c r="H383" s="31">
        <v>0</v>
      </c>
      <c r="I383" s="31">
        <v>0</v>
      </c>
    </row>
    <row r="384" spans="1:9">
      <c r="A384" s="31" t="s">
        <v>536</v>
      </c>
      <c r="B384" s="31" t="s">
        <v>234</v>
      </c>
      <c r="C384" s="31" t="s">
        <v>363</v>
      </c>
      <c r="D384" s="31">
        <v>2</v>
      </c>
      <c r="E384" s="31">
        <v>9.5238095238095205E-2</v>
      </c>
      <c r="F384" s="31">
        <v>2</v>
      </c>
      <c r="G384" s="31">
        <v>9.0909090909090898E-2</v>
      </c>
      <c r="H384" s="31">
        <v>0</v>
      </c>
      <c r="I384" s="31">
        <v>0</v>
      </c>
    </row>
    <row r="385" spans="1:9">
      <c r="A385" s="31" t="s">
        <v>586</v>
      </c>
      <c r="B385" s="31" t="s">
        <v>266</v>
      </c>
      <c r="C385" s="31" t="s">
        <v>368</v>
      </c>
      <c r="D385" s="31">
        <v>76</v>
      </c>
      <c r="E385" s="31">
        <v>3.1825795644891103E-2</v>
      </c>
      <c r="F385" s="31">
        <v>76</v>
      </c>
      <c r="G385" s="31">
        <v>3.1986531986532001E-2</v>
      </c>
      <c r="H385" s="31">
        <v>0</v>
      </c>
      <c r="I385" s="31">
        <v>0</v>
      </c>
    </row>
    <row r="386" spans="1:9">
      <c r="A386" s="31" t="s">
        <v>586</v>
      </c>
      <c r="B386" s="31" t="s">
        <v>266</v>
      </c>
      <c r="C386" s="31" t="s">
        <v>363</v>
      </c>
      <c r="D386" s="31">
        <v>13</v>
      </c>
      <c r="E386" s="31">
        <v>5.4438860971524304E-3</v>
      </c>
      <c r="F386" s="31">
        <v>13</v>
      </c>
      <c r="G386" s="31">
        <v>5.4713804713804699E-3</v>
      </c>
      <c r="H386" s="31">
        <v>0</v>
      </c>
      <c r="I386" s="31">
        <v>0</v>
      </c>
    </row>
    <row r="387" spans="1:9">
      <c r="A387" s="31" t="s">
        <v>584</v>
      </c>
      <c r="B387" s="31" t="s">
        <v>258</v>
      </c>
      <c r="C387" s="31" t="s">
        <v>366</v>
      </c>
      <c r="D387" s="31">
        <v>84</v>
      </c>
      <c r="E387" s="31">
        <v>0.12481426448737</v>
      </c>
      <c r="F387" s="31">
        <v>84</v>
      </c>
      <c r="G387" s="31">
        <v>0.13418530351437699</v>
      </c>
      <c r="H387" s="31">
        <v>0</v>
      </c>
      <c r="I387" s="31">
        <v>0</v>
      </c>
    </row>
    <row r="388" spans="1:9">
      <c r="A388" s="31" t="s">
        <v>584</v>
      </c>
      <c r="B388" s="31" t="s">
        <v>258</v>
      </c>
      <c r="C388" s="31" t="s">
        <v>363</v>
      </c>
      <c r="D388" s="31">
        <v>4</v>
      </c>
      <c r="E388" s="31">
        <v>5.9435364041604804E-3</v>
      </c>
      <c r="F388" s="31">
        <v>4</v>
      </c>
      <c r="G388" s="31">
        <v>6.3897763578274801E-3</v>
      </c>
      <c r="H388" s="31">
        <v>0</v>
      </c>
      <c r="I388" s="31">
        <v>0</v>
      </c>
    </row>
    <row r="389" spans="1:9">
      <c r="A389" s="31" t="s">
        <v>585</v>
      </c>
      <c r="B389" s="31" t="s">
        <v>259</v>
      </c>
      <c r="C389" s="31" t="s">
        <v>366</v>
      </c>
      <c r="D389" s="31">
        <v>156</v>
      </c>
      <c r="E389" s="31">
        <v>0.11685393258427</v>
      </c>
      <c r="F389" s="31">
        <v>156</v>
      </c>
      <c r="G389" s="31">
        <v>0.117558402411454</v>
      </c>
      <c r="H389" s="31">
        <v>0</v>
      </c>
      <c r="I389" s="31">
        <v>0</v>
      </c>
    </row>
    <row r="390" spans="1:9">
      <c r="A390" s="31" t="s">
        <v>585</v>
      </c>
      <c r="B390" s="31" t="s">
        <v>259</v>
      </c>
      <c r="C390" s="31" t="s">
        <v>363</v>
      </c>
      <c r="D390" s="31">
        <v>30</v>
      </c>
      <c r="E390" s="31">
        <v>2.2471910112359501E-2</v>
      </c>
      <c r="F390" s="31">
        <v>30</v>
      </c>
      <c r="G390" s="31">
        <v>2.26073850791258E-2</v>
      </c>
      <c r="H390" s="31">
        <v>0</v>
      </c>
      <c r="I390" s="31">
        <v>0</v>
      </c>
    </row>
    <row r="391" spans="1:9">
      <c r="A391" s="31" t="s">
        <v>602</v>
      </c>
      <c r="B391" s="31" t="s">
        <v>212</v>
      </c>
      <c r="C391" s="31" t="s">
        <v>365</v>
      </c>
      <c r="D391" s="31">
        <v>3</v>
      </c>
      <c r="E391" s="31">
        <v>6.6666666666666693E-2</v>
      </c>
      <c r="F391" s="31">
        <v>3</v>
      </c>
      <c r="G391" s="31">
        <v>6.9767441860465101E-2</v>
      </c>
      <c r="H391" s="31">
        <v>0</v>
      </c>
      <c r="I391" s="31">
        <v>0</v>
      </c>
    </row>
    <row r="392" spans="1:9">
      <c r="A392" s="31" t="s">
        <v>602</v>
      </c>
      <c r="B392" s="31" t="s">
        <v>212</v>
      </c>
      <c r="C392" s="31" t="s">
        <v>364</v>
      </c>
      <c r="D392" s="31">
        <v>2</v>
      </c>
      <c r="E392" s="31">
        <v>4.4444444444444398E-2</v>
      </c>
      <c r="F392" s="31">
        <v>2</v>
      </c>
      <c r="G392" s="31">
        <v>4.6511627906976702E-2</v>
      </c>
      <c r="H392" s="31">
        <v>0</v>
      </c>
      <c r="I392" s="31">
        <v>0</v>
      </c>
    </row>
    <row r="393" spans="1:9">
      <c r="A393" s="31" t="s">
        <v>602</v>
      </c>
      <c r="B393" s="31" t="s">
        <v>212</v>
      </c>
      <c r="C393" s="31" t="s">
        <v>366</v>
      </c>
      <c r="D393" s="31">
        <v>2</v>
      </c>
      <c r="E393" s="31">
        <v>4.4444444444444398E-2</v>
      </c>
      <c r="F393" s="31">
        <v>2</v>
      </c>
      <c r="G393" s="31">
        <v>4.6511627906976702E-2</v>
      </c>
      <c r="H393" s="31">
        <v>0</v>
      </c>
      <c r="I393" s="31">
        <v>0</v>
      </c>
    </row>
    <row r="394" spans="1:9">
      <c r="A394" s="31" t="s">
        <v>602</v>
      </c>
      <c r="B394" s="31" t="s">
        <v>212</v>
      </c>
      <c r="C394" s="31" t="s">
        <v>370</v>
      </c>
      <c r="D394" s="31">
        <v>4</v>
      </c>
      <c r="E394" s="31">
        <v>8.8888888888888906E-2</v>
      </c>
      <c r="F394" s="31">
        <v>4</v>
      </c>
      <c r="G394" s="31">
        <v>9.3023255813953501E-2</v>
      </c>
      <c r="H394" s="31">
        <v>0</v>
      </c>
      <c r="I394" s="31">
        <v>0</v>
      </c>
    </row>
    <row r="395" spans="1:9">
      <c r="A395" s="31" t="s">
        <v>592</v>
      </c>
      <c r="B395" s="31" t="s">
        <v>186</v>
      </c>
      <c r="C395" s="31" t="s">
        <v>366</v>
      </c>
      <c r="D395" s="31">
        <v>78</v>
      </c>
      <c r="E395" s="31">
        <v>0.123613312202853</v>
      </c>
      <c r="F395" s="31">
        <v>78</v>
      </c>
      <c r="G395" s="31">
        <v>0.122448979591837</v>
      </c>
      <c r="H395" s="31">
        <v>0</v>
      </c>
      <c r="I395" s="31">
        <v>0</v>
      </c>
    </row>
    <row r="396" spans="1:9">
      <c r="A396" s="31" t="s">
        <v>592</v>
      </c>
      <c r="B396" s="31" t="s">
        <v>186</v>
      </c>
      <c r="C396" s="31" t="s">
        <v>367</v>
      </c>
      <c r="D396" s="31">
        <v>7</v>
      </c>
      <c r="E396" s="31">
        <v>1.10935023771791E-2</v>
      </c>
      <c r="F396" s="31">
        <v>7</v>
      </c>
      <c r="G396" s="31">
        <v>1.0989010989011E-2</v>
      </c>
      <c r="H396" s="31">
        <v>0</v>
      </c>
      <c r="I396" s="31">
        <v>0</v>
      </c>
    </row>
    <row r="397" spans="1:9">
      <c r="A397" s="31" t="s">
        <v>603</v>
      </c>
      <c r="B397" s="31" t="s">
        <v>219</v>
      </c>
      <c r="C397" s="31" t="s">
        <v>365</v>
      </c>
      <c r="D397" s="31">
        <v>1</v>
      </c>
      <c r="E397" s="31">
        <v>4.2194092827004199E-3</v>
      </c>
      <c r="F397" s="31">
        <v>1</v>
      </c>
      <c r="G397" s="31">
        <v>4.6082949308755804E-3</v>
      </c>
      <c r="H397" s="31">
        <v>0</v>
      </c>
      <c r="I397" s="31">
        <v>0</v>
      </c>
    </row>
    <row r="398" spans="1:9">
      <c r="A398" s="31" t="s">
        <v>603</v>
      </c>
      <c r="B398" s="31" t="s">
        <v>219</v>
      </c>
      <c r="C398" s="31" t="s">
        <v>368</v>
      </c>
      <c r="D398" s="31">
        <v>8</v>
      </c>
      <c r="E398" s="31">
        <v>3.37552742616034E-2</v>
      </c>
      <c r="F398" s="31">
        <v>8</v>
      </c>
      <c r="G398" s="31">
        <v>3.6866359447004601E-2</v>
      </c>
      <c r="H398" s="31">
        <v>0</v>
      </c>
      <c r="I398" s="31">
        <v>0</v>
      </c>
    </row>
    <row r="399" spans="1:9">
      <c r="A399" s="31" t="s">
        <v>603</v>
      </c>
      <c r="B399" s="31" t="s">
        <v>219</v>
      </c>
      <c r="C399" s="31" t="s">
        <v>363</v>
      </c>
      <c r="D399" s="31">
        <v>1</v>
      </c>
      <c r="E399" s="31">
        <v>4.2194092827004199E-3</v>
      </c>
      <c r="F399" s="31">
        <v>1</v>
      </c>
      <c r="G399" s="31">
        <v>4.6082949308755804E-3</v>
      </c>
      <c r="H399" s="31">
        <v>0</v>
      </c>
      <c r="I399" s="31">
        <v>0</v>
      </c>
    </row>
    <row r="400" spans="1:9">
      <c r="A400" s="31" t="s">
        <v>600</v>
      </c>
      <c r="B400" s="31" t="s">
        <v>251</v>
      </c>
      <c r="C400" s="31" t="s">
        <v>366</v>
      </c>
      <c r="D400" s="31">
        <v>61</v>
      </c>
      <c r="E400" s="31">
        <v>9.9025974025974003E-2</v>
      </c>
      <c r="F400" s="31">
        <v>61</v>
      </c>
      <c r="G400" s="31">
        <v>0.10912343470483001</v>
      </c>
      <c r="H400" s="31">
        <v>0</v>
      </c>
      <c r="I400" s="31">
        <v>0</v>
      </c>
    </row>
    <row r="401" spans="1:9">
      <c r="A401" s="31" t="s">
        <v>600</v>
      </c>
      <c r="B401" s="31" t="s">
        <v>251</v>
      </c>
      <c r="C401" s="31" t="s">
        <v>367</v>
      </c>
      <c r="D401" s="31">
        <v>14</v>
      </c>
      <c r="E401" s="31">
        <v>2.27272727272727E-2</v>
      </c>
      <c r="F401" s="31">
        <v>14</v>
      </c>
      <c r="G401" s="31">
        <v>2.50447227191413E-2</v>
      </c>
      <c r="H401" s="31">
        <v>0</v>
      </c>
      <c r="I401" s="31">
        <v>0</v>
      </c>
    </row>
    <row r="402" spans="1:9">
      <c r="A402" s="31" t="s">
        <v>597</v>
      </c>
      <c r="B402" s="31" t="s">
        <v>273</v>
      </c>
      <c r="C402" s="31" t="s">
        <v>364</v>
      </c>
      <c r="D402" s="31">
        <v>20</v>
      </c>
      <c r="E402" s="31">
        <v>6.7727734507280696E-3</v>
      </c>
      <c r="F402" s="31">
        <v>20</v>
      </c>
      <c r="G402" s="31">
        <v>7.4404761904761901E-3</v>
      </c>
      <c r="H402" s="31">
        <v>0</v>
      </c>
      <c r="I402" s="31">
        <v>0</v>
      </c>
    </row>
    <row r="403" spans="1:9">
      <c r="A403" s="31" t="s">
        <v>546</v>
      </c>
      <c r="B403" s="31" t="s">
        <v>220</v>
      </c>
      <c r="C403" s="31" t="s">
        <v>368</v>
      </c>
      <c r="D403" s="31">
        <v>13</v>
      </c>
      <c r="E403" s="31">
        <v>0.14606741573033699</v>
      </c>
      <c r="F403" s="31">
        <v>13</v>
      </c>
      <c r="G403" s="31">
        <v>0.16250000000000001</v>
      </c>
      <c r="H403" s="31">
        <v>0</v>
      </c>
      <c r="I403" s="31">
        <v>0</v>
      </c>
    </row>
    <row r="404" spans="1:9">
      <c r="A404" s="31" t="s">
        <v>546</v>
      </c>
      <c r="B404" s="31" t="s">
        <v>220</v>
      </c>
      <c r="C404" s="31" t="s">
        <v>370</v>
      </c>
      <c r="D404" s="31">
        <v>7</v>
      </c>
      <c r="E404" s="31">
        <v>7.8651685393258397E-2</v>
      </c>
      <c r="F404" s="31">
        <v>7</v>
      </c>
      <c r="G404" s="31">
        <v>8.7499999999999994E-2</v>
      </c>
      <c r="H404" s="31">
        <v>0</v>
      </c>
      <c r="I404" s="31">
        <v>0</v>
      </c>
    </row>
    <row r="405" spans="1:9">
      <c r="A405" s="31" t="s">
        <v>579</v>
      </c>
      <c r="B405" s="31" t="s">
        <v>151</v>
      </c>
      <c r="C405" s="31" t="s">
        <v>369</v>
      </c>
      <c r="D405" s="31">
        <v>191</v>
      </c>
      <c r="E405" s="31">
        <v>4.1062640951277301E-4</v>
      </c>
      <c r="F405" s="31">
        <v>191</v>
      </c>
      <c r="G405" s="31">
        <v>4.10479035481722E-4</v>
      </c>
      <c r="H405" s="31">
        <v>0</v>
      </c>
      <c r="I405" s="31">
        <v>0</v>
      </c>
    </row>
    <row r="406" spans="1:9">
      <c r="A406" s="31" t="s">
        <v>604</v>
      </c>
      <c r="B406" s="31" t="s">
        <v>199</v>
      </c>
      <c r="C406" s="31" t="s">
        <v>366</v>
      </c>
      <c r="D406" s="31">
        <v>7</v>
      </c>
      <c r="E406" s="31">
        <v>0.14583333333333301</v>
      </c>
      <c r="F406" s="31">
        <v>7</v>
      </c>
      <c r="G406" s="31">
        <v>0.14285714285714299</v>
      </c>
      <c r="H406" s="31">
        <v>0</v>
      </c>
      <c r="I406" s="31">
        <v>0</v>
      </c>
    </row>
    <row r="407" spans="1:9">
      <c r="A407" s="31" t="s">
        <v>604</v>
      </c>
      <c r="B407" s="31" t="s">
        <v>199</v>
      </c>
      <c r="C407" s="31" t="s">
        <v>370</v>
      </c>
      <c r="D407" s="31">
        <v>18</v>
      </c>
      <c r="E407" s="31">
        <v>0.375</v>
      </c>
      <c r="F407" s="31">
        <v>18</v>
      </c>
      <c r="G407" s="31">
        <v>0.36734693877551</v>
      </c>
      <c r="H407" s="31">
        <v>0</v>
      </c>
      <c r="I407" s="31">
        <v>0</v>
      </c>
    </row>
    <row r="408" spans="1:9">
      <c r="A408" s="31" t="s">
        <v>604</v>
      </c>
      <c r="B408" s="31" t="s">
        <v>199</v>
      </c>
      <c r="C408" s="31" t="s">
        <v>367</v>
      </c>
      <c r="D408" s="31">
        <v>5</v>
      </c>
      <c r="E408" s="31">
        <v>0.104166666666667</v>
      </c>
      <c r="F408" s="31">
        <v>5</v>
      </c>
      <c r="G408" s="31">
        <v>0.102040816326531</v>
      </c>
      <c r="H408" s="31">
        <v>0</v>
      </c>
      <c r="I408" s="31">
        <v>0</v>
      </c>
    </row>
    <row r="409" spans="1:9">
      <c r="A409" s="31" t="s">
        <v>588</v>
      </c>
      <c r="B409" s="31" t="s">
        <v>236</v>
      </c>
      <c r="C409" s="31" t="s">
        <v>371</v>
      </c>
      <c r="D409" s="31">
        <v>44</v>
      </c>
      <c r="E409" s="31">
        <v>6.2296474585869996E-3</v>
      </c>
      <c r="F409" s="31">
        <v>44</v>
      </c>
      <c r="G409" s="31">
        <v>6.2182023742227196E-3</v>
      </c>
      <c r="H409" s="31">
        <v>0</v>
      </c>
      <c r="I409" s="31">
        <v>0</v>
      </c>
    </row>
    <row r="410" spans="1:9">
      <c r="A410" s="31" t="s">
        <v>588</v>
      </c>
      <c r="B410" s="31" t="s">
        <v>236</v>
      </c>
      <c r="C410" s="31" t="s">
        <v>369</v>
      </c>
      <c r="D410" s="31">
        <v>29</v>
      </c>
      <c r="E410" s="31">
        <v>4.1059040067959801E-3</v>
      </c>
      <c r="F410" s="31">
        <v>29</v>
      </c>
      <c r="G410" s="31">
        <v>4.0983606557377103E-3</v>
      </c>
      <c r="H410" s="31">
        <v>0</v>
      </c>
      <c r="I410" s="31">
        <v>0</v>
      </c>
    </row>
    <row r="411" spans="1:9">
      <c r="A411" s="31" t="s">
        <v>590</v>
      </c>
      <c r="B411" s="31" t="s">
        <v>202</v>
      </c>
      <c r="C411" s="31" t="s">
        <v>365</v>
      </c>
      <c r="D411" s="31">
        <v>79</v>
      </c>
      <c r="E411" s="31">
        <v>5.7454545454545501E-2</v>
      </c>
      <c r="F411" s="31">
        <v>79</v>
      </c>
      <c r="G411" s="31">
        <v>5.9264816204051003E-2</v>
      </c>
      <c r="H411" s="31">
        <v>0</v>
      </c>
      <c r="I411" s="31">
        <v>0</v>
      </c>
    </row>
    <row r="412" spans="1:9">
      <c r="A412" s="31" t="s">
        <v>590</v>
      </c>
      <c r="B412" s="31" t="s">
        <v>202</v>
      </c>
      <c r="C412" s="31" t="s">
        <v>371</v>
      </c>
      <c r="D412" s="31">
        <v>3</v>
      </c>
      <c r="E412" s="31">
        <v>2.1818181818181802E-3</v>
      </c>
      <c r="F412" s="31">
        <v>3</v>
      </c>
      <c r="G412" s="31">
        <v>2.2505626406601601E-3</v>
      </c>
      <c r="H412" s="31">
        <v>0</v>
      </c>
      <c r="I412" s="31">
        <v>0</v>
      </c>
    </row>
    <row r="413" spans="1:9">
      <c r="A413" s="31" t="s">
        <v>590</v>
      </c>
      <c r="B413" s="31" t="s">
        <v>202</v>
      </c>
      <c r="C413" s="31" t="s">
        <v>367</v>
      </c>
      <c r="D413" s="31">
        <v>71</v>
      </c>
      <c r="E413" s="31">
        <v>5.1636363636363598E-2</v>
      </c>
      <c r="F413" s="31">
        <v>71</v>
      </c>
      <c r="G413" s="31">
        <v>5.32633158289572E-2</v>
      </c>
      <c r="H413" s="31">
        <v>0</v>
      </c>
      <c r="I413" s="31">
        <v>0</v>
      </c>
    </row>
    <row r="414" spans="1:9">
      <c r="A414" s="31" t="s">
        <v>540</v>
      </c>
      <c r="B414" s="31" t="s">
        <v>195</v>
      </c>
      <c r="C414" s="31" t="s">
        <v>371</v>
      </c>
      <c r="D414" s="31">
        <v>26</v>
      </c>
      <c r="E414" s="31">
        <v>1.9210876311511701E-3</v>
      </c>
      <c r="F414" s="31">
        <v>26</v>
      </c>
      <c r="G414" s="31">
        <v>1.9462534620854901E-3</v>
      </c>
      <c r="H414" s="31">
        <v>0</v>
      </c>
      <c r="I414" s="31">
        <v>0</v>
      </c>
    </row>
    <row r="415" spans="1:9">
      <c r="A415" s="31" t="s">
        <v>545</v>
      </c>
      <c r="B415" s="31" t="s">
        <v>262</v>
      </c>
      <c r="C415" s="31" t="s">
        <v>365</v>
      </c>
      <c r="D415" s="31">
        <v>353</v>
      </c>
      <c r="E415" s="31">
        <v>0.62699822380106596</v>
      </c>
      <c r="F415" s="31">
        <v>353</v>
      </c>
      <c r="G415" s="31">
        <v>0.63603603603603598</v>
      </c>
      <c r="H415" s="31">
        <v>0</v>
      </c>
      <c r="I415" s="31">
        <v>0</v>
      </c>
    </row>
    <row r="416" spans="1:9">
      <c r="A416" s="31" t="s">
        <v>545</v>
      </c>
      <c r="B416" s="31" t="s">
        <v>262</v>
      </c>
      <c r="C416" s="31" t="s">
        <v>368</v>
      </c>
      <c r="D416" s="31">
        <v>21</v>
      </c>
      <c r="E416" s="31">
        <v>3.7300177619893397E-2</v>
      </c>
      <c r="F416" s="31">
        <v>21</v>
      </c>
      <c r="G416" s="31">
        <v>3.7837837837837798E-2</v>
      </c>
      <c r="H416" s="31">
        <v>0</v>
      </c>
      <c r="I416" s="31">
        <v>0</v>
      </c>
    </row>
    <row r="417" spans="1:9">
      <c r="A417" s="31" t="s">
        <v>545</v>
      </c>
      <c r="B417" s="31" t="s">
        <v>262</v>
      </c>
      <c r="C417" s="31" t="s">
        <v>370</v>
      </c>
      <c r="D417" s="31">
        <v>13</v>
      </c>
      <c r="E417" s="31">
        <v>2.3090586145648299E-2</v>
      </c>
      <c r="F417" s="31">
        <v>13</v>
      </c>
      <c r="G417" s="31">
        <v>2.3423423423423399E-2</v>
      </c>
      <c r="H417" s="31">
        <v>0</v>
      </c>
      <c r="I417" s="31">
        <v>0</v>
      </c>
    </row>
    <row r="418" spans="1:9">
      <c r="A418" s="31" t="s">
        <v>545</v>
      </c>
      <c r="B418" s="31" t="s">
        <v>262</v>
      </c>
      <c r="C418" s="31" t="s">
        <v>363</v>
      </c>
      <c r="D418" s="31">
        <v>2</v>
      </c>
      <c r="E418" s="31">
        <v>3.5523978685612799E-3</v>
      </c>
      <c r="F418" s="31">
        <v>2</v>
      </c>
      <c r="G418" s="31">
        <v>3.6036036036036002E-3</v>
      </c>
      <c r="H418" s="31">
        <v>0</v>
      </c>
      <c r="I418" s="31">
        <v>0</v>
      </c>
    </row>
    <row r="419" spans="1:9">
      <c r="A419" s="31" t="s">
        <v>452</v>
      </c>
      <c r="B419" s="31" t="s">
        <v>264</v>
      </c>
      <c r="C419" s="31" t="s">
        <v>369</v>
      </c>
      <c r="D419" s="31">
        <v>22</v>
      </c>
      <c r="E419" s="31">
        <v>2.0317694865164401E-3</v>
      </c>
      <c r="F419" s="31">
        <v>22</v>
      </c>
      <c r="G419" s="31">
        <v>1.9415762068661199E-3</v>
      </c>
      <c r="H419" s="31">
        <v>0</v>
      </c>
      <c r="I419" s="31">
        <v>0</v>
      </c>
    </row>
    <row r="420" spans="1:9">
      <c r="A420" s="31" t="s">
        <v>453</v>
      </c>
      <c r="B420" s="31" t="s">
        <v>270</v>
      </c>
      <c r="C420" s="31" t="s">
        <v>363</v>
      </c>
      <c r="D420" s="31">
        <v>52</v>
      </c>
      <c r="E420" s="31">
        <v>1.3055485814712499E-2</v>
      </c>
      <c r="F420" s="31">
        <v>52</v>
      </c>
      <c r="G420" s="31">
        <v>1.33401744484351E-2</v>
      </c>
      <c r="H420" s="31">
        <v>0</v>
      </c>
      <c r="I420" s="31">
        <v>0</v>
      </c>
    </row>
    <row r="421" spans="1:9">
      <c r="A421" s="31" t="s">
        <v>453</v>
      </c>
      <c r="B421" s="31" t="s">
        <v>270</v>
      </c>
      <c r="C421" s="31" t="s">
        <v>367</v>
      </c>
      <c r="D421" s="31">
        <v>47</v>
      </c>
      <c r="E421" s="31">
        <v>1.1800150640220899E-2</v>
      </c>
      <c r="F421" s="31">
        <v>47</v>
      </c>
      <c r="G421" s="31">
        <v>1.20574653668548E-2</v>
      </c>
      <c r="H421" s="31">
        <v>0</v>
      </c>
      <c r="I421" s="31">
        <v>0</v>
      </c>
    </row>
    <row r="422" spans="1:9">
      <c r="A422" s="31" t="s">
        <v>454</v>
      </c>
      <c r="B422" s="31" t="s">
        <v>213</v>
      </c>
      <c r="C422" s="31" t="s">
        <v>365</v>
      </c>
      <c r="D422" s="31">
        <v>8</v>
      </c>
      <c r="E422" s="31">
        <v>2.2160664819944598E-2</v>
      </c>
      <c r="F422" s="31">
        <v>8</v>
      </c>
      <c r="G422" s="31">
        <v>2.1220159151193602E-2</v>
      </c>
      <c r="H422" s="31">
        <v>0</v>
      </c>
      <c r="I422" s="31">
        <v>0</v>
      </c>
    </row>
    <row r="423" spans="1:9">
      <c r="A423" s="31" t="s">
        <v>454</v>
      </c>
      <c r="B423" s="31" t="s">
        <v>213</v>
      </c>
      <c r="C423" s="31" t="s">
        <v>363</v>
      </c>
      <c r="D423" s="31">
        <v>8</v>
      </c>
      <c r="E423" s="31">
        <v>2.2160664819944598E-2</v>
      </c>
      <c r="F423" s="31">
        <v>8</v>
      </c>
      <c r="G423" s="31">
        <v>2.1220159151193602E-2</v>
      </c>
      <c r="H423" s="31">
        <v>0</v>
      </c>
      <c r="I423" s="31">
        <v>0</v>
      </c>
    </row>
    <row r="424" spans="1:9">
      <c r="A424" s="31" t="s">
        <v>455</v>
      </c>
      <c r="B424" s="31" t="s">
        <v>274</v>
      </c>
      <c r="C424" s="31" t="s">
        <v>371</v>
      </c>
      <c r="D424" s="31">
        <v>12</v>
      </c>
      <c r="E424" s="31">
        <v>2.1684134441633499E-3</v>
      </c>
      <c r="F424" s="31">
        <v>12</v>
      </c>
      <c r="G424" s="31">
        <v>2.3028209556706998E-3</v>
      </c>
      <c r="H424" s="31">
        <v>0</v>
      </c>
      <c r="I424" s="31">
        <v>0</v>
      </c>
    </row>
    <row r="425" spans="1:9">
      <c r="A425" s="31" t="s">
        <v>456</v>
      </c>
      <c r="B425" s="31" t="s">
        <v>269</v>
      </c>
      <c r="C425" s="31" t="s">
        <v>368</v>
      </c>
      <c r="D425" s="31">
        <v>10</v>
      </c>
      <c r="E425" s="31">
        <v>1.7667844522968199E-2</v>
      </c>
      <c r="F425" s="31">
        <v>10</v>
      </c>
      <c r="G425" s="31">
        <v>1.7035775127768299E-2</v>
      </c>
      <c r="H425" s="31">
        <v>0</v>
      </c>
      <c r="I425" s="31">
        <v>0</v>
      </c>
    </row>
    <row r="426" spans="1:9">
      <c r="A426" s="31" t="s">
        <v>548</v>
      </c>
      <c r="B426" s="31" t="s">
        <v>252</v>
      </c>
      <c r="C426" s="31" t="s">
        <v>369</v>
      </c>
      <c r="D426" s="31">
        <v>4</v>
      </c>
      <c r="E426" s="31">
        <v>5.7520851308599395E-4</v>
      </c>
      <c r="F426" s="31">
        <v>4</v>
      </c>
      <c r="G426" s="31">
        <v>5.5998880022399599E-4</v>
      </c>
      <c r="H426" s="31">
        <v>0</v>
      </c>
      <c r="I426" s="31">
        <v>0</v>
      </c>
    </row>
    <row r="427" spans="1:9">
      <c r="A427" s="31" t="s">
        <v>457</v>
      </c>
      <c r="B427" s="31" t="s">
        <v>182</v>
      </c>
      <c r="C427" s="31" t="s">
        <v>366</v>
      </c>
      <c r="D427" s="31">
        <v>10</v>
      </c>
      <c r="E427" s="31">
        <v>3.0769230769230799E-2</v>
      </c>
      <c r="F427" s="31">
        <v>10</v>
      </c>
      <c r="G427" s="31">
        <v>2.9940119760479E-2</v>
      </c>
      <c r="H427" s="31">
        <v>0</v>
      </c>
      <c r="I427" s="31">
        <v>0</v>
      </c>
    </row>
    <row r="428" spans="1:9">
      <c r="A428" s="31" t="s">
        <v>457</v>
      </c>
      <c r="B428" s="31" t="s">
        <v>182</v>
      </c>
      <c r="C428" s="31" t="s">
        <v>363</v>
      </c>
      <c r="D428" s="31">
        <v>3</v>
      </c>
      <c r="E428" s="31">
        <v>9.2307692307692299E-3</v>
      </c>
      <c r="F428" s="31">
        <v>3</v>
      </c>
      <c r="G428" s="31">
        <v>8.9820359281437105E-3</v>
      </c>
      <c r="H428" s="31">
        <v>0</v>
      </c>
      <c r="I428" s="31">
        <v>0</v>
      </c>
    </row>
    <row r="429" spans="1:9">
      <c r="A429" s="31" t="s">
        <v>458</v>
      </c>
      <c r="B429" s="31" t="s">
        <v>196</v>
      </c>
      <c r="C429" s="31" t="s">
        <v>370</v>
      </c>
      <c r="D429" s="31">
        <v>217</v>
      </c>
      <c r="E429" s="31">
        <v>7.4238795757783096E-2</v>
      </c>
      <c r="F429" s="31">
        <v>217</v>
      </c>
      <c r="G429" s="31">
        <v>6.42772511848341E-2</v>
      </c>
      <c r="H429" s="31">
        <v>0</v>
      </c>
      <c r="I429" s="31">
        <v>0</v>
      </c>
    </row>
    <row r="430" spans="1:9">
      <c r="A430" s="31" t="s">
        <v>458</v>
      </c>
      <c r="B430" s="31" t="s">
        <v>196</v>
      </c>
      <c r="C430" s="31" t="s">
        <v>367</v>
      </c>
      <c r="D430" s="31">
        <v>41</v>
      </c>
      <c r="E430" s="31">
        <v>1.4026684912760899E-2</v>
      </c>
      <c r="F430" s="31">
        <v>41</v>
      </c>
      <c r="G430" s="31">
        <v>1.21445497630332E-2</v>
      </c>
      <c r="H430" s="31">
        <v>0</v>
      </c>
      <c r="I430" s="31">
        <v>0</v>
      </c>
    </row>
    <row r="431" spans="1:9">
      <c r="A431" s="31" t="s">
        <v>462</v>
      </c>
      <c r="B431" s="31" t="s">
        <v>237</v>
      </c>
      <c r="C431" s="31" t="s">
        <v>365</v>
      </c>
      <c r="D431" s="31">
        <v>15</v>
      </c>
      <c r="E431" s="31">
        <v>2.4E-2</v>
      </c>
      <c r="F431" s="31">
        <v>15</v>
      </c>
      <c r="G431" s="31">
        <v>2.4038461538461502E-2</v>
      </c>
      <c r="H431" s="31">
        <v>0</v>
      </c>
      <c r="I431" s="31">
        <v>0</v>
      </c>
    </row>
    <row r="432" spans="1:9">
      <c r="A432" s="31" t="s">
        <v>462</v>
      </c>
      <c r="B432" s="31" t="s">
        <v>237</v>
      </c>
      <c r="C432" s="31" t="s">
        <v>369</v>
      </c>
      <c r="D432" s="31">
        <v>2</v>
      </c>
      <c r="E432" s="31">
        <v>3.2000000000000002E-3</v>
      </c>
      <c r="F432" s="31">
        <v>2</v>
      </c>
      <c r="G432" s="31">
        <v>3.2051282051282098E-3</v>
      </c>
      <c r="H432" s="31">
        <v>0</v>
      </c>
      <c r="I432" s="31">
        <v>0</v>
      </c>
    </row>
    <row r="433" spans="1:9">
      <c r="A433" s="31" t="s">
        <v>463</v>
      </c>
      <c r="B433" s="31" t="s">
        <v>243</v>
      </c>
      <c r="C433" s="31" t="s">
        <v>368</v>
      </c>
      <c r="D433" s="31">
        <v>22</v>
      </c>
      <c r="E433" s="31">
        <v>0.162962962962963</v>
      </c>
      <c r="F433" s="31">
        <v>22</v>
      </c>
      <c r="G433" s="31">
        <v>0.160583941605839</v>
      </c>
      <c r="H433" s="31">
        <v>0</v>
      </c>
      <c r="I433" s="31">
        <v>0</v>
      </c>
    </row>
    <row r="434" spans="1:9">
      <c r="A434" s="31" t="s">
        <v>463</v>
      </c>
      <c r="B434" s="31" t="s">
        <v>243</v>
      </c>
      <c r="C434" s="31" t="s">
        <v>364</v>
      </c>
      <c r="D434" s="31">
        <v>5</v>
      </c>
      <c r="E434" s="31">
        <v>3.7037037037037E-2</v>
      </c>
      <c r="F434" s="31">
        <v>5</v>
      </c>
      <c r="G434" s="31">
        <v>3.6496350364963501E-2</v>
      </c>
      <c r="H434" s="31">
        <v>0</v>
      </c>
      <c r="I434" s="31">
        <v>0</v>
      </c>
    </row>
    <row r="435" spans="1:9">
      <c r="A435" s="31" t="s">
        <v>463</v>
      </c>
      <c r="B435" s="31" t="s">
        <v>243</v>
      </c>
      <c r="C435" s="31" t="s">
        <v>363</v>
      </c>
      <c r="D435" s="31">
        <v>1</v>
      </c>
      <c r="E435" s="31">
        <v>7.4074074074074103E-3</v>
      </c>
      <c r="F435" s="31">
        <v>1</v>
      </c>
      <c r="G435" s="31">
        <v>7.2992700729926996E-3</v>
      </c>
      <c r="H435" s="31">
        <v>0</v>
      </c>
      <c r="I435" s="31">
        <v>0</v>
      </c>
    </row>
    <row r="436" spans="1:9">
      <c r="A436" s="31" t="s">
        <v>464</v>
      </c>
      <c r="B436" s="31" t="s">
        <v>256</v>
      </c>
      <c r="C436" s="31" t="s">
        <v>368</v>
      </c>
      <c r="D436" s="31">
        <v>4</v>
      </c>
      <c r="E436" s="31">
        <v>9.0909090909090898E-2</v>
      </c>
      <c r="F436" s="31">
        <v>4</v>
      </c>
      <c r="G436" s="31">
        <v>9.5238095238095205E-2</v>
      </c>
      <c r="H436" s="31">
        <v>0</v>
      </c>
      <c r="I436" s="31">
        <v>0</v>
      </c>
    </row>
    <row r="437" spans="1:9">
      <c r="A437" s="31" t="s">
        <v>464</v>
      </c>
      <c r="B437" s="31" t="s">
        <v>256</v>
      </c>
      <c r="C437" s="31" t="s">
        <v>366</v>
      </c>
      <c r="D437" s="31">
        <v>1</v>
      </c>
      <c r="E437" s="31">
        <v>2.27272727272727E-2</v>
      </c>
      <c r="F437" s="31">
        <v>1</v>
      </c>
      <c r="G437" s="31">
        <v>2.3809523809523801E-2</v>
      </c>
      <c r="H437" s="31">
        <v>0</v>
      </c>
      <c r="I437" s="31">
        <v>0</v>
      </c>
    </row>
    <row r="438" spans="1:9">
      <c r="A438" s="31" t="s">
        <v>464</v>
      </c>
      <c r="B438" s="31" t="s">
        <v>256</v>
      </c>
      <c r="C438" s="31" t="s">
        <v>370</v>
      </c>
      <c r="D438" s="31">
        <v>30</v>
      </c>
      <c r="E438" s="31">
        <v>0.68181818181818199</v>
      </c>
      <c r="F438" s="31">
        <v>30</v>
      </c>
      <c r="G438" s="31">
        <v>0.71428571428571397</v>
      </c>
      <c r="H438" s="31">
        <v>0</v>
      </c>
      <c r="I438" s="31">
        <v>0</v>
      </c>
    </row>
    <row r="439" spans="1:9">
      <c r="A439" s="31" t="s">
        <v>465</v>
      </c>
      <c r="B439" s="31" t="s">
        <v>238</v>
      </c>
      <c r="C439" s="31" t="s">
        <v>368</v>
      </c>
      <c r="D439" s="31">
        <v>2</v>
      </c>
      <c r="E439" s="31">
        <v>3.03030303030303E-2</v>
      </c>
      <c r="F439" s="31">
        <v>2</v>
      </c>
      <c r="G439" s="31">
        <v>3.3333333333333298E-2</v>
      </c>
      <c r="H439" s="31">
        <v>0</v>
      </c>
      <c r="I439" s="31">
        <v>0</v>
      </c>
    </row>
    <row r="440" spans="1:9">
      <c r="A440" s="31" t="s">
        <v>465</v>
      </c>
      <c r="B440" s="31" t="s">
        <v>238</v>
      </c>
      <c r="C440" s="31" t="s">
        <v>369</v>
      </c>
      <c r="D440" s="31">
        <v>1</v>
      </c>
      <c r="E440" s="31">
        <v>1.5151515151515201E-2</v>
      </c>
      <c r="F440" s="31">
        <v>1</v>
      </c>
      <c r="G440" s="31">
        <v>1.6666666666666701E-2</v>
      </c>
      <c r="H440" s="31">
        <v>0</v>
      </c>
      <c r="I440" s="31">
        <v>0</v>
      </c>
    </row>
    <row r="441" spans="1:9">
      <c r="A441" s="31" t="s">
        <v>465</v>
      </c>
      <c r="B441" s="31" t="s">
        <v>238</v>
      </c>
      <c r="C441" s="31" t="s">
        <v>370</v>
      </c>
      <c r="D441" s="31">
        <v>5</v>
      </c>
      <c r="E441" s="31">
        <v>7.5757575757575801E-2</v>
      </c>
      <c r="F441" s="31">
        <v>5</v>
      </c>
      <c r="G441" s="31">
        <v>8.3333333333333301E-2</v>
      </c>
      <c r="H441" s="31">
        <v>0</v>
      </c>
      <c r="I441" s="31">
        <v>0</v>
      </c>
    </row>
    <row r="442" spans="1:9">
      <c r="A442" s="31" t="s">
        <v>466</v>
      </c>
      <c r="B442" s="31" t="s">
        <v>221</v>
      </c>
      <c r="C442" s="31" t="s">
        <v>364</v>
      </c>
      <c r="D442" s="31">
        <v>2</v>
      </c>
      <c r="E442" s="31">
        <v>9.1324200913242004E-3</v>
      </c>
      <c r="F442" s="31">
        <v>2</v>
      </c>
      <c r="G442" s="31">
        <v>9.1324200913242004E-3</v>
      </c>
      <c r="H442" s="31">
        <v>0</v>
      </c>
      <c r="I442" s="31">
        <v>0</v>
      </c>
    </row>
    <row r="443" spans="1:9">
      <c r="A443" s="31" t="s">
        <v>466</v>
      </c>
      <c r="B443" s="31" t="s">
        <v>221</v>
      </c>
      <c r="C443" s="31" t="s">
        <v>363</v>
      </c>
      <c r="D443" s="31">
        <v>17</v>
      </c>
      <c r="E443" s="31">
        <v>7.7625570776255703E-2</v>
      </c>
      <c r="F443" s="31">
        <v>17</v>
      </c>
      <c r="G443" s="31">
        <v>7.7625570776255703E-2</v>
      </c>
      <c r="H443" s="31">
        <v>0</v>
      </c>
      <c r="I443" s="31">
        <v>0</v>
      </c>
    </row>
    <row r="444" spans="1:9">
      <c r="A444" s="31" t="s">
        <v>541</v>
      </c>
      <c r="B444" s="31" t="s">
        <v>166</v>
      </c>
      <c r="C444" s="31" t="s">
        <v>363</v>
      </c>
      <c r="D444" s="31">
        <v>31</v>
      </c>
      <c r="E444" s="31">
        <v>1.75736961451247E-2</v>
      </c>
      <c r="F444" s="31">
        <v>31</v>
      </c>
      <c r="G444" s="31">
        <v>1.7260579064588E-2</v>
      </c>
      <c r="H444" s="31">
        <v>0</v>
      </c>
      <c r="I444" s="31">
        <v>0</v>
      </c>
    </row>
    <row r="445" spans="1:9">
      <c r="A445" s="31" t="s">
        <v>541</v>
      </c>
      <c r="B445" s="31" t="s">
        <v>166</v>
      </c>
      <c r="C445" s="31" t="s">
        <v>367</v>
      </c>
      <c r="D445" s="31">
        <v>15</v>
      </c>
      <c r="E445" s="31">
        <v>8.5034013605442202E-3</v>
      </c>
      <c r="F445" s="31">
        <v>15</v>
      </c>
      <c r="G445" s="31">
        <v>8.3518930957683698E-3</v>
      </c>
      <c r="H445" s="31">
        <v>0</v>
      </c>
      <c r="I445" s="31">
        <v>0</v>
      </c>
    </row>
    <row r="446" spans="1:9">
      <c r="A446" s="31" t="s">
        <v>468</v>
      </c>
      <c r="B446" s="31" t="s">
        <v>239</v>
      </c>
      <c r="C446" s="31" t="s">
        <v>365</v>
      </c>
      <c r="D446" s="31">
        <v>4</v>
      </c>
      <c r="E446" s="31">
        <v>0.5</v>
      </c>
      <c r="F446" s="31">
        <v>4</v>
      </c>
      <c r="G446" s="31">
        <v>0.5</v>
      </c>
      <c r="H446" s="31">
        <v>0</v>
      </c>
      <c r="I446" s="31">
        <v>0</v>
      </c>
    </row>
    <row r="447" spans="1:9">
      <c r="A447" s="31" t="s">
        <v>468</v>
      </c>
      <c r="B447" s="31" t="s">
        <v>239</v>
      </c>
      <c r="C447" s="31" t="s">
        <v>368</v>
      </c>
      <c r="D447" s="31">
        <v>1</v>
      </c>
      <c r="E447" s="31">
        <v>0.125</v>
      </c>
      <c r="F447" s="31">
        <v>1</v>
      </c>
      <c r="G447" s="31">
        <v>0.125</v>
      </c>
      <c r="H447" s="31">
        <v>0</v>
      </c>
      <c r="I447" s="31">
        <v>0</v>
      </c>
    </row>
    <row r="448" spans="1:9">
      <c r="A448" s="31" t="s">
        <v>468</v>
      </c>
      <c r="B448" s="31" t="s">
        <v>239</v>
      </c>
      <c r="C448" s="31" t="s">
        <v>364</v>
      </c>
      <c r="D448" s="31">
        <v>3</v>
      </c>
      <c r="E448" s="31">
        <v>0.375</v>
      </c>
      <c r="F448" s="31">
        <v>3</v>
      </c>
      <c r="G448" s="31">
        <v>0.375</v>
      </c>
      <c r="H448" s="31">
        <v>0</v>
      </c>
      <c r="I448" s="31">
        <v>0</v>
      </c>
    </row>
    <row r="449" spans="1:9">
      <c r="A449" s="31" t="s">
        <v>469</v>
      </c>
      <c r="B449" s="31" t="s">
        <v>194</v>
      </c>
      <c r="C449" s="31" t="s">
        <v>368</v>
      </c>
      <c r="D449" s="31">
        <v>33</v>
      </c>
      <c r="E449" s="31">
        <v>0.157894736842105</v>
      </c>
      <c r="F449" s="31">
        <v>33</v>
      </c>
      <c r="G449" s="31">
        <v>0.15277777777777801</v>
      </c>
      <c r="H449" s="31">
        <v>0</v>
      </c>
      <c r="I449" s="31">
        <v>0</v>
      </c>
    </row>
    <row r="450" spans="1:9">
      <c r="A450" s="31" t="s">
        <v>469</v>
      </c>
      <c r="B450" s="31" t="s">
        <v>194</v>
      </c>
      <c r="C450" s="31" t="s">
        <v>369</v>
      </c>
      <c r="D450" s="31">
        <v>2</v>
      </c>
      <c r="E450" s="31">
        <v>9.5693779904306199E-3</v>
      </c>
      <c r="F450" s="31">
        <v>2</v>
      </c>
      <c r="G450" s="31">
        <v>9.2592592592592605E-3</v>
      </c>
      <c r="H450" s="31">
        <v>0</v>
      </c>
      <c r="I450" s="31">
        <v>0</v>
      </c>
    </row>
    <row r="451" spans="1:9">
      <c r="A451" s="31" t="s">
        <v>470</v>
      </c>
      <c r="B451" s="31" t="s">
        <v>200</v>
      </c>
      <c r="C451" s="31" t="s">
        <v>371</v>
      </c>
      <c r="D451" s="31">
        <v>3</v>
      </c>
      <c r="E451" s="31">
        <v>2.8653295128939801E-3</v>
      </c>
      <c r="F451" s="31">
        <v>3</v>
      </c>
      <c r="G451" s="31">
        <v>2.80373831775701E-3</v>
      </c>
      <c r="H451" s="31">
        <v>0</v>
      </c>
      <c r="I451" s="31">
        <v>0</v>
      </c>
    </row>
    <row r="452" spans="1:9">
      <c r="A452" s="31" t="s">
        <v>470</v>
      </c>
      <c r="B452" s="31" t="s">
        <v>200</v>
      </c>
      <c r="C452" s="31" t="s">
        <v>369</v>
      </c>
      <c r="D452" s="31">
        <v>6</v>
      </c>
      <c r="E452" s="31">
        <v>5.7306590257879698E-3</v>
      </c>
      <c r="F452" s="31">
        <v>6</v>
      </c>
      <c r="G452" s="31">
        <v>5.60747663551402E-3</v>
      </c>
      <c r="H452" s="31">
        <v>0</v>
      </c>
      <c r="I452" s="31">
        <v>0</v>
      </c>
    </row>
    <row r="453" spans="1:9">
      <c r="A453" s="31" t="s">
        <v>470</v>
      </c>
      <c r="B453" s="31" t="s">
        <v>200</v>
      </c>
      <c r="C453" s="31" t="s">
        <v>370</v>
      </c>
      <c r="D453" s="31">
        <v>38</v>
      </c>
      <c r="E453" s="31">
        <v>3.6294173829990499E-2</v>
      </c>
      <c r="F453" s="31">
        <v>38</v>
      </c>
      <c r="G453" s="31">
        <v>3.5514018691588801E-2</v>
      </c>
      <c r="H453" s="31">
        <v>0</v>
      </c>
      <c r="I453" s="31">
        <v>0</v>
      </c>
    </row>
    <row r="454" spans="1:9">
      <c r="A454" s="31" t="s">
        <v>471</v>
      </c>
      <c r="B454" s="31" t="s">
        <v>246</v>
      </c>
      <c r="C454" s="31" t="s">
        <v>365</v>
      </c>
      <c r="D454" s="31">
        <v>5</v>
      </c>
      <c r="E454" s="31">
        <v>0.41666666666666702</v>
      </c>
      <c r="F454" s="31">
        <v>5</v>
      </c>
      <c r="G454" s="31">
        <v>0.41666666666666702</v>
      </c>
      <c r="H454" s="31">
        <v>0</v>
      </c>
      <c r="I454" s="31">
        <v>0</v>
      </c>
    </row>
    <row r="455" spans="1:9">
      <c r="A455" s="31" t="s">
        <v>471</v>
      </c>
      <c r="B455" s="31" t="s">
        <v>246</v>
      </c>
      <c r="C455" s="31" t="s">
        <v>368</v>
      </c>
      <c r="D455" s="31">
        <v>1</v>
      </c>
      <c r="E455" s="31">
        <v>8.3333333333333301E-2</v>
      </c>
      <c r="F455" s="31">
        <v>1</v>
      </c>
      <c r="G455" s="31">
        <v>8.3333333333333301E-2</v>
      </c>
      <c r="H455" s="31">
        <v>0</v>
      </c>
      <c r="I455" s="31">
        <v>0</v>
      </c>
    </row>
    <row r="456" spans="1:9">
      <c r="A456" s="31" t="s">
        <v>471</v>
      </c>
      <c r="B456" s="31" t="s">
        <v>246</v>
      </c>
      <c r="C456" s="31" t="s">
        <v>366</v>
      </c>
      <c r="D456" s="31">
        <v>2</v>
      </c>
      <c r="E456" s="31">
        <v>0.16666666666666699</v>
      </c>
      <c r="F456" s="31">
        <v>2</v>
      </c>
      <c r="G456" s="31">
        <v>0.16666666666666699</v>
      </c>
      <c r="H456" s="31">
        <v>0</v>
      </c>
      <c r="I456" s="31">
        <v>0</v>
      </c>
    </row>
    <row r="457" spans="1:9">
      <c r="A457" s="31" t="s">
        <v>471</v>
      </c>
      <c r="B457" s="31" t="s">
        <v>246</v>
      </c>
      <c r="C457" s="31" t="s">
        <v>363</v>
      </c>
      <c r="D457" s="31">
        <v>4</v>
      </c>
      <c r="E457" s="31">
        <v>0.33333333333333298</v>
      </c>
      <c r="F457" s="31">
        <v>4</v>
      </c>
      <c r="G457" s="31">
        <v>0.33333333333333298</v>
      </c>
      <c r="H457" s="31">
        <v>0</v>
      </c>
      <c r="I457" s="31">
        <v>0</v>
      </c>
    </row>
    <row r="458" spans="1:9">
      <c r="A458" s="31" t="s">
        <v>472</v>
      </c>
      <c r="B458" s="31" t="s">
        <v>178</v>
      </c>
      <c r="C458" s="31" t="s">
        <v>369</v>
      </c>
      <c r="D458" s="31">
        <v>2</v>
      </c>
      <c r="E458" s="31">
        <v>5.4945054945054902E-4</v>
      </c>
      <c r="F458" s="31">
        <v>2</v>
      </c>
      <c r="G458" s="31">
        <v>5.5679287305122503E-4</v>
      </c>
      <c r="H458" s="31">
        <v>0</v>
      </c>
      <c r="I458" s="31">
        <v>0</v>
      </c>
    </row>
    <row r="459" spans="1:9">
      <c r="A459" s="31" t="s">
        <v>473</v>
      </c>
      <c r="B459" s="31" t="s">
        <v>204</v>
      </c>
      <c r="C459" s="31" t="s">
        <v>366</v>
      </c>
      <c r="D459" s="31">
        <v>64</v>
      </c>
      <c r="E459" s="31">
        <v>8.5447263017356501E-2</v>
      </c>
      <c r="F459" s="31">
        <v>64</v>
      </c>
      <c r="G459" s="31">
        <v>8.6720867208672101E-2</v>
      </c>
      <c r="H459" s="31">
        <v>0</v>
      </c>
      <c r="I459" s="31">
        <v>0</v>
      </c>
    </row>
    <row r="460" spans="1:9">
      <c r="A460" s="31" t="s">
        <v>474</v>
      </c>
      <c r="B460" s="31" t="s">
        <v>207</v>
      </c>
      <c r="C460" s="31" t="s">
        <v>365</v>
      </c>
      <c r="D460" s="31">
        <v>119</v>
      </c>
      <c r="E460" s="31">
        <v>4.6611829220524897E-2</v>
      </c>
      <c r="F460" s="31">
        <v>119</v>
      </c>
      <c r="G460" s="31">
        <v>4.6795123869445503E-2</v>
      </c>
      <c r="H460" s="31">
        <v>0</v>
      </c>
      <c r="I460" s="31">
        <v>0</v>
      </c>
    </row>
    <row r="461" spans="1:9">
      <c r="A461" s="31" t="s">
        <v>474</v>
      </c>
      <c r="B461" s="31" t="s">
        <v>207</v>
      </c>
      <c r="C461" s="31" t="s">
        <v>371</v>
      </c>
      <c r="D461" s="31">
        <v>15</v>
      </c>
      <c r="E461" s="31">
        <v>5.8754406580493503E-3</v>
      </c>
      <c r="F461" s="31">
        <v>15</v>
      </c>
      <c r="G461" s="31">
        <v>5.8985450255603601E-3</v>
      </c>
      <c r="H461" s="31">
        <v>0</v>
      </c>
      <c r="I461" s="31">
        <v>0</v>
      </c>
    </row>
    <row r="462" spans="1:9">
      <c r="A462" s="31" t="s">
        <v>474</v>
      </c>
      <c r="B462" s="31" t="s">
        <v>207</v>
      </c>
      <c r="C462" s="31" t="s">
        <v>369</v>
      </c>
      <c r="D462" s="31">
        <v>20</v>
      </c>
      <c r="E462" s="31">
        <v>7.8339208773991406E-3</v>
      </c>
      <c r="F462" s="31">
        <v>20</v>
      </c>
      <c r="G462" s="31">
        <v>7.8647267007471502E-3</v>
      </c>
      <c r="H462" s="31">
        <v>0</v>
      </c>
      <c r="I462" s="31">
        <v>0</v>
      </c>
    </row>
    <row r="463" spans="1:9">
      <c r="A463" s="31" t="s">
        <v>475</v>
      </c>
      <c r="B463" s="31" t="s">
        <v>208</v>
      </c>
      <c r="C463" s="31" t="s">
        <v>368</v>
      </c>
      <c r="D463" s="31">
        <v>2</v>
      </c>
      <c r="E463" s="31">
        <v>1.25786163522013E-2</v>
      </c>
      <c r="F463" s="31">
        <v>2</v>
      </c>
      <c r="G463" s="31">
        <v>1.20481927710843E-2</v>
      </c>
      <c r="H463" s="31">
        <v>0</v>
      </c>
      <c r="I463" s="31">
        <v>0</v>
      </c>
    </row>
    <row r="464" spans="1:9">
      <c r="A464" s="31" t="s">
        <v>475</v>
      </c>
      <c r="B464" s="31" t="s">
        <v>208</v>
      </c>
      <c r="C464" s="31" t="s">
        <v>366</v>
      </c>
      <c r="D464" s="31">
        <v>1</v>
      </c>
      <c r="E464" s="31">
        <v>6.2893081761006301E-3</v>
      </c>
      <c r="F464" s="31">
        <v>1</v>
      </c>
      <c r="G464" s="31">
        <v>6.0240963855421699E-3</v>
      </c>
      <c r="H464" s="31">
        <v>0</v>
      </c>
      <c r="I464" s="31">
        <v>0</v>
      </c>
    </row>
    <row r="465" spans="1:9">
      <c r="A465" s="31" t="s">
        <v>538</v>
      </c>
      <c r="B465" s="31" t="s">
        <v>205</v>
      </c>
      <c r="C465" s="31" t="s">
        <v>366</v>
      </c>
      <c r="D465" s="31">
        <v>2</v>
      </c>
      <c r="E465" s="31">
        <v>1.86915887850467E-2</v>
      </c>
      <c r="F465" s="31">
        <v>2</v>
      </c>
      <c r="G465" s="31">
        <v>1.7094017094017099E-2</v>
      </c>
      <c r="H465" s="31">
        <v>0</v>
      </c>
      <c r="I465" s="31">
        <v>0</v>
      </c>
    </row>
    <row r="466" spans="1:9">
      <c r="A466" s="31" t="s">
        <v>477</v>
      </c>
      <c r="B466" s="31" t="s">
        <v>214</v>
      </c>
      <c r="C466" s="31" t="s">
        <v>365</v>
      </c>
      <c r="D466" s="31">
        <v>1</v>
      </c>
      <c r="E466" s="31">
        <v>5.2910052910052898E-3</v>
      </c>
      <c r="F466" s="31">
        <v>1</v>
      </c>
      <c r="G466" s="31">
        <v>5.2631578947368403E-3</v>
      </c>
      <c r="H466" s="31">
        <v>0</v>
      </c>
      <c r="I466" s="31">
        <v>0</v>
      </c>
    </row>
    <row r="467" spans="1:9">
      <c r="A467" s="31" t="s">
        <v>477</v>
      </c>
      <c r="B467" s="31" t="s">
        <v>214</v>
      </c>
      <c r="C467" s="31" t="s">
        <v>363</v>
      </c>
      <c r="D467" s="31">
        <v>1</v>
      </c>
      <c r="E467" s="31">
        <v>5.2910052910052898E-3</v>
      </c>
      <c r="F467" s="31">
        <v>1</v>
      </c>
      <c r="G467" s="31">
        <v>5.2631578947368403E-3</v>
      </c>
      <c r="H467" s="31">
        <v>0</v>
      </c>
      <c r="I467" s="31">
        <v>0</v>
      </c>
    </row>
    <row r="468" spans="1:9">
      <c r="A468" s="31" t="s">
        <v>478</v>
      </c>
      <c r="B468" s="31" t="s">
        <v>215</v>
      </c>
      <c r="C468" s="31" t="s">
        <v>365</v>
      </c>
      <c r="D468" s="31">
        <v>2</v>
      </c>
      <c r="E468" s="31">
        <v>1.8348623853211E-2</v>
      </c>
      <c r="F468" s="31">
        <v>2</v>
      </c>
      <c r="G468" s="31">
        <v>1.9801980198019799E-2</v>
      </c>
      <c r="H468" s="31">
        <v>0</v>
      </c>
      <c r="I468" s="31">
        <v>0</v>
      </c>
    </row>
    <row r="469" spans="1:9">
      <c r="A469" s="31" t="s">
        <v>478</v>
      </c>
      <c r="B469" s="31" t="s">
        <v>215</v>
      </c>
      <c r="C469" s="31" t="s">
        <v>370</v>
      </c>
      <c r="D469" s="31">
        <v>16</v>
      </c>
      <c r="E469" s="31">
        <v>0.146788990825688</v>
      </c>
      <c r="F469" s="31">
        <v>16</v>
      </c>
      <c r="G469" s="31">
        <v>0.158415841584158</v>
      </c>
      <c r="H469" s="31">
        <v>0</v>
      </c>
      <c r="I469" s="31">
        <v>0</v>
      </c>
    </row>
    <row r="470" spans="1:9">
      <c r="A470" s="31" t="s">
        <v>478</v>
      </c>
      <c r="B470" s="31" t="s">
        <v>215</v>
      </c>
      <c r="C470" s="31" t="s">
        <v>363</v>
      </c>
      <c r="D470" s="31">
        <v>4</v>
      </c>
      <c r="E470" s="31">
        <v>3.6697247706422E-2</v>
      </c>
      <c r="F470" s="31">
        <v>4</v>
      </c>
      <c r="G470" s="31">
        <v>3.9603960396039598E-2</v>
      </c>
      <c r="H470" s="31">
        <v>0</v>
      </c>
      <c r="I470" s="31">
        <v>0</v>
      </c>
    </row>
    <row r="471" spans="1:9">
      <c r="A471" s="31" t="s">
        <v>479</v>
      </c>
      <c r="B471" s="31" t="s">
        <v>184</v>
      </c>
      <c r="C471" s="31" t="s">
        <v>368</v>
      </c>
      <c r="D471" s="31">
        <v>38</v>
      </c>
      <c r="E471" s="31">
        <v>2.57627118644068E-2</v>
      </c>
      <c r="F471" s="31">
        <v>38</v>
      </c>
      <c r="G471" s="31">
        <v>3.1905961376994099E-2</v>
      </c>
      <c r="H471" s="31">
        <v>0</v>
      </c>
      <c r="I471" s="31">
        <v>0</v>
      </c>
    </row>
    <row r="472" spans="1:9">
      <c r="A472" s="31" t="s">
        <v>479</v>
      </c>
      <c r="B472" s="31" t="s">
        <v>184</v>
      </c>
      <c r="C472" s="31" t="s">
        <v>366</v>
      </c>
      <c r="D472" s="31">
        <v>1</v>
      </c>
      <c r="E472" s="31">
        <v>6.7796610169491497E-4</v>
      </c>
      <c r="F472" s="31">
        <v>1</v>
      </c>
      <c r="G472" s="31">
        <v>8.39630562552477E-4</v>
      </c>
      <c r="H472" s="31">
        <v>0</v>
      </c>
      <c r="I472" s="31">
        <v>0</v>
      </c>
    </row>
    <row r="473" spans="1:9">
      <c r="A473" s="31" t="s">
        <v>479</v>
      </c>
      <c r="B473" s="31" t="s">
        <v>184</v>
      </c>
      <c r="C473" s="31" t="s">
        <v>363</v>
      </c>
      <c r="D473" s="31">
        <v>10</v>
      </c>
      <c r="E473" s="31">
        <v>6.7796610169491497E-3</v>
      </c>
      <c r="F473" s="31">
        <v>10</v>
      </c>
      <c r="G473" s="31">
        <v>8.3963056255247706E-3</v>
      </c>
      <c r="H473" s="31">
        <v>0</v>
      </c>
      <c r="I473" s="31">
        <v>0</v>
      </c>
    </row>
    <row r="474" spans="1:9">
      <c r="A474" s="31" t="s">
        <v>480</v>
      </c>
      <c r="B474" s="31" t="s">
        <v>168</v>
      </c>
      <c r="C474" s="31" t="s">
        <v>371</v>
      </c>
      <c r="D474" s="31">
        <v>14</v>
      </c>
      <c r="E474" s="31">
        <v>6.0008572653236199E-3</v>
      </c>
      <c r="F474" s="31">
        <v>14</v>
      </c>
      <c r="G474" s="31">
        <v>6.5758572099577301E-3</v>
      </c>
      <c r="H474" s="31">
        <v>0</v>
      </c>
      <c r="I474" s="31">
        <v>0</v>
      </c>
    </row>
    <row r="475" spans="1:9">
      <c r="A475" s="31" t="s">
        <v>480</v>
      </c>
      <c r="B475" s="31" t="s">
        <v>168</v>
      </c>
      <c r="C475" s="31" t="s">
        <v>366</v>
      </c>
      <c r="D475" s="31">
        <v>43</v>
      </c>
      <c r="E475" s="31">
        <v>1.8431204457779699E-2</v>
      </c>
      <c r="F475" s="31">
        <v>43</v>
      </c>
      <c r="G475" s="31">
        <v>2.0197275716298702E-2</v>
      </c>
      <c r="H475" s="31">
        <v>0</v>
      </c>
      <c r="I475" s="31">
        <v>0</v>
      </c>
    </row>
    <row r="476" spans="1:9">
      <c r="A476" s="31" t="s">
        <v>480</v>
      </c>
      <c r="B476" s="31" t="s">
        <v>168</v>
      </c>
      <c r="C476" s="31" t="s">
        <v>363</v>
      </c>
      <c r="D476" s="31">
        <v>32</v>
      </c>
      <c r="E476" s="31">
        <v>1.3716245177882599E-2</v>
      </c>
      <c r="F476" s="31">
        <v>32</v>
      </c>
      <c r="G476" s="31">
        <v>1.50305307656177E-2</v>
      </c>
      <c r="H476" s="31">
        <v>0</v>
      </c>
      <c r="I476" s="31">
        <v>0</v>
      </c>
    </row>
    <row r="477" spans="1:9">
      <c r="A477" s="31" t="s">
        <v>480</v>
      </c>
      <c r="B477" s="31" t="s">
        <v>168</v>
      </c>
      <c r="C477" s="31" t="s">
        <v>367</v>
      </c>
      <c r="D477" s="31">
        <v>21</v>
      </c>
      <c r="E477" s="31">
        <v>9.0012858979854303E-3</v>
      </c>
      <c r="F477" s="31">
        <v>21</v>
      </c>
      <c r="G477" s="31">
        <v>9.8637858149365903E-3</v>
      </c>
      <c r="H477" s="31">
        <v>0</v>
      </c>
      <c r="I477" s="31">
        <v>0</v>
      </c>
    </row>
    <row r="478" spans="1:9">
      <c r="A478" s="31" t="s">
        <v>482</v>
      </c>
      <c r="B478" s="31" t="s">
        <v>209</v>
      </c>
      <c r="C478" s="31" t="s">
        <v>366</v>
      </c>
      <c r="D478" s="31">
        <v>20</v>
      </c>
      <c r="E478" s="31">
        <v>3.1007751937984499E-2</v>
      </c>
      <c r="F478" s="31">
        <v>20</v>
      </c>
      <c r="G478" s="31">
        <v>3.09119010819165E-2</v>
      </c>
      <c r="H478" s="31">
        <v>0</v>
      </c>
      <c r="I478" s="31">
        <v>0</v>
      </c>
    </row>
    <row r="479" spans="1:9">
      <c r="A479" s="31" t="s">
        <v>482</v>
      </c>
      <c r="B479" s="31" t="s">
        <v>209</v>
      </c>
      <c r="C479" s="31" t="s">
        <v>367</v>
      </c>
      <c r="D479" s="31">
        <v>12</v>
      </c>
      <c r="E479" s="31">
        <v>1.8604651162790701E-2</v>
      </c>
      <c r="F479" s="31">
        <v>12</v>
      </c>
      <c r="G479" s="31">
        <v>1.8547140649149901E-2</v>
      </c>
      <c r="H479" s="31">
        <v>0</v>
      </c>
      <c r="I479" s="31">
        <v>0</v>
      </c>
    </row>
    <row r="480" spans="1:9">
      <c r="A480" s="31" t="s">
        <v>483</v>
      </c>
      <c r="B480" s="31" t="s">
        <v>176</v>
      </c>
      <c r="C480" s="31" t="s">
        <v>370</v>
      </c>
      <c r="D480" s="31">
        <v>121</v>
      </c>
      <c r="E480" s="31">
        <v>4.4748520710059199E-2</v>
      </c>
      <c r="F480" s="31">
        <v>121</v>
      </c>
      <c r="G480" s="31">
        <v>4.5014880952381001E-2</v>
      </c>
      <c r="H480" s="31">
        <v>0</v>
      </c>
      <c r="I480" s="31">
        <v>0</v>
      </c>
    </row>
    <row r="481" spans="1:9">
      <c r="A481" s="31" t="s">
        <v>484</v>
      </c>
      <c r="B481" s="31" t="s">
        <v>188</v>
      </c>
      <c r="C481" s="31" t="s">
        <v>363</v>
      </c>
      <c r="D481" s="31">
        <v>37</v>
      </c>
      <c r="E481" s="31">
        <v>2.8396009209516501E-2</v>
      </c>
      <c r="F481" s="31">
        <v>37</v>
      </c>
      <c r="G481" s="31">
        <v>2.8505392912172599E-2</v>
      </c>
      <c r="H481" s="31">
        <v>0</v>
      </c>
      <c r="I481" s="31">
        <v>0</v>
      </c>
    </row>
    <row r="482" spans="1:9">
      <c r="A482" s="31" t="s">
        <v>485</v>
      </c>
      <c r="B482" s="31" t="s">
        <v>261</v>
      </c>
      <c r="C482" s="31" t="s">
        <v>369</v>
      </c>
      <c r="D482" s="31">
        <v>15</v>
      </c>
      <c r="E482" s="31">
        <v>8.6206896551724102E-3</v>
      </c>
      <c r="F482" s="31">
        <v>15</v>
      </c>
      <c r="G482" s="31">
        <v>8.7822014051522207E-3</v>
      </c>
      <c r="H482" s="31">
        <v>0</v>
      </c>
      <c r="I482" s="31">
        <v>0</v>
      </c>
    </row>
    <row r="483" spans="1:9">
      <c r="A483" s="31" t="s">
        <v>485</v>
      </c>
      <c r="B483" s="31" t="s">
        <v>261</v>
      </c>
      <c r="C483" s="31" t="s">
        <v>367</v>
      </c>
      <c r="D483" s="31">
        <v>3</v>
      </c>
      <c r="E483" s="31">
        <v>1.7241379310344799E-3</v>
      </c>
      <c r="F483" s="31">
        <v>3</v>
      </c>
      <c r="G483" s="31">
        <v>1.75644028103044E-3</v>
      </c>
      <c r="H483" s="31">
        <v>0</v>
      </c>
      <c r="I483" s="31">
        <v>0</v>
      </c>
    </row>
    <row r="484" spans="1:9">
      <c r="A484" s="31" t="s">
        <v>486</v>
      </c>
      <c r="B484" s="31" t="s">
        <v>244</v>
      </c>
      <c r="C484" s="31" t="s">
        <v>371</v>
      </c>
      <c r="D484" s="31">
        <v>9</v>
      </c>
      <c r="E484" s="31">
        <v>0.14754098360655701</v>
      </c>
      <c r="F484" s="31">
        <v>9</v>
      </c>
      <c r="G484" s="31">
        <v>0.14285714285714299</v>
      </c>
      <c r="H484" s="31">
        <v>0</v>
      </c>
      <c r="I484" s="31">
        <v>0</v>
      </c>
    </row>
    <row r="485" spans="1:9">
      <c r="A485" s="31" t="s">
        <v>486</v>
      </c>
      <c r="B485" s="31" t="s">
        <v>244</v>
      </c>
      <c r="C485" s="31" t="s">
        <v>364</v>
      </c>
      <c r="D485" s="31">
        <v>3</v>
      </c>
      <c r="E485" s="31">
        <v>4.91803278688525E-2</v>
      </c>
      <c r="F485" s="31">
        <v>3</v>
      </c>
      <c r="G485" s="31">
        <v>4.7619047619047603E-2</v>
      </c>
      <c r="H485" s="31">
        <v>0</v>
      </c>
      <c r="I485" s="31">
        <v>0</v>
      </c>
    </row>
    <row r="486" spans="1:9">
      <c r="A486" s="31" t="s">
        <v>486</v>
      </c>
      <c r="B486" s="31" t="s">
        <v>244</v>
      </c>
      <c r="C486" s="31" t="s">
        <v>369</v>
      </c>
      <c r="D486" s="31">
        <v>13</v>
      </c>
      <c r="E486" s="31">
        <v>0.213114754098361</v>
      </c>
      <c r="F486" s="31">
        <v>13</v>
      </c>
      <c r="G486" s="31">
        <v>0.206349206349206</v>
      </c>
      <c r="H486" s="31">
        <v>0</v>
      </c>
      <c r="I486" s="31">
        <v>0</v>
      </c>
    </row>
    <row r="487" spans="1:9">
      <c r="A487" s="31" t="s">
        <v>486</v>
      </c>
      <c r="B487" s="31" t="s">
        <v>244</v>
      </c>
      <c r="C487" s="31" t="s">
        <v>370</v>
      </c>
      <c r="D487" s="31">
        <v>3</v>
      </c>
      <c r="E487" s="31">
        <v>4.91803278688525E-2</v>
      </c>
      <c r="F487" s="31">
        <v>3</v>
      </c>
      <c r="G487" s="31">
        <v>4.7619047619047603E-2</v>
      </c>
      <c r="H487" s="31">
        <v>0</v>
      </c>
      <c r="I487" s="31">
        <v>0</v>
      </c>
    </row>
    <row r="488" spans="1:9">
      <c r="A488" s="31" t="s">
        <v>488</v>
      </c>
      <c r="B488" s="31" t="s">
        <v>175</v>
      </c>
      <c r="C488" s="31" t="s">
        <v>365</v>
      </c>
      <c r="D488" s="31">
        <v>7</v>
      </c>
      <c r="E488" s="31">
        <v>4.6296296296296302E-3</v>
      </c>
      <c r="F488" s="31">
        <v>7</v>
      </c>
      <c r="G488" s="31">
        <v>4.6697798532354898E-3</v>
      </c>
      <c r="H488" s="31">
        <v>0</v>
      </c>
      <c r="I488" s="31">
        <v>0</v>
      </c>
    </row>
    <row r="489" spans="1:9">
      <c r="A489" s="31" t="s">
        <v>489</v>
      </c>
      <c r="B489" s="31" t="s">
        <v>201</v>
      </c>
      <c r="C489" s="31" t="s">
        <v>365</v>
      </c>
      <c r="D489" s="31">
        <v>10</v>
      </c>
      <c r="E489" s="31">
        <v>0.13698630136986301</v>
      </c>
      <c r="F489" s="31">
        <v>10</v>
      </c>
      <c r="G489" s="31">
        <v>0.13698630136986301</v>
      </c>
      <c r="H489" s="31">
        <v>0</v>
      </c>
      <c r="I489" s="31">
        <v>0</v>
      </c>
    </row>
    <row r="490" spans="1:9">
      <c r="A490" s="31" t="s">
        <v>489</v>
      </c>
      <c r="B490" s="31" t="s">
        <v>201</v>
      </c>
      <c r="C490" s="31" t="s">
        <v>368</v>
      </c>
      <c r="D490" s="31">
        <v>33</v>
      </c>
      <c r="E490" s="31">
        <v>0.45205479452054798</v>
      </c>
      <c r="F490" s="31">
        <v>33</v>
      </c>
      <c r="G490" s="31">
        <v>0.45205479452054798</v>
      </c>
      <c r="H490" s="31">
        <v>0</v>
      </c>
      <c r="I490" s="31">
        <v>0</v>
      </c>
    </row>
    <row r="491" spans="1:9">
      <c r="A491" s="31" t="s">
        <v>489</v>
      </c>
      <c r="B491" s="31" t="s">
        <v>201</v>
      </c>
      <c r="C491" s="31" t="s">
        <v>366</v>
      </c>
      <c r="D491" s="31">
        <v>16</v>
      </c>
      <c r="E491" s="31">
        <v>0.219178082191781</v>
      </c>
      <c r="F491" s="31">
        <v>16</v>
      </c>
      <c r="G491" s="31">
        <v>0.219178082191781</v>
      </c>
      <c r="H491" s="31">
        <v>0</v>
      </c>
      <c r="I491" s="31">
        <v>0</v>
      </c>
    </row>
    <row r="492" spans="1:9">
      <c r="A492" s="31" t="s">
        <v>489</v>
      </c>
      <c r="B492" s="31" t="s">
        <v>201</v>
      </c>
      <c r="C492" s="31" t="s">
        <v>370</v>
      </c>
      <c r="D492" s="31">
        <v>13</v>
      </c>
      <c r="E492" s="31">
        <v>0.17808219178082199</v>
      </c>
      <c r="F492" s="31">
        <v>13</v>
      </c>
      <c r="G492" s="31">
        <v>0.17808219178082199</v>
      </c>
      <c r="H492" s="31">
        <v>0</v>
      </c>
      <c r="I492" s="31">
        <v>0</v>
      </c>
    </row>
    <row r="493" spans="1:9">
      <c r="A493" s="31" t="s">
        <v>489</v>
      </c>
      <c r="B493" s="31" t="s">
        <v>201</v>
      </c>
      <c r="C493" s="31" t="s">
        <v>363</v>
      </c>
      <c r="D493" s="31">
        <v>1</v>
      </c>
      <c r="E493" s="31">
        <v>1.3698630136986301E-2</v>
      </c>
      <c r="F493" s="31">
        <v>1</v>
      </c>
      <c r="G493" s="31">
        <v>1.3698630136986301E-2</v>
      </c>
      <c r="H493" s="31">
        <v>0</v>
      </c>
      <c r="I493" s="31">
        <v>0</v>
      </c>
    </row>
    <row r="494" spans="1:9">
      <c r="A494" s="31" t="s">
        <v>491</v>
      </c>
      <c r="B494" s="31" t="s">
        <v>210</v>
      </c>
      <c r="C494" s="31" t="s">
        <v>365</v>
      </c>
      <c r="D494" s="31">
        <v>26</v>
      </c>
      <c r="E494" s="31">
        <v>0.161490683229814</v>
      </c>
      <c r="F494" s="31">
        <v>26</v>
      </c>
      <c r="G494" s="31">
        <v>0.16352201257861601</v>
      </c>
      <c r="H494" s="31">
        <v>0</v>
      </c>
      <c r="I494" s="31">
        <v>0</v>
      </c>
    </row>
    <row r="495" spans="1:9">
      <c r="A495" s="31" t="s">
        <v>491</v>
      </c>
      <c r="B495" s="31" t="s">
        <v>210</v>
      </c>
      <c r="C495" s="31" t="s">
        <v>366</v>
      </c>
      <c r="D495" s="31">
        <v>6</v>
      </c>
      <c r="E495" s="31">
        <v>3.7267080745341602E-2</v>
      </c>
      <c r="F495" s="31">
        <v>6</v>
      </c>
      <c r="G495" s="31">
        <v>3.77358490566038E-2</v>
      </c>
      <c r="H495" s="31">
        <v>0</v>
      </c>
      <c r="I495" s="31">
        <v>0</v>
      </c>
    </row>
    <row r="496" spans="1:9">
      <c r="A496" s="31" t="s">
        <v>491</v>
      </c>
      <c r="B496" s="31" t="s">
        <v>210</v>
      </c>
      <c r="C496" s="31" t="s">
        <v>370</v>
      </c>
      <c r="D496" s="31">
        <v>20</v>
      </c>
      <c r="E496" s="31">
        <v>0.12422360248447201</v>
      </c>
      <c r="F496" s="31">
        <v>20</v>
      </c>
      <c r="G496" s="31">
        <v>0.12578616352201299</v>
      </c>
      <c r="H496" s="31">
        <v>0</v>
      </c>
      <c r="I496" s="31">
        <v>0</v>
      </c>
    </row>
    <row r="497" spans="1:9">
      <c r="A497" s="31" t="s">
        <v>492</v>
      </c>
      <c r="B497" s="31" t="s">
        <v>253</v>
      </c>
      <c r="C497" s="31" t="s">
        <v>371</v>
      </c>
      <c r="D497" s="31">
        <v>30</v>
      </c>
      <c r="E497" s="31">
        <v>2.25056264066016E-2</v>
      </c>
      <c r="F497" s="31">
        <v>30</v>
      </c>
      <c r="G497" s="31">
        <v>2.3904382470119501E-2</v>
      </c>
      <c r="H497" s="31">
        <v>0</v>
      </c>
      <c r="I497" s="31">
        <v>0</v>
      </c>
    </row>
    <row r="498" spans="1:9">
      <c r="A498" s="31" t="s">
        <v>492</v>
      </c>
      <c r="B498" s="31" t="s">
        <v>253</v>
      </c>
      <c r="C498" s="31" t="s">
        <v>366</v>
      </c>
      <c r="D498" s="31">
        <v>64</v>
      </c>
      <c r="E498" s="31">
        <v>4.8012003000750203E-2</v>
      </c>
      <c r="F498" s="31">
        <v>64</v>
      </c>
      <c r="G498" s="31">
        <v>5.0996015936255003E-2</v>
      </c>
      <c r="H498" s="31">
        <v>0</v>
      </c>
      <c r="I498" s="31">
        <v>0</v>
      </c>
    </row>
    <row r="499" spans="1:9">
      <c r="A499" s="31" t="s">
        <v>493</v>
      </c>
      <c r="B499" s="31" t="s">
        <v>222</v>
      </c>
      <c r="C499" s="31" t="s">
        <v>365</v>
      </c>
      <c r="D499" s="31">
        <v>0</v>
      </c>
      <c r="E499" s="31">
        <v>0</v>
      </c>
      <c r="F499" s="31">
        <v>0</v>
      </c>
      <c r="G499" s="31">
        <v>0</v>
      </c>
      <c r="H499" s="31">
        <v>0</v>
      </c>
      <c r="I499" s="31" t="e">
        <v>#NUM!</v>
      </c>
    </row>
    <row r="500" spans="1:9">
      <c r="A500" s="31" t="s">
        <v>493</v>
      </c>
      <c r="B500" s="31" t="s">
        <v>222</v>
      </c>
      <c r="C500" s="31" t="s">
        <v>368</v>
      </c>
      <c r="D500" s="31">
        <v>0</v>
      </c>
      <c r="E500" s="31">
        <v>0</v>
      </c>
      <c r="F500" s="31">
        <v>0</v>
      </c>
      <c r="G500" s="31">
        <v>0</v>
      </c>
      <c r="H500" s="31">
        <v>0</v>
      </c>
      <c r="I500" s="31" t="e">
        <v>#NUM!</v>
      </c>
    </row>
    <row r="501" spans="1:9">
      <c r="A501" s="31" t="s">
        <v>493</v>
      </c>
      <c r="B501" s="31" t="s">
        <v>222</v>
      </c>
      <c r="C501" s="31" t="s">
        <v>371</v>
      </c>
      <c r="D501" s="31">
        <v>0</v>
      </c>
      <c r="E501" s="31">
        <v>0</v>
      </c>
      <c r="F501" s="31">
        <v>0</v>
      </c>
      <c r="G501" s="31">
        <v>0</v>
      </c>
      <c r="H501" s="31">
        <v>0</v>
      </c>
      <c r="I501" s="31" t="e">
        <v>#NUM!</v>
      </c>
    </row>
    <row r="502" spans="1:9">
      <c r="A502" s="31" t="s">
        <v>493</v>
      </c>
      <c r="B502" s="31" t="s">
        <v>222</v>
      </c>
      <c r="C502" s="31" t="s">
        <v>364</v>
      </c>
      <c r="D502" s="31">
        <v>0</v>
      </c>
      <c r="E502" s="31">
        <v>0</v>
      </c>
      <c r="F502" s="31">
        <v>0</v>
      </c>
      <c r="G502" s="31">
        <v>0</v>
      </c>
      <c r="H502" s="31">
        <v>0</v>
      </c>
      <c r="I502" s="31" t="e">
        <v>#NUM!</v>
      </c>
    </row>
    <row r="503" spans="1:9">
      <c r="A503" s="31" t="s">
        <v>493</v>
      </c>
      <c r="B503" s="31" t="s">
        <v>222</v>
      </c>
      <c r="C503" s="31" t="s">
        <v>366</v>
      </c>
      <c r="D503" s="31">
        <v>0</v>
      </c>
      <c r="E503" s="31">
        <v>0</v>
      </c>
      <c r="F503" s="31">
        <v>0</v>
      </c>
      <c r="G503" s="31">
        <v>0</v>
      </c>
      <c r="H503" s="31">
        <v>0</v>
      </c>
      <c r="I503" s="31" t="e">
        <v>#NUM!</v>
      </c>
    </row>
    <row r="504" spans="1:9">
      <c r="A504" s="31" t="s">
        <v>493</v>
      </c>
      <c r="B504" s="31" t="s">
        <v>222</v>
      </c>
      <c r="C504" s="31" t="s">
        <v>369</v>
      </c>
      <c r="D504" s="31">
        <v>0</v>
      </c>
      <c r="E504" s="31">
        <v>0</v>
      </c>
      <c r="F504" s="31">
        <v>0</v>
      </c>
      <c r="G504" s="31">
        <v>0</v>
      </c>
      <c r="H504" s="31">
        <v>0</v>
      </c>
      <c r="I504" s="31" t="e">
        <v>#NUM!</v>
      </c>
    </row>
    <row r="505" spans="1:9">
      <c r="A505" s="31" t="s">
        <v>493</v>
      </c>
      <c r="B505" s="31" t="s">
        <v>222</v>
      </c>
      <c r="C505" s="31" t="s">
        <v>370</v>
      </c>
      <c r="D505" s="31">
        <v>0</v>
      </c>
      <c r="E505" s="31">
        <v>0</v>
      </c>
      <c r="F505" s="31">
        <v>0</v>
      </c>
      <c r="G505" s="31">
        <v>0</v>
      </c>
      <c r="H505" s="31">
        <v>0</v>
      </c>
      <c r="I505" s="31" t="e">
        <v>#NUM!</v>
      </c>
    </row>
    <row r="506" spans="1:9">
      <c r="A506" s="31" t="s">
        <v>493</v>
      </c>
      <c r="B506" s="31" t="s">
        <v>222</v>
      </c>
      <c r="C506" s="31" t="s">
        <v>363</v>
      </c>
      <c r="D506" s="31">
        <v>0</v>
      </c>
      <c r="E506" s="31">
        <v>0</v>
      </c>
      <c r="F506" s="31">
        <v>0</v>
      </c>
      <c r="G506" s="31">
        <v>0</v>
      </c>
      <c r="H506" s="31">
        <v>0</v>
      </c>
      <c r="I506" s="31" t="e">
        <v>#NUM!</v>
      </c>
    </row>
    <row r="507" spans="1:9">
      <c r="A507" s="31" t="s">
        <v>493</v>
      </c>
      <c r="B507" s="31" t="s">
        <v>222</v>
      </c>
      <c r="C507" s="31" t="s">
        <v>367</v>
      </c>
      <c r="D507" s="31">
        <v>0</v>
      </c>
      <c r="E507" s="31">
        <v>0</v>
      </c>
      <c r="F507" s="31">
        <v>0</v>
      </c>
      <c r="G507" s="31">
        <v>0</v>
      </c>
      <c r="H507" s="31">
        <v>0</v>
      </c>
      <c r="I507" s="31" t="e">
        <v>#NUM!</v>
      </c>
    </row>
    <row r="508" spans="1:9">
      <c r="A508" s="31" t="s">
        <v>494</v>
      </c>
      <c r="B508" s="31" t="s">
        <v>223</v>
      </c>
      <c r="C508" s="31" t="s">
        <v>364</v>
      </c>
      <c r="D508" s="31">
        <v>8</v>
      </c>
      <c r="E508" s="31">
        <v>5.3333333333333302E-2</v>
      </c>
      <c r="F508" s="31">
        <v>8</v>
      </c>
      <c r="G508" s="31">
        <v>5.4421768707482998E-2</v>
      </c>
      <c r="H508" s="31">
        <v>0</v>
      </c>
      <c r="I508" s="31">
        <v>0</v>
      </c>
    </row>
    <row r="509" spans="1:9">
      <c r="A509" s="31" t="s">
        <v>494</v>
      </c>
      <c r="B509" s="31" t="s">
        <v>223</v>
      </c>
      <c r="C509" s="31" t="s">
        <v>366</v>
      </c>
      <c r="D509" s="31">
        <v>11</v>
      </c>
      <c r="E509" s="31">
        <v>7.3333333333333306E-2</v>
      </c>
      <c r="F509" s="31">
        <v>11</v>
      </c>
      <c r="G509" s="31">
        <v>7.4829931972789102E-2</v>
      </c>
      <c r="H509" s="31">
        <v>0</v>
      </c>
      <c r="I509" s="31">
        <v>0</v>
      </c>
    </row>
    <row r="510" spans="1:9">
      <c r="A510" s="31" t="s">
        <v>494</v>
      </c>
      <c r="B510" s="31" t="s">
        <v>223</v>
      </c>
      <c r="C510" s="31" t="s">
        <v>370</v>
      </c>
      <c r="D510" s="31">
        <v>17</v>
      </c>
      <c r="E510" s="31">
        <v>0.11333333333333299</v>
      </c>
      <c r="F510" s="31">
        <v>17</v>
      </c>
      <c r="G510" s="31">
        <v>0.115646258503401</v>
      </c>
      <c r="H510" s="31">
        <v>0</v>
      </c>
      <c r="I510" s="31">
        <v>0</v>
      </c>
    </row>
    <row r="511" spans="1:9">
      <c r="A511" s="31" t="s">
        <v>494</v>
      </c>
      <c r="B511" s="31" t="s">
        <v>223</v>
      </c>
      <c r="C511" s="31" t="s">
        <v>367</v>
      </c>
      <c r="D511" s="31">
        <v>1</v>
      </c>
      <c r="E511" s="31">
        <v>6.6666666666666697E-3</v>
      </c>
      <c r="F511" s="31">
        <v>1</v>
      </c>
      <c r="G511" s="31">
        <v>6.8027210884353704E-3</v>
      </c>
      <c r="H511" s="31">
        <v>0</v>
      </c>
      <c r="I511" s="31">
        <v>0</v>
      </c>
    </row>
    <row r="512" spans="1:9">
      <c r="A512" s="31" t="s">
        <v>495</v>
      </c>
      <c r="B512" s="31" t="s">
        <v>241</v>
      </c>
      <c r="C512" s="31" t="s">
        <v>371</v>
      </c>
      <c r="D512" s="31">
        <v>17</v>
      </c>
      <c r="E512" s="31">
        <v>3.3073929961089502E-2</v>
      </c>
      <c r="F512" s="31">
        <v>17</v>
      </c>
      <c r="G512" s="31">
        <v>3.4136546184738999E-2</v>
      </c>
      <c r="H512" s="31">
        <v>0</v>
      </c>
      <c r="I512" s="31">
        <v>0</v>
      </c>
    </row>
    <row r="513" spans="1:9">
      <c r="A513" s="31" t="s">
        <v>495</v>
      </c>
      <c r="B513" s="31" t="s">
        <v>241</v>
      </c>
      <c r="C513" s="31" t="s">
        <v>367</v>
      </c>
      <c r="D513" s="31">
        <v>4</v>
      </c>
      <c r="E513" s="31">
        <v>7.7821011673151804E-3</v>
      </c>
      <c r="F513" s="31">
        <v>4</v>
      </c>
      <c r="G513" s="31">
        <v>8.0321285140562207E-3</v>
      </c>
      <c r="H513" s="31">
        <v>0</v>
      </c>
      <c r="I513" s="31">
        <v>0</v>
      </c>
    </row>
    <row r="514" spans="1:9">
      <c r="A514" s="31" t="s">
        <v>496</v>
      </c>
      <c r="B514" s="31" t="s">
        <v>249</v>
      </c>
      <c r="C514" s="31" t="s">
        <v>366</v>
      </c>
      <c r="D514" s="31">
        <v>60</v>
      </c>
      <c r="E514" s="31">
        <v>6.1412487205731801E-2</v>
      </c>
      <c r="F514" s="31">
        <v>60</v>
      </c>
      <c r="G514" s="31">
        <v>5.9880239520958098E-2</v>
      </c>
      <c r="H514" s="31">
        <v>0</v>
      </c>
      <c r="I514" s="31">
        <v>0</v>
      </c>
    </row>
    <row r="515" spans="1:9">
      <c r="A515" s="31" t="s">
        <v>543</v>
      </c>
      <c r="B515" s="31" t="s">
        <v>181</v>
      </c>
      <c r="C515" s="31" t="s">
        <v>371</v>
      </c>
      <c r="D515" s="31">
        <v>7</v>
      </c>
      <c r="E515" s="31">
        <v>1.22570478024864E-3</v>
      </c>
      <c r="F515" s="31">
        <v>7</v>
      </c>
      <c r="G515" s="31">
        <v>1.0472770795930599E-3</v>
      </c>
      <c r="H515" s="31">
        <v>0</v>
      </c>
      <c r="I515" s="31">
        <v>0</v>
      </c>
    </row>
    <row r="516" spans="1:9">
      <c r="A516" s="31" t="s">
        <v>543</v>
      </c>
      <c r="B516" s="31" t="s">
        <v>181</v>
      </c>
      <c r="C516" s="31" t="s">
        <v>369</v>
      </c>
      <c r="D516" s="31">
        <v>12</v>
      </c>
      <c r="E516" s="31">
        <v>2.1012081947119599E-3</v>
      </c>
      <c r="F516" s="31">
        <v>12</v>
      </c>
      <c r="G516" s="31">
        <v>1.79533213644524E-3</v>
      </c>
      <c r="H516" s="31">
        <v>0</v>
      </c>
      <c r="I516" s="31">
        <v>0</v>
      </c>
    </row>
    <row r="517" spans="1:9">
      <c r="A517" s="31" t="s">
        <v>497</v>
      </c>
      <c r="B517" s="31" t="s">
        <v>224</v>
      </c>
      <c r="C517" s="31" t="s">
        <v>368</v>
      </c>
      <c r="D517" s="31">
        <v>1</v>
      </c>
      <c r="E517" s="31">
        <v>6.6666666666666693E-2</v>
      </c>
      <c r="F517" s="31">
        <v>1</v>
      </c>
      <c r="G517" s="31">
        <v>6.6666666666666693E-2</v>
      </c>
      <c r="H517" s="31">
        <v>0</v>
      </c>
      <c r="I517" s="31">
        <v>0</v>
      </c>
    </row>
    <row r="518" spans="1:9">
      <c r="A518" s="31" t="s">
        <v>497</v>
      </c>
      <c r="B518" s="31" t="s">
        <v>224</v>
      </c>
      <c r="C518" s="31" t="s">
        <v>364</v>
      </c>
      <c r="D518" s="31">
        <v>12</v>
      </c>
      <c r="E518" s="31">
        <v>0.8</v>
      </c>
      <c r="F518" s="31">
        <v>12</v>
      </c>
      <c r="G518" s="31">
        <v>0.8</v>
      </c>
      <c r="H518" s="31">
        <v>0</v>
      </c>
      <c r="I518" s="31">
        <v>0</v>
      </c>
    </row>
    <row r="519" spans="1:9">
      <c r="A519" s="31" t="s">
        <v>497</v>
      </c>
      <c r="B519" s="31" t="s">
        <v>224</v>
      </c>
      <c r="C519" s="31" t="s">
        <v>366</v>
      </c>
      <c r="D519" s="31">
        <v>1</v>
      </c>
      <c r="E519" s="31">
        <v>6.6666666666666693E-2</v>
      </c>
      <c r="F519" s="31">
        <v>1</v>
      </c>
      <c r="G519" s="31">
        <v>6.6666666666666693E-2</v>
      </c>
      <c r="H519" s="31">
        <v>0</v>
      </c>
      <c r="I519" s="31">
        <v>0</v>
      </c>
    </row>
    <row r="520" spans="1:9">
      <c r="A520" s="31" t="s">
        <v>497</v>
      </c>
      <c r="B520" s="31" t="s">
        <v>224</v>
      </c>
      <c r="C520" s="31" t="s">
        <v>363</v>
      </c>
      <c r="D520" s="31">
        <v>1</v>
      </c>
      <c r="E520" s="31">
        <v>6.6666666666666693E-2</v>
      </c>
      <c r="F520" s="31">
        <v>1</v>
      </c>
      <c r="G520" s="31">
        <v>6.6666666666666693E-2</v>
      </c>
      <c r="H520" s="31">
        <v>0</v>
      </c>
      <c r="I520" s="31">
        <v>0</v>
      </c>
    </row>
    <row r="521" spans="1:9">
      <c r="A521" s="31" t="s">
        <v>498</v>
      </c>
      <c r="B521" s="31" t="s">
        <v>225</v>
      </c>
      <c r="C521" s="31" t="s">
        <v>368</v>
      </c>
      <c r="D521" s="31">
        <v>10</v>
      </c>
      <c r="E521" s="31">
        <v>4.2194092827004197E-2</v>
      </c>
      <c r="F521" s="31">
        <v>10</v>
      </c>
      <c r="G521" s="31">
        <v>4.3859649122807001E-2</v>
      </c>
      <c r="H521" s="31">
        <v>0</v>
      </c>
      <c r="I521" s="31">
        <v>0</v>
      </c>
    </row>
    <row r="522" spans="1:9">
      <c r="A522" s="31" t="s">
        <v>498</v>
      </c>
      <c r="B522" s="31" t="s">
        <v>225</v>
      </c>
      <c r="C522" s="31" t="s">
        <v>366</v>
      </c>
      <c r="D522" s="31">
        <v>1</v>
      </c>
      <c r="E522" s="31">
        <v>4.2194092827004199E-3</v>
      </c>
      <c r="F522" s="31">
        <v>1</v>
      </c>
      <c r="G522" s="31">
        <v>4.3859649122806998E-3</v>
      </c>
      <c r="H522" s="31">
        <v>0</v>
      </c>
      <c r="I522" s="31">
        <v>0</v>
      </c>
    </row>
    <row r="523" spans="1:9">
      <c r="A523" s="31" t="s">
        <v>499</v>
      </c>
      <c r="B523" s="31" t="s">
        <v>226</v>
      </c>
      <c r="C523" s="31" t="s">
        <v>365</v>
      </c>
      <c r="D523" s="31">
        <v>2</v>
      </c>
      <c r="E523" s="31">
        <v>7.1428571428571397E-2</v>
      </c>
      <c r="F523" s="31">
        <v>2</v>
      </c>
      <c r="G523" s="31">
        <v>6.4516129032258104E-2</v>
      </c>
      <c r="H523" s="31">
        <v>0</v>
      </c>
      <c r="I523" s="31">
        <v>0</v>
      </c>
    </row>
    <row r="524" spans="1:9">
      <c r="A524" s="31" t="s">
        <v>501</v>
      </c>
      <c r="B524" s="31" t="s">
        <v>254</v>
      </c>
      <c r="C524" s="31" t="s">
        <v>365</v>
      </c>
      <c r="D524" s="31">
        <v>13</v>
      </c>
      <c r="E524" s="31">
        <v>2.0092735703245799E-2</v>
      </c>
      <c r="F524" s="31">
        <v>13</v>
      </c>
      <c r="G524" s="31">
        <v>2.06677265500795E-2</v>
      </c>
      <c r="H524" s="31">
        <v>0</v>
      </c>
      <c r="I524" s="31">
        <v>0</v>
      </c>
    </row>
    <row r="525" spans="1:9">
      <c r="A525" s="31" t="s">
        <v>501</v>
      </c>
      <c r="B525" s="31" t="s">
        <v>254</v>
      </c>
      <c r="C525" s="31" t="s">
        <v>371</v>
      </c>
      <c r="D525" s="31">
        <v>2</v>
      </c>
      <c r="E525" s="31">
        <v>3.0911901081916498E-3</v>
      </c>
      <c r="F525" s="31">
        <v>2</v>
      </c>
      <c r="G525" s="31">
        <v>3.1796502384737698E-3</v>
      </c>
      <c r="H525" s="31">
        <v>0</v>
      </c>
      <c r="I525" s="31">
        <v>0</v>
      </c>
    </row>
    <row r="526" spans="1:9">
      <c r="A526" s="31" t="s">
        <v>501</v>
      </c>
      <c r="B526" s="31" t="s">
        <v>254</v>
      </c>
      <c r="C526" s="31" t="s">
        <v>370</v>
      </c>
      <c r="D526" s="31">
        <v>23</v>
      </c>
      <c r="E526" s="31">
        <v>3.5548686244204E-2</v>
      </c>
      <c r="F526" s="31">
        <v>23</v>
      </c>
      <c r="G526" s="31">
        <v>3.6565977742448297E-2</v>
      </c>
      <c r="H526" s="31">
        <v>0</v>
      </c>
      <c r="I526" s="31">
        <v>0</v>
      </c>
    </row>
    <row r="527" spans="1:9">
      <c r="A527" s="31" t="s">
        <v>501</v>
      </c>
      <c r="B527" s="31" t="s">
        <v>254</v>
      </c>
      <c r="C527" s="31" t="s">
        <v>367</v>
      </c>
      <c r="D527" s="31">
        <v>4</v>
      </c>
      <c r="E527" s="31">
        <v>6.18238021638331E-3</v>
      </c>
      <c r="F527" s="31">
        <v>4</v>
      </c>
      <c r="G527" s="31">
        <v>6.3593004769475396E-3</v>
      </c>
      <c r="H527" s="31">
        <v>0</v>
      </c>
      <c r="I527" s="31">
        <v>0</v>
      </c>
    </row>
    <row r="528" spans="1:9">
      <c r="A528" s="31" t="s">
        <v>502</v>
      </c>
      <c r="B528" s="31" t="s">
        <v>206</v>
      </c>
      <c r="C528" s="31" t="s">
        <v>364</v>
      </c>
      <c r="D528" s="31">
        <v>9</v>
      </c>
      <c r="E528" s="31">
        <v>1.6666666666666701E-2</v>
      </c>
      <c r="F528" s="31">
        <v>9</v>
      </c>
      <c r="G528" s="31">
        <v>1.6014234875444799E-2</v>
      </c>
      <c r="H528" s="31">
        <v>0</v>
      </c>
      <c r="I528" s="31">
        <v>0</v>
      </c>
    </row>
    <row r="529" spans="1:9">
      <c r="A529" s="31" t="s">
        <v>502</v>
      </c>
      <c r="B529" s="31" t="s">
        <v>206</v>
      </c>
      <c r="C529" s="31" t="s">
        <v>366</v>
      </c>
      <c r="D529" s="31">
        <v>11</v>
      </c>
      <c r="E529" s="31">
        <v>2.03703703703704E-2</v>
      </c>
      <c r="F529" s="31">
        <v>11</v>
      </c>
      <c r="G529" s="31">
        <v>1.95729537366548E-2</v>
      </c>
      <c r="H529" s="31">
        <v>0</v>
      </c>
      <c r="I529" s="31">
        <v>0</v>
      </c>
    </row>
    <row r="530" spans="1:9">
      <c r="A530" s="31" t="s">
        <v>502</v>
      </c>
      <c r="B530" s="31" t="s">
        <v>206</v>
      </c>
      <c r="C530" s="31" t="s">
        <v>369</v>
      </c>
      <c r="D530" s="31">
        <v>21</v>
      </c>
      <c r="E530" s="31">
        <v>3.8888888888888903E-2</v>
      </c>
      <c r="F530" s="31">
        <v>21</v>
      </c>
      <c r="G530" s="31">
        <v>3.7366548042704603E-2</v>
      </c>
      <c r="H530" s="31">
        <v>0</v>
      </c>
      <c r="I530" s="31">
        <v>0</v>
      </c>
    </row>
    <row r="531" spans="1:9">
      <c r="A531" s="31" t="s">
        <v>502</v>
      </c>
      <c r="B531" s="31" t="s">
        <v>206</v>
      </c>
      <c r="C531" s="31" t="s">
        <v>367</v>
      </c>
      <c r="D531" s="31">
        <v>35</v>
      </c>
      <c r="E531" s="31">
        <v>6.4814814814814797E-2</v>
      </c>
      <c r="F531" s="31">
        <v>35</v>
      </c>
      <c r="G531" s="31">
        <v>6.2277580071174399E-2</v>
      </c>
      <c r="H531" s="31">
        <v>0</v>
      </c>
      <c r="I531" s="31">
        <v>0</v>
      </c>
    </row>
    <row r="532" spans="1:9">
      <c r="A532" s="31" t="s">
        <v>503</v>
      </c>
      <c r="B532" s="31" t="s">
        <v>171</v>
      </c>
      <c r="C532" s="31" t="s">
        <v>368</v>
      </c>
      <c r="D532" s="31">
        <v>664</v>
      </c>
      <c r="E532" s="31">
        <v>0.142949407965554</v>
      </c>
      <c r="F532" s="31">
        <v>664</v>
      </c>
      <c r="G532" s="31">
        <v>0.14406595790844001</v>
      </c>
      <c r="H532" s="31">
        <v>0</v>
      </c>
      <c r="I532" s="31">
        <v>0</v>
      </c>
    </row>
    <row r="533" spans="1:9">
      <c r="A533" s="31" t="s">
        <v>505</v>
      </c>
      <c r="B533" s="31" t="s">
        <v>227</v>
      </c>
      <c r="C533" s="31" t="s">
        <v>365</v>
      </c>
      <c r="D533" s="31">
        <v>2</v>
      </c>
      <c r="E533" s="31">
        <v>1.5267175572519101E-2</v>
      </c>
      <c r="F533" s="31">
        <v>2</v>
      </c>
      <c r="G533" s="31">
        <v>1.6E-2</v>
      </c>
      <c r="H533" s="31">
        <v>0</v>
      </c>
      <c r="I533" s="31">
        <v>0</v>
      </c>
    </row>
    <row r="534" spans="1:9">
      <c r="A534" s="31" t="s">
        <v>505</v>
      </c>
      <c r="B534" s="31" t="s">
        <v>227</v>
      </c>
      <c r="C534" s="31" t="s">
        <v>366</v>
      </c>
      <c r="D534" s="31">
        <v>6</v>
      </c>
      <c r="E534" s="31">
        <v>4.58015267175573E-2</v>
      </c>
      <c r="F534" s="31">
        <v>6</v>
      </c>
      <c r="G534" s="31">
        <v>4.8000000000000001E-2</v>
      </c>
      <c r="H534" s="31">
        <v>0</v>
      </c>
      <c r="I534" s="31">
        <v>0</v>
      </c>
    </row>
    <row r="535" spans="1:9">
      <c r="A535" s="31" t="s">
        <v>506</v>
      </c>
      <c r="B535" s="31" t="s">
        <v>228</v>
      </c>
      <c r="C535" s="31" t="s">
        <v>365</v>
      </c>
      <c r="D535" s="31">
        <v>11</v>
      </c>
      <c r="E535" s="31">
        <v>0.6875</v>
      </c>
      <c r="F535" s="31">
        <v>11</v>
      </c>
      <c r="G535" s="31">
        <v>0.6875</v>
      </c>
      <c r="H535" s="31">
        <v>0</v>
      </c>
      <c r="I535" s="31">
        <v>0</v>
      </c>
    </row>
    <row r="536" spans="1:9">
      <c r="A536" s="31" t="s">
        <v>506</v>
      </c>
      <c r="B536" s="31" t="s">
        <v>228</v>
      </c>
      <c r="C536" s="31" t="s">
        <v>368</v>
      </c>
      <c r="D536" s="31">
        <v>2</v>
      </c>
      <c r="E536" s="31">
        <v>0.125</v>
      </c>
      <c r="F536" s="31">
        <v>2</v>
      </c>
      <c r="G536" s="31">
        <v>0.125</v>
      </c>
      <c r="H536" s="31">
        <v>0</v>
      </c>
      <c r="I536" s="31">
        <v>0</v>
      </c>
    </row>
    <row r="537" spans="1:9">
      <c r="A537" s="31" t="s">
        <v>506</v>
      </c>
      <c r="B537" s="31" t="s">
        <v>228</v>
      </c>
      <c r="C537" s="31" t="s">
        <v>364</v>
      </c>
      <c r="D537" s="31">
        <v>3</v>
      </c>
      <c r="E537" s="31">
        <v>0.1875</v>
      </c>
      <c r="F537" s="31">
        <v>3</v>
      </c>
      <c r="G537" s="31">
        <v>0.1875</v>
      </c>
      <c r="H537" s="31">
        <v>0</v>
      </c>
      <c r="I537" s="31">
        <v>0</v>
      </c>
    </row>
    <row r="538" spans="1:9">
      <c r="A538" s="31" t="s">
        <v>549</v>
      </c>
      <c r="B538" s="31" t="s">
        <v>250</v>
      </c>
      <c r="C538" s="31" t="s">
        <v>370</v>
      </c>
      <c r="D538" s="31">
        <v>8</v>
      </c>
      <c r="E538" s="31">
        <v>3.5714285714285698E-2</v>
      </c>
      <c r="F538" s="31">
        <v>8</v>
      </c>
      <c r="G538" s="31">
        <v>3.4782608695652202E-2</v>
      </c>
      <c r="H538" s="31">
        <v>0</v>
      </c>
      <c r="I538" s="31">
        <v>0</v>
      </c>
    </row>
    <row r="539" spans="1:9">
      <c r="A539" s="31" t="s">
        <v>549</v>
      </c>
      <c r="B539" s="31" t="s">
        <v>250</v>
      </c>
      <c r="C539" s="31" t="s">
        <v>363</v>
      </c>
      <c r="D539" s="31">
        <v>1</v>
      </c>
      <c r="E539" s="31">
        <v>4.4642857142857097E-3</v>
      </c>
      <c r="F539" s="31">
        <v>1</v>
      </c>
      <c r="G539" s="31">
        <v>4.3478260869565201E-3</v>
      </c>
      <c r="H539" s="31">
        <v>0</v>
      </c>
      <c r="I539" s="31">
        <v>0</v>
      </c>
    </row>
    <row r="540" spans="1:9">
      <c r="A540" s="31" t="s">
        <v>507</v>
      </c>
      <c r="B540" s="31" t="s">
        <v>165</v>
      </c>
      <c r="C540" s="31" t="s">
        <v>369</v>
      </c>
      <c r="D540" s="31">
        <v>7</v>
      </c>
      <c r="E540" s="31">
        <v>1.01447805104274E-4</v>
      </c>
      <c r="F540" s="31">
        <v>7</v>
      </c>
      <c r="G540" s="31">
        <v>1.0285042609462199E-4</v>
      </c>
      <c r="H540" s="31">
        <v>0</v>
      </c>
      <c r="I540" s="31">
        <v>0</v>
      </c>
    </row>
    <row r="541" spans="1:9">
      <c r="A541" s="31" t="s">
        <v>508</v>
      </c>
      <c r="B541" s="31" t="s">
        <v>229</v>
      </c>
      <c r="C541" s="31" t="s">
        <v>365</v>
      </c>
      <c r="D541" s="31">
        <v>8</v>
      </c>
      <c r="E541" s="31">
        <v>0.19512195121951201</v>
      </c>
      <c r="F541" s="31">
        <v>8</v>
      </c>
      <c r="G541" s="31">
        <v>0.17777777777777801</v>
      </c>
      <c r="H541" s="31">
        <v>0</v>
      </c>
      <c r="I541" s="31">
        <v>0</v>
      </c>
    </row>
    <row r="542" spans="1:9">
      <c r="A542" s="31" t="s">
        <v>508</v>
      </c>
      <c r="B542" s="31" t="s">
        <v>229</v>
      </c>
      <c r="C542" s="31" t="s">
        <v>368</v>
      </c>
      <c r="D542" s="31">
        <v>13</v>
      </c>
      <c r="E542" s="31">
        <v>0.31707317073170699</v>
      </c>
      <c r="F542" s="31">
        <v>13</v>
      </c>
      <c r="G542" s="31">
        <v>0.28888888888888897</v>
      </c>
      <c r="H542" s="31">
        <v>0</v>
      </c>
      <c r="I542" s="31">
        <v>0</v>
      </c>
    </row>
    <row r="543" spans="1:9">
      <c r="A543" s="31" t="s">
        <v>508</v>
      </c>
      <c r="B543" s="31" t="s">
        <v>229</v>
      </c>
      <c r="C543" s="31" t="s">
        <v>366</v>
      </c>
      <c r="D543" s="31">
        <v>7</v>
      </c>
      <c r="E543" s="31">
        <v>0.17073170731707299</v>
      </c>
      <c r="F543" s="31">
        <v>7</v>
      </c>
      <c r="G543" s="31">
        <v>0.155555555555556</v>
      </c>
      <c r="H543" s="31">
        <v>0</v>
      </c>
      <c r="I543" s="31">
        <v>0</v>
      </c>
    </row>
    <row r="544" spans="1:9">
      <c r="A544" s="31" t="s">
        <v>509</v>
      </c>
      <c r="B544" s="31" t="s">
        <v>240</v>
      </c>
      <c r="C544" s="31" t="s">
        <v>365</v>
      </c>
      <c r="D544" s="31">
        <v>2</v>
      </c>
      <c r="E544" s="31">
        <v>2.4691358024691398E-2</v>
      </c>
      <c r="F544" s="31">
        <v>2</v>
      </c>
      <c r="G544" s="31">
        <v>2.1739130434782601E-2</v>
      </c>
      <c r="H544" s="31">
        <v>0</v>
      </c>
      <c r="I544" s="31">
        <v>0</v>
      </c>
    </row>
    <row r="545" spans="1:9">
      <c r="A545" s="31" t="s">
        <v>509</v>
      </c>
      <c r="B545" s="31" t="s">
        <v>240</v>
      </c>
      <c r="C545" s="31" t="s">
        <v>366</v>
      </c>
      <c r="D545" s="31">
        <v>23</v>
      </c>
      <c r="E545" s="31">
        <v>0.28395061728395099</v>
      </c>
      <c r="F545" s="31">
        <v>23</v>
      </c>
      <c r="G545" s="31">
        <v>0.25</v>
      </c>
      <c r="H545" s="31">
        <v>0</v>
      </c>
      <c r="I545" s="31">
        <v>0</v>
      </c>
    </row>
    <row r="546" spans="1:9">
      <c r="A546" s="31" t="s">
        <v>509</v>
      </c>
      <c r="B546" s="31" t="s">
        <v>240</v>
      </c>
      <c r="C546" s="31" t="s">
        <v>370</v>
      </c>
      <c r="D546" s="31">
        <v>14</v>
      </c>
      <c r="E546" s="31">
        <v>0.172839506172839</v>
      </c>
      <c r="F546" s="31">
        <v>14</v>
      </c>
      <c r="G546" s="31">
        <v>0.15217391304347799</v>
      </c>
      <c r="H546" s="31">
        <v>0</v>
      </c>
      <c r="I546" s="31">
        <v>0</v>
      </c>
    </row>
    <row r="547" spans="1:9">
      <c r="A547" s="31" t="s">
        <v>509</v>
      </c>
      <c r="B547" s="31" t="s">
        <v>240</v>
      </c>
      <c r="C547" s="31" t="s">
        <v>363</v>
      </c>
      <c r="D547" s="31">
        <v>2</v>
      </c>
      <c r="E547" s="31">
        <v>2.4691358024691398E-2</v>
      </c>
      <c r="F547" s="31">
        <v>2</v>
      </c>
      <c r="G547" s="31">
        <v>2.1739130434782601E-2</v>
      </c>
      <c r="H547" s="31">
        <v>0</v>
      </c>
      <c r="I547" s="31">
        <v>0</v>
      </c>
    </row>
    <row r="548" spans="1:9">
      <c r="A548" s="31" t="s">
        <v>510</v>
      </c>
      <c r="B548" s="31" t="s">
        <v>191</v>
      </c>
      <c r="C548" s="31" t="s">
        <v>371</v>
      </c>
      <c r="D548" s="31">
        <v>6</v>
      </c>
      <c r="E548" s="31">
        <v>3.6101083032491E-4</v>
      </c>
      <c r="F548" s="31">
        <v>6</v>
      </c>
      <c r="G548" s="31">
        <v>3.6286664650740901E-4</v>
      </c>
      <c r="H548" s="31">
        <v>0</v>
      </c>
      <c r="I548" s="31">
        <v>0</v>
      </c>
    </row>
    <row r="549" spans="1:9">
      <c r="A549" s="31" t="s">
        <v>510</v>
      </c>
      <c r="B549" s="31" t="s">
        <v>191</v>
      </c>
      <c r="C549" s="31" t="s">
        <v>369</v>
      </c>
      <c r="D549" s="31">
        <v>5</v>
      </c>
      <c r="E549" s="31">
        <v>3.0084235860409098E-4</v>
      </c>
      <c r="F549" s="31">
        <v>5</v>
      </c>
      <c r="G549" s="31">
        <v>3.0238887208950701E-4</v>
      </c>
      <c r="H549" s="31">
        <v>0</v>
      </c>
      <c r="I549" s="31">
        <v>0</v>
      </c>
    </row>
    <row r="550" spans="1:9">
      <c r="A550" s="31" t="s">
        <v>511</v>
      </c>
      <c r="B550" s="31" t="s">
        <v>230</v>
      </c>
      <c r="C550" s="31" t="s">
        <v>365</v>
      </c>
      <c r="D550" s="31">
        <v>17</v>
      </c>
      <c r="E550" s="31">
        <v>1.6715830875122899E-2</v>
      </c>
      <c r="F550" s="31">
        <v>17</v>
      </c>
      <c r="G550" s="31">
        <v>1.6699410609037301E-2</v>
      </c>
      <c r="H550" s="31">
        <v>0</v>
      </c>
      <c r="I550" s="31">
        <v>0</v>
      </c>
    </row>
    <row r="551" spans="1:9">
      <c r="A551" s="31" t="s">
        <v>511</v>
      </c>
      <c r="B551" s="31" t="s">
        <v>230</v>
      </c>
      <c r="C551" s="31" t="s">
        <v>363</v>
      </c>
      <c r="D551" s="31">
        <v>39</v>
      </c>
      <c r="E551" s="31">
        <v>3.8348082595870199E-2</v>
      </c>
      <c r="F551" s="31">
        <v>39</v>
      </c>
      <c r="G551" s="31">
        <v>3.8310412573673902E-2</v>
      </c>
      <c r="H551" s="31">
        <v>0</v>
      </c>
      <c r="I551" s="31">
        <v>0</v>
      </c>
    </row>
    <row r="552" spans="1:9">
      <c r="A552" s="31" t="s">
        <v>512</v>
      </c>
      <c r="B552" s="31" t="s">
        <v>231</v>
      </c>
      <c r="C552" s="31" t="s">
        <v>365</v>
      </c>
      <c r="D552" s="31">
        <v>24</v>
      </c>
      <c r="E552" s="31">
        <v>0.5</v>
      </c>
      <c r="F552" s="31">
        <v>24</v>
      </c>
      <c r="G552" s="31">
        <v>0.48</v>
      </c>
      <c r="H552" s="31">
        <v>0</v>
      </c>
      <c r="I552" s="31">
        <v>0</v>
      </c>
    </row>
    <row r="553" spans="1:9">
      <c r="A553" s="31" t="s">
        <v>512</v>
      </c>
      <c r="B553" s="31" t="s">
        <v>231</v>
      </c>
      <c r="C553" s="31" t="s">
        <v>368</v>
      </c>
      <c r="D553" s="31">
        <v>15</v>
      </c>
      <c r="E553" s="31">
        <v>0.3125</v>
      </c>
      <c r="F553" s="31">
        <v>15</v>
      </c>
      <c r="G553" s="31">
        <v>0.3</v>
      </c>
      <c r="H553" s="31">
        <v>0</v>
      </c>
      <c r="I553" s="31">
        <v>0</v>
      </c>
    </row>
    <row r="554" spans="1:9">
      <c r="A554" s="31" t="s">
        <v>513</v>
      </c>
      <c r="B554" s="31" t="s">
        <v>216</v>
      </c>
      <c r="C554" s="31" t="s">
        <v>368</v>
      </c>
      <c r="D554" s="31">
        <v>8</v>
      </c>
      <c r="E554" s="31">
        <v>0.11267605633802801</v>
      </c>
      <c r="F554" s="31">
        <v>8</v>
      </c>
      <c r="G554" s="31">
        <v>0.12121212121212099</v>
      </c>
      <c r="H554" s="31">
        <v>0</v>
      </c>
      <c r="I554" s="31">
        <v>0</v>
      </c>
    </row>
    <row r="555" spans="1:9">
      <c r="A555" s="31" t="s">
        <v>513</v>
      </c>
      <c r="B555" s="31" t="s">
        <v>216</v>
      </c>
      <c r="C555" s="31" t="s">
        <v>370</v>
      </c>
      <c r="D555" s="31">
        <v>1</v>
      </c>
      <c r="E555" s="31">
        <v>1.4084507042253501E-2</v>
      </c>
      <c r="F555" s="31">
        <v>1</v>
      </c>
      <c r="G555" s="31">
        <v>1.5151515151515201E-2</v>
      </c>
      <c r="H555" s="31">
        <v>0</v>
      </c>
      <c r="I555" s="31">
        <v>0</v>
      </c>
    </row>
    <row r="556" spans="1:9">
      <c r="A556" s="31" t="s">
        <v>513</v>
      </c>
      <c r="B556" s="31" t="s">
        <v>216</v>
      </c>
      <c r="C556" s="31" t="s">
        <v>363</v>
      </c>
      <c r="D556" s="31">
        <v>1</v>
      </c>
      <c r="E556" s="31">
        <v>1.4084507042253501E-2</v>
      </c>
      <c r="F556" s="31">
        <v>1</v>
      </c>
      <c r="G556" s="31">
        <v>1.5151515151515201E-2</v>
      </c>
      <c r="H556" s="31">
        <v>0</v>
      </c>
      <c r="I556" s="31">
        <v>0</v>
      </c>
    </row>
    <row r="557" spans="1:9">
      <c r="A557" s="31" t="s">
        <v>513</v>
      </c>
      <c r="B557" s="31" t="s">
        <v>216</v>
      </c>
      <c r="C557" s="31" t="s">
        <v>367</v>
      </c>
      <c r="D557" s="31">
        <v>10</v>
      </c>
      <c r="E557" s="31">
        <v>0.140845070422535</v>
      </c>
      <c r="F557" s="31">
        <v>10</v>
      </c>
      <c r="G557" s="31">
        <v>0.15151515151515199</v>
      </c>
      <c r="H557" s="31">
        <v>0</v>
      </c>
      <c r="I557" s="31">
        <v>0</v>
      </c>
    </row>
    <row r="558" spans="1:9">
      <c r="A558" s="31" t="s">
        <v>514</v>
      </c>
      <c r="B558" s="31" t="s">
        <v>189</v>
      </c>
      <c r="C558" s="31" t="s">
        <v>368</v>
      </c>
      <c r="D558" s="31">
        <v>294</v>
      </c>
      <c r="E558" s="31">
        <v>0.21761658031088099</v>
      </c>
      <c r="F558" s="31">
        <v>294</v>
      </c>
      <c r="G558" s="31">
        <v>0.21713441654357499</v>
      </c>
      <c r="H558" s="31">
        <v>0</v>
      </c>
      <c r="I558" s="31">
        <v>0</v>
      </c>
    </row>
    <row r="559" spans="1:9">
      <c r="A559" s="31" t="s">
        <v>514</v>
      </c>
      <c r="B559" s="31" t="s">
        <v>189</v>
      </c>
      <c r="C559" s="31" t="s">
        <v>371</v>
      </c>
      <c r="D559" s="31">
        <v>9</v>
      </c>
      <c r="E559" s="31">
        <v>6.6617320503330902E-3</v>
      </c>
      <c r="F559" s="31">
        <v>9</v>
      </c>
      <c r="G559" s="31">
        <v>6.6469719350073899E-3</v>
      </c>
      <c r="H559" s="31">
        <v>0</v>
      </c>
      <c r="I559" s="31">
        <v>0</v>
      </c>
    </row>
    <row r="560" spans="1:9">
      <c r="A560" s="31" t="s">
        <v>514</v>
      </c>
      <c r="B560" s="31" t="s">
        <v>189</v>
      </c>
      <c r="C560" s="31" t="s">
        <v>363</v>
      </c>
      <c r="D560" s="31">
        <v>37</v>
      </c>
      <c r="E560" s="31">
        <v>2.73871206513694E-2</v>
      </c>
      <c r="F560" s="31">
        <v>37</v>
      </c>
      <c r="G560" s="31">
        <v>2.7326440177252598E-2</v>
      </c>
      <c r="H560" s="31">
        <v>0</v>
      </c>
      <c r="I560" s="31">
        <v>0</v>
      </c>
    </row>
    <row r="561" spans="1:9">
      <c r="A561" s="31" t="s">
        <v>515</v>
      </c>
      <c r="B561" s="31" t="s">
        <v>190</v>
      </c>
      <c r="C561" s="31" t="s">
        <v>370</v>
      </c>
      <c r="D561" s="31">
        <v>79</v>
      </c>
      <c r="E561" s="31">
        <v>1.9804462271245899E-2</v>
      </c>
      <c r="F561" s="31">
        <v>79</v>
      </c>
      <c r="G561" s="31">
        <v>1.99595755432036E-2</v>
      </c>
      <c r="H561" s="31">
        <v>0</v>
      </c>
      <c r="I561" s="31">
        <v>0</v>
      </c>
    </row>
    <row r="562" spans="1:9">
      <c r="A562" s="31" t="s">
        <v>516</v>
      </c>
      <c r="B562" s="31" t="s">
        <v>247</v>
      </c>
      <c r="C562" s="31" t="s">
        <v>363</v>
      </c>
      <c r="D562" s="31">
        <v>73</v>
      </c>
      <c r="E562" s="31">
        <v>2.47625508819539E-2</v>
      </c>
      <c r="F562" s="31">
        <v>73</v>
      </c>
      <c r="G562" s="31">
        <v>2.38328436173686E-2</v>
      </c>
      <c r="H562" s="31">
        <v>0</v>
      </c>
      <c r="I562" s="31">
        <v>0</v>
      </c>
    </row>
    <row r="563" spans="1:9">
      <c r="A563" s="31" t="s">
        <v>517</v>
      </c>
      <c r="B563" s="31" t="s">
        <v>192</v>
      </c>
      <c r="C563" s="31" t="s">
        <v>365</v>
      </c>
      <c r="D563" s="31">
        <v>2</v>
      </c>
      <c r="E563" s="31">
        <v>7.4349442379182196E-3</v>
      </c>
      <c r="F563" s="31">
        <v>2</v>
      </c>
      <c r="G563" s="31">
        <v>7.14285714285714E-3</v>
      </c>
      <c r="H563" s="31">
        <v>0</v>
      </c>
      <c r="I563" s="31">
        <v>0</v>
      </c>
    </row>
    <row r="564" spans="1:9">
      <c r="A564" s="31" t="s">
        <v>517</v>
      </c>
      <c r="B564" s="31" t="s">
        <v>192</v>
      </c>
      <c r="C564" s="31" t="s">
        <v>368</v>
      </c>
      <c r="D564" s="31">
        <v>12</v>
      </c>
      <c r="E564" s="31">
        <v>4.4609665427509299E-2</v>
      </c>
      <c r="F564" s="31">
        <v>12</v>
      </c>
      <c r="G564" s="31">
        <v>4.2857142857142899E-2</v>
      </c>
      <c r="H564" s="31">
        <v>0</v>
      </c>
      <c r="I564" s="31">
        <v>0</v>
      </c>
    </row>
    <row r="565" spans="1:9">
      <c r="A565" s="31" t="s">
        <v>518</v>
      </c>
      <c r="B565" s="31" t="s">
        <v>232</v>
      </c>
      <c r="C565" s="31" t="s">
        <v>363</v>
      </c>
      <c r="D565" s="31">
        <v>1</v>
      </c>
      <c r="E565" s="31">
        <v>1</v>
      </c>
      <c r="F565" s="31">
        <v>1</v>
      </c>
      <c r="G565" s="31">
        <v>1</v>
      </c>
      <c r="H565" s="31">
        <v>0</v>
      </c>
      <c r="I565" s="31">
        <v>0</v>
      </c>
    </row>
    <row r="566" spans="1:9">
      <c r="A566" s="31" t="s">
        <v>520</v>
      </c>
      <c r="B566" s="31" t="s">
        <v>169</v>
      </c>
      <c r="C566" s="31" t="s">
        <v>371</v>
      </c>
      <c r="D566" s="31">
        <v>18</v>
      </c>
      <c r="E566" s="31">
        <v>1.17577895355673E-3</v>
      </c>
      <c r="F566" s="31">
        <v>18</v>
      </c>
      <c r="G566" s="31">
        <v>1.15532734274711E-3</v>
      </c>
      <c r="H566" s="31">
        <v>0</v>
      </c>
      <c r="I566" s="31">
        <v>0</v>
      </c>
    </row>
    <row r="567" spans="1:9">
      <c r="A567" s="31" t="s">
        <v>521</v>
      </c>
      <c r="B567" s="31" t="s">
        <v>248</v>
      </c>
      <c r="C567" s="31" t="s">
        <v>364</v>
      </c>
      <c r="D567" s="31">
        <v>34</v>
      </c>
      <c r="E567" s="31">
        <v>8.2926829268292701E-2</v>
      </c>
      <c r="F567" s="31">
        <v>34</v>
      </c>
      <c r="G567" s="31">
        <v>8.1927710843373497E-2</v>
      </c>
      <c r="H567" s="31">
        <v>0</v>
      </c>
      <c r="I567" s="31">
        <v>0</v>
      </c>
    </row>
    <row r="568" spans="1:9">
      <c r="A568" s="31" t="s">
        <v>521</v>
      </c>
      <c r="B568" s="31" t="s">
        <v>248</v>
      </c>
      <c r="C568" s="31" t="s">
        <v>369</v>
      </c>
      <c r="D568" s="31">
        <v>1</v>
      </c>
      <c r="E568" s="31">
        <v>2.4390243902438998E-3</v>
      </c>
      <c r="F568" s="31">
        <v>1</v>
      </c>
      <c r="G568" s="31">
        <v>2.4096385542168699E-3</v>
      </c>
      <c r="H568" s="31">
        <v>0</v>
      </c>
      <c r="I568" s="31">
        <v>0</v>
      </c>
    </row>
    <row r="569" spans="1:9">
      <c r="A569" s="31" t="s">
        <v>521</v>
      </c>
      <c r="B569" s="31" t="s">
        <v>248</v>
      </c>
      <c r="C569" s="31" t="s">
        <v>363</v>
      </c>
      <c r="D569" s="31">
        <v>51</v>
      </c>
      <c r="E569" s="31">
        <v>0.124390243902439</v>
      </c>
      <c r="F569" s="31">
        <v>51</v>
      </c>
      <c r="G569" s="31">
        <v>0.12289156626506</v>
      </c>
      <c r="H569" s="31">
        <v>0</v>
      </c>
      <c r="I569" s="31">
        <v>0</v>
      </c>
    </row>
    <row r="570" spans="1:9">
      <c r="A570" s="31" t="s">
        <v>521</v>
      </c>
      <c r="B570" s="31" t="s">
        <v>248</v>
      </c>
      <c r="C570" s="31" t="s">
        <v>367</v>
      </c>
      <c r="D570" s="31">
        <v>30</v>
      </c>
      <c r="E570" s="31">
        <v>7.3170731707317097E-2</v>
      </c>
      <c r="F570" s="31">
        <v>30</v>
      </c>
      <c r="G570" s="31">
        <v>7.2289156626505993E-2</v>
      </c>
      <c r="H570" s="31">
        <v>0</v>
      </c>
      <c r="I570" s="31">
        <v>0</v>
      </c>
    </row>
    <row r="571" spans="1:9">
      <c r="A571" s="31" t="s">
        <v>523</v>
      </c>
      <c r="B571" s="31" t="s">
        <v>164</v>
      </c>
      <c r="C571" s="31" t="s">
        <v>366</v>
      </c>
      <c r="D571" s="31">
        <v>70</v>
      </c>
      <c r="E571" s="31">
        <v>2.6646364674533699E-2</v>
      </c>
      <c r="F571" s="31">
        <v>70</v>
      </c>
      <c r="G571" s="31">
        <v>2.4761230986911902E-2</v>
      </c>
      <c r="H571" s="31">
        <v>0</v>
      </c>
      <c r="I571" s="31">
        <v>0</v>
      </c>
    </row>
    <row r="572" spans="1:9">
      <c r="A572" s="31" t="s">
        <v>524</v>
      </c>
      <c r="B572" s="31" t="s">
        <v>242</v>
      </c>
      <c r="C572" s="31" t="s">
        <v>365</v>
      </c>
      <c r="D572" s="31">
        <v>91</v>
      </c>
      <c r="E572" s="31">
        <v>0.13055954088952701</v>
      </c>
      <c r="F572" s="31">
        <v>91</v>
      </c>
      <c r="G572" s="31">
        <v>0.12871287128712899</v>
      </c>
      <c r="H572" s="31">
        <v>0</v>
      </c>
      <c r="I572" s="31">
        <v>0</v>
      </c>
    </row>
    <row r="573" spans="1:9">
      <c r="A573" s="31" t="s">
        <v>524</v>
      </c>
      <c r="B573" s="31" t="s">
        <v>242</v>
      </c>
      <c r="C573" s="31" t="s">
        <v>364</v>
      </c>
      <c r="D573" s="31">
        <v>47</v>
      </c>
      <c r="E573" s="31">
        <v>6.7431850789096096E-2</v>
      </c>
      <c r="F573" s="31">
        <v>47</v>
      </c>
      <c r="G573" s="31">
        <v>6.6478076379066497E-2</v>
      </c>
      <c r="H573" s="31">
        <v>0</v>
      </c>
      <c r="I573" s="31">
        <v>0</v>
      </c>
    </row>
    <row r="574" spans="1:9">
      <c r="A574" s="31" t="s">
        <v>524</v>
      </c>
      <c r="B574" s="31" t="s">
        <v>242</v>
      </c>
      <c r="C574" s="31" t="s">
        <v>370</v>
      </c>
      <c r="D574" s="31">
        <v>66</v>
      </c>
      <c r="E574" s="31">
        <v>9.46915351506456E-2</v>
      </c>
      <c r="F574" s="31">
        <v>66</v>
      </c>
      <c r="G574" s="31">
        <v>9.3352192362093397E-2</v>
      </c>
      <c r="H574" s="31">
        <v>0</v>
      </c>
      <c r="I574" s="31">
        <v>0</v>
      </c>
    </row>
    <row r="575" spans="1:9">
      <c r="A575" s="31" t="s">
        <v>524</v>
      </c>
      <c r="B575" s="31" t="s">
        <v>242</v>
      </c>
      <c r="C575" s="31" t="s">
        <v>363</v>
      </c>
      <c r="D575" s="31">
        <v>178</v>
      </c>
      <c r="E575" s="31">
        <v>0.25538020086083202</v>
      </c>
      <c r="F575" s="31">
        <v>178</v>
      </c>
      <c r="G575" s="31">
        <v>0.25176803394625202</v>
      </c>
      <c r="H575" s="31">
        <v>0</v>
      </c>
      <c r="I575" s="31">
        <v>0</v>
      </c>
    </row>
    <row r="576" spans="1:9">
      <c r="A576" s="31" t="s">
        <v>525</v>
      </c>
      <c r="B576" s="31" t="s">
        <v>197</v>
      </c>
      <c r="C576" s="31" t="s">
        <v>364</v>
      </c>
      <c r="D576" s="31">
        <v>4</v>
      </c>
      <c r="E576" s="31">
        <v>3.4873583260680002E-3</v>
      </c>
      <c r="F576" s="31">
        <v>4</v>
      </c>
      <c r="G576" s="31">
        <v>3.2441200324412E-3</v>
      </c>
      <c r="H576" s="31">
        <v>0</v>
      </c>
      <c r="I576" s="31">
        <v>0</v>
      </c>
    </row>
    <row r="577" spans="1:9">
      <c r="A577" s="31" t="s">
        <v>525</v>
      </c>
      <c r="B577" s="31" t="s">
        <v>197</v>
      </c>
      <c r="C577" s="31" t="s">
        <v>369</v>
      </c>
      <c r="D577" s="31">
        <v>22</v>
      </c>
      <c r="E577" s="31">
        <v>1.9180470793374E-2</v>
      </c>
      <c r="F577" s="31">
        <v>22</v>
      </c>
      <c r="G577" s="31">
        <v>1.78426601784266E-2</v>
      </c>
      <c r="H577" s="31">
        <v>0</v>
      </c>
      <c r="I577" s="31">
        <v>0</v>
      </c>
    </row>
    <row r="578" spans="1:9">
      <c r="A578" s="31" t="s">
        <v>525</v>
      </c>
      <c r="B578" s="31" t="s">
        <v>197</v>
      </c>
      <c r="C578" s="31" t="s">
        <v>363</v>
      </c>
      <c r="D578" s="31">
        <v>281</v>
      </c>
      <c r="E578" s="31">
        <v>0.24498692240627701</v>
      </c>
      <c r="F578" s="31">
        <v>281</v>
      </c>
      <c r="G578" s="31">
        <v>0.22789943227899401</v>
      </c>
      <c r="H578" s="31">
        <v>0</v>
      </c>
      <c r="I578" s="31">
        <v>0</v>
      </c>
    </row>
    <row r="579" spans="1:9">
      <c r="A579" s="31" t="s">
        <v>526</v>
      </c>
      <c r="B579" s="31" t="s">
        <v>233</v>
      </c>
      <c r="C579" s="31" t="s">
        <v>368</v>
      </c>
      <c r="D579" s="31">
        <v>30</v>
      </c>
      <c r="E579" s="31">
        <v>4.1436464088397802E-2</v>
      </c>
      <c r="F579" s="31">
        <v>30</v>
      </c>
      <c r="G579" s="31">
        <v>4.4444444444444398E-2</v>
      </c>
      <c r="H579" s="31">
        <v>0</v>
      </c>
      <c r="I579" s="31">
        <v>0</v>
      </c>
    </row>
    <row r="580" spans="1:9">
      <c r="A580" s="31" t="s">
        <v>526</v>
      </c>
      <c r="B580" s="31" t="s">
        <v>233</v>
      </c>
      <c r="C580" s="31" t="s">
        <v>364</v>
      </c>
      <c r="D580" s="31">
        <v>4</v>
      </c>
      <c r="E580" s="31">
        <v>5.5248618784530402E-3</v>
      </c>
      <c r="F580" s="31">
        <v>4</v>
      </c>
      <c r="G580" s="31">
        <v>5.92592592592593E-3</v>
      </c>
      <c r="H580" s="31">
        <v>0</v>
      </c>
      <c r="I580" s="31">
        <v>0</v>
      </c>
    </row>
    <row r="581" spans="1:9">
      <c r="A581" s="31" t="s">
        <v>526</v>
      </c>
      <c r="B581" s="31" t="s">
        <v>233</v>
      </c>
      <c r="C581" s="31" t="s">
        <v>366</v>
      </c>
      <c r="D581" s="31">
        <v>1</v>
      </c>
      <c r="E581" s="31">
        <v>1.38121546961326E-3</v>
      </c>
      <c r="F581" s="31">
        <v>1</v>
      </c>
      <c r="G581" s="31">
        <v>1.4814814814814801E-3</v>
      </c>
      <c r="H581" s="31">
        <v>0</v>
      </c>
      <c r="I581" s="31">
        <v>0</v>
      </c>
    </row>
    <row r="582" spans="1:9">
      <c r="A582" s="31" t="s">
        <v>526</v>
      </c>
      <c r="B582" s="31" t="s">
        <v>233</v>
      </c>
      <c r="C582" s="31" t="s">
        <v>370</v>
      </c>
      <c r="D582" s="31">
        <v>3</v>
      </c>
      <c r="E582" s="31">
        <v>4.1436464088397797E-3</v>
      </c>
      <c r="F582" s="31">
        <v>3</v>
      </c>
      <c r="G582" s="31">
        <v>4.4444444444444401E-3</v>
      </c>
      <c r="H582" s="31">
        <v>0</v>
      </c>
      <c r="I582" s="31">
        <v>0</v>
      </c>
    </row>
    <row r="583" spans="1:9">
      <c r="A583" s="31" t="s">
        <v>526</v>
      </c>
      <c r="B583" s="31" t="s">
        <v>233</v>
      </c>
      <c r="C583" s="31" t="s">
        <v>363</v>
      </c>
      <c r="D583" s="31">
        <v>1</v>
      </c>
      <c r="E583" s="31">
        <v>1.38121546961326E-3</v>
      </c>
      <c r="F583" s="31">
        <v>1</v>
      </c>
      <c r="G583" s="31">
        <v>1.4814814814814801E-3</v>
      </c>
      <c r="H583" s="31">
        <v>0</v>
      </c>
      <c r="I583" s="31">
        <v>0</v>
      </c>
    </row>
    <row r="584" spans="1:9">
      <c r="A584" s="31" t="s">
        <v>527</v>
      </c>
      <c r="B584" s="31" t="s">
        <v>217</v>
      </c>
      <c r="C584" s="31" t="s">
        <v>365</v>
      </c>
      <c r="D584" s="31">
        <v>29</v>
      </c>
      <c r="E584" s="31">
        <v>0.24576271186440701</v>
      </c>
      <c r="F584" s="31">
        <v>29</v>
      </c>
      <c r="G584" s="31">
        <v>0.24576271186440701</v>
      </c>
      <c r="H584" s="31">
        <v>0</v>
      </c>
      <c r="I584" s="31">
        <v>0</v>
      </c>
    </row>
    <row r="585" spans="1:9">
      <c r="A585" s="31" t="s">
        <v>527</v>
      </c>
      <c r="B585" s="31" t="s">
        <v>217</v>
      </c>
      <c r="C585" s="31" t="s">
        <v>368</v>
      </c>
      <c r="D585" s="31">
        <v>40</v>
      </c>
      <c r="E585" s="31">
        <v>0.338983050847458</v>
      </c>
      <c r="F585" s="31">
        <v>40</v>
      </c>
      <c r="G585" s="31">
        <v>0.338983050847458</v>
      </c>
      <c r="H585" s="31">
        <v>0</v>
      </c>
      <c r="I585" s="31">
        <v>0</v>
      </c>
    </row>
    <row r="586" spans="1:9">
      <c r="A586" s="31" t="s">
        <v>527</v>
      </c>
      <c r="B586" s="31" t="s">
        <v>217</v>
      </c>
      <c r="C586" s="31" t="s">
        <v>364</v>
      </c>
      <c r="D586" s="31">
        <v>2</v>
      </c>
      <c r="E586" s="31">
        <v>1.6949152542372899E-2</v>
      </c>
      <c r="F586" s="31">
        <v>2</v>
      </c>
      <c r="G586" s="31">
        <v>1.6949152542372899E-2</v>
      </c>
      <c r="H586" s="31">
        <v>0</v>
      </c>
      <c r="I586" s="31">
        <v>0</v>
      </c>
    </row>
    <row r="587" spans="1:9">
      <c r="A587" s="31" t="s">
        <v>527</v>
      </c>
      <c r="B587" s="31" t="s">
        <v>217</v>
      </c>
      <c r="C587" s="31" t="s">
        <v>366</v>
      </c>
      <c r="D587" s="31">
        <v>13</v>
      </c>
      <c r="E587" s="31">
        <v>0.110169491525424</v>
      </c>
      <c r="F587" s="31">
        <v>13</v>
      </c>
      <c r="G587" s="31">
        <v>0.110169491525424</v>
      </c>
      <c r="H587" s="31">
        <v>0</v>
      </c>
      <c r="I587" s="31">
        <v>0</v>
      </c>
    </row>
    <row r="588" spans="1:9">
      <c r="A588" s="31" t="s">
        <v>527</v>
      </c>
      <c r="B588" s="31" t="s">
        <v>217</v>
      </c>
      <c r="C588" s="31" t="s">
        <v>370</v>
      </c>
      <c r="D588" s="31">
        <v>21</v>
      </c>
      <c r="E588" s="31">
        <v>0.177966101694915</v>
      </c>
      <c r="F588" s="31">
        <v>21</v>
      </c>
      <c r="G588" s="31">
        <v>0.177966101694915</v>
      </c>
      <c r="H588" s="31">
        <v>0</v>
      </c>
      <c r="I588" s="31">
        <v>0</v>
      </c>
    </row>
    <row r="589" spans="1:9">
      <c r="A589" s="31" t="s">
        <v>527</v>
      </c>
      <c r="B589" s="31" t="s">
        <v>217</v>
      </c>
      <c r="C589" s="31" t="s">
        <v>363</v>
      </c>
      <c r="D589" s="31">
        <v>13</v>
      </c>
      <c r="E589" s="31">
        <v>0.110169491525424</v>
      </c>
      <c r="F589" s="31">
        <v>13</v>
      </c>
      <c r="G589" s="31">
        <v>0.110169491525424</v>
      </c>
      <c r="H589" s="31">
        <v>0</v>
      </c>
      <c r="I589" s="31">
        <v>0</v>
      </c>
    </row>
    <row r="590" spans="1:9">
      <c r="A590" s="31" t="s">
        <v>528</v>
      </c>
      <c r="B590" s="31" t="s">
        <v>187</v>
      </c>
      <c r="C590" s="31" t="s">
        <v>370</v>
      </c>
      <c r="D590" s="31">
        <v>105</v>
      </c>
      <c r="E590" s="31">
        <v>8.3865814696485602E-2</v>
      </c>
      <c r="F590" s="31">
        <v>105</v>
      </c>
      <c r="G590" s="31">
        <v>8.4882780921584494E-2</v>
      </c>
      <c r="H590" s="31">
        <v>0</v>
      </c>
      <c r="I590" s="31">
        <v>0</v>
      </c>
    </row>
    <row r="591" spans="1:9">
      <c r="A591" s="31" t="s">
        <v>528</v>
      </c>
      <c r="B591" s="31" t="s">
        <v>187</v>
      </c>
      <c r="C591" s="31" t="s">
        <v>363</v>
      </c>
      <c r="D591" s="31">
        <v>156</v>
      </c>
      <c r="E591" s="31">
        <v>0.124600638977636</v>
      </c>
      <c r="F591" s="31">
        <v>156</v>
      </c>
      <c r="G591" s="31">
        <v>0.126111560226354</v>
      </c>
      <c r="H591" s="31">
        <v>0</v>
      </c>
      <c r="I591" s="31">
        <v>0</v>
      </c>
    </row>
    <row r="592" spans="1:9">
      <c r="A592" s="31" t="s">
        <v>528</v>
      </c>
      <c r="B592" s="31" t="s">
        <v>187</v>
      </c>
      <c r="C592" s="31" t="s">
        <v>367</v>
      </c>
      <c r="D592" s="31">
        <v>9</v>
      </c>
      <c r="E592" s="31">
        <v>7.1884984025559102E-3</v>
      </c>
      <c r="F592" s="31">
        <v>9</v>
      </c>
      <c r="G592" s="31">
        <v>7.2756669361358096E-3</v>
      </c>
      <c r="H592" s="31">
        <v>0</v>
      </c>
      <c r="I592" s="31">
        <v>0</v>
      </c>
    </row>
    <row r="593" spans="1:9">
      <c r="A593" s="31" t="s">
        <v>529</v>
      </c>
      <c r="B593" s="31" t="s">
        <v>172</v>
      </c>
      <c r="C593" s="31" t="s">
        <v>364</v>
      </c>
      <c r="D593" s="31">
        <v>27</v>
      </c>
      <c r="E593" s="31">
        <v>4.1033434650455898E-2</v>
      </c>
      <c r="F593" s="31">
        <v>27</v>
      </c>
      <c r="G593" s="31">
        <v>4.2993630573248398E-2</v>
      </c>
      <c r="H593" s="31">
        <v>0</v>
      </c>
      <c r="I593" s="31">
        <v>0</v>
      </c>
    </row>
    <row r="594" spans="1:9">
      <c r="A594" s="31" t="s">
        <v>529</v>
      </c>
      <c r="B594" s="31" t="s">
        <v>172</v>
      </c>
      <c r="C594" s="31" t="s">
        <v>370</v>
      </c>
      <c r="D594" s="31">
        <v>7</v>
      </c>
      <c r="E594" s="31">
        <v>1.0638297872340399E-2</v>
      </c>
      <c r="F594" s="31">
        <v>7</v>
      </c>
      <c r="G594" s="31">
        <v>1.1146496815286599E-2</v>
      </c>
      <c r="H594" s="31">
        <v>0</v>
      </c>
      <c r="I594" s="31">
        <v>0</v>
      </c>
    </row>
    <row r="595" spans="1:9">
      <c r="A595" s="31" t="s">
        <v>529</v>
      </c>
      <c r="B595" s="31" t="s">
        <v>172</v>
      </c>
      <c r="C595" s="31" t="s">
        <v>363</v>
      </c>
      <c r="D595" s="31">
        <v>20</v>
      </c>
      <c r="E595" s="31">
        <v>3.0395136778115499E-2</v>
      </c>
      <c r="F595" s="31">
        <v>20</v>
      </c>
      <c r="G595" s="31">
        <v>3.1847133757961797E-2</v>
      </c>
      <c r="H595" s="31">
        <v>0</v>
      </c>
      <c r="I595" s="31">
        <v>0</v>
      </c>
    </row>
    <row r="596" spans="1:9">
      <c r="A596" s="31" t="s">
        <v>529</v>
      </c>
      <c r="B596" s="31" t="s">
        <v>172</v>
      </c>
      <c r="C596" s="31" t="s">
        <v>367</v>
      </c>
      <c r="D596" s="31">
        <v>72</v>
      </c>
      <c r="E596" s="31">
        <v>0.109422492401216</v>
      </c>
      <c r="F596" s="31">
        <v>72</v>
      </c>
      <c r="G596" s="31">
        <v>0.11464968152866201</v>
      </c>
      <c r="H596" s="31">
        <v>0</v>
      </c>
      <c r="I596" s="31">
        <v>0</v>
      </c>
    </row>
    <row r="597" spans="1:9">
      <c r="A597" s="31" t="s">
        <v>530</v>
      </c>
      <c r="B597" s="31" t="s">
        <v>268</v>
      </c>
      <c r="C597" s="31" t="s">
        <v>369</v>
      </c>
      <c r="D597" s="31">
        <v>2</v>
      </c>
      <c r="E597" s="31">
        <v>5.0081382246149999E-5</v>
      </c>
      <c r="F597" s="31">
        <v>2</v>
      </c>
      <c r="G597" s="31">
        <v>5.0551005965018699E-5</v>
      </c>
      <c r="H597" s="31">
        <v>0</v>
      </c>
      <c r="I597" s="31">
        <v>0</v>
      </c>
    </row>
    <row r="598" spans="1:9">
      <c r="A598" s="31" t="s">
        <v>532</v>
      </c>
      <c r="B598" s="31" t="s">
        <v>170</v>
      </c>
      <c r="C598" s="31" t="s">
        <v>366</v>
      </c>
      <c r="D598" s="31">
        <v>9</v>
      </c>
      <c r="E598" s="31">
        <v>2.4193548387096801E-2</v>
      </c>
      <c r="F598" s="31">
        <v>9</v>
      </c>
      <c r="G598" s="31">
        <v>2.19512195121951E-2</v>
      </c>
      <c r="H598" s="31">
        <v>0</v>
      </c>
      <c r="I598" s="31">
        <v>0</v>
      </c>
    </row>
    <row r="599" spans="1:9">
      <c r="A599" s="31" t="s">
        <v>532</v>
      </c>
      <c r="B599" s="31" t="s">
        <v>170</v>
      </c>
      <c r="C599" s="31" t="s">
        <v>370</v>
      </c>
      <c r="D599" s="31">
        <v>94</v>
      </c>
      <c r="E599" s="31">
        <v>0.25268817204301097</v>
      </c>
      <c r="F599" s="31">
        <v>94</v>
      </c>
      <c r="G599" s="31">
        <v>0.22926829268292701</v>
      </c>
      <c r="H599" s="31">
        <v>0</v>
      </c>
      <c r="I599" s="31">
        <v>0</v>
      </c>
    </row>
    <row r="600" spans="1:9">
      <c r="A600" s="31" t="s">
        <v>532</v>
      </c>
      <c r="B600" s="31" t="s">
        <v>170</v>
      </c>
      <c r="C600" s="31" t="s">
        <v>363</v>
      </c>
      <c r="D600" s="31">
        <v>1</v>
      </c>
      <c r="E600" s="31">
        <v>2.6881720430107499E-3</v>
      </c>
      <c r="F600" s="31">
        <v>1</v>
      </c>
      <c r="G600" s="31">
        <v>2.4390243902438998E-3</v>
      </c>
      <c r="H600" s="31">
        <v>0</v>
      </c>
      <c r="I600" s="31">
        <v>0</v>
      </c>
    </row>
    <row r="601" spans="1:9">
      <c r="A601" s="31" t="s">
        <v>533</v>
      </c>
      <c r="B601" s="31" t="s">
        <v>203</v>
      </c>
      <c r="C601" s="31" t="s">
        <v>368</v>
      </c>
      <c r="D601" s="31">
        <v>115</v>
      </c>
      <c r="E601" s="31">
        <v>0.22200772200772201</v>
      </c>
      <c r="F601" s="31">
        <v>115</v>
      </c>
      <c r="G601" s="31">
        <v>0.21023765996343699</v>
      </c>
      <c r="H601" s="31">
        <v>0</v>
      </c>
      <c r="I601" s="31">
        <v>0</v>
      </c>
    </row>
    <row r="602" spans="1:9">
      <c r="A602" s="31" t="s">
        <v>533</v>
      </c>
      <c r="B602" s="31" t="s">
        <v>203</v>
      </c>
      <c r="C602" s="31" t="s">
        <v>364</v>
      </c>
      <c r="D602" s="31">
        <v>1</v>
      </c>
      <c r="E602" s="31">
        <v>1.9305019305019299E-3</v>
      </c>
      <c r="F602" s="31">
        <v>1</v>
      </c>
      <c r="G602" s="31">
        <v>1.82815356489945E-3</v>
      </c>
      <c r="H602" s="31">
        <v>0</v>
      </c>
      <c r="I602" s="31">
        <v>0</v>
      </c>
    </row>
    <row r="603" spans="1:9">
      <c r="A603" s="31" t="s">
        <v>605</v>
      </c>
      <c r="B603" s="31" t="s">
        <v>265</v>
      </c>
      <c r="C603" s="31" t="s">
        <v>368</v>
      </c>
      <c r="D603" s="31">
        <v>16</v>
      </c>
      <c r="E603" s="31">
        <v>1.51228733459357E-2</v>
      </c>
      <c r="F603" s="31">
        <v>16</v>
      </c>
      <c r="G603" s="31">
        <v>1.6427104722792601E-2</v>
      </c>
      <c r="H603" s="31">
        <v>0</v>
      </c>
      <c r="I603" s="31">
        <v>0</v>
      </c>
    </row>
    <row r="604" spans="1:9">
      <c r="A604" s="31" t="s">
        <v>605</v>
      </c>
      <c r="B604" s="31" t="s">
        <v>265</v>
      </c>
      <c r="C604" s="31" t="s">
        <v>366</v>
      </c>
      <c r="D604" s="31">
        <v>8</v>
      </c>
      <c r="E604" s="31">
        <v>7.5614366729678598E-3</v>
      </c>
      <c r="F604" s="31">
        <v>8</v>
      </c>
      <c r="G604" s="31">
        <v>8.2135523613963007E-3</v>
      </c>
      <c r="H604" s="31">
        <v>0</v>
      </c>
      <c r="I604" s="31">
        <v>0</v>
      </c>
    </row>
    <row r="605" spans="1:9">
      <c r="A605" s="31" t="s">
        <v>605</v>
      </c>
      <c r="B605" s="31" t="s">
        <v>265</v>
      </c>
      <c r="C605" s="31" t="s">
        <v>370</v>
      </c>
      <c r="D605" s="31">
        <v>8</v>
      </c>
      <c r="E605" s="31">
        <v>7.5614366729678598E-3</v>
      </c>
      <c r="F605" s="31">
        <v>8</v>
      </c>
      <c r="G605" s="31">
        <v>8.2135523613963007E-3</v>
      </c>
      <c r="H605" s="31">
        <v>0</v>
      </c>
      <c r="I605" s="31">
        <v>0</v>
      </c>
    </row>
    <row r="606" spans="1:9">
      <c r="A606" s="31" t="s">
        <v>605</v>
      </c>
      <c r="B606" s="31" t="s">
        <v>265</v>
      </c>
      <c r="C606" s="31" t="s">
        <v>367</v>
      </c>
      <c r="D606" s="31">
        <v>3</v>
      </c>
      <c r="E606" s="31">
        <v>2.83553875236295E-3</v>
      </c>
      <c r="F606" s="31">
        <v>3</v>
      </c>
      <c r="G606" s="31">
        <v>3.0800821355236102E-3</v>
      </c>
      <c r="H606" s="31">
        <v>0</v>
      </c>
      <c r="I606" s="31">
        <v>0</v>
      </c>
    </row>
    <row r="607" spans="1:9">
      <c r="A607" s="31" t="s">
        <v>539</v>
      </c>
      <c r="B607" s="31" t="s">
        <v>183</v>
      </c>
      <c r="C607" s="31" t="s">
        <v>370</v>
      </c>
      <c r="D607" s="31">
        <v>63</v>
      </c>
      <c r="E607" s="31">
        <v>1.14733199781461E-2</v>
      </c>
      <c r="F607" s="31">
        <v>64</v>
      </c>
      <c r="G607" s="31">
        <v>1.17452743622683E-2</v>
      </c>
      <c r="H607" s="31">
        <v>-1</v>
      </c>
      <c r="I607" s="31">
        <v>-1.5625</v>
      </c>
    </row>
    <row r="608" spans="1:9">
      <c r="A608" s="31" t="s">
        <v>542</v>
      </c>
      <c r="B608" s="31" t="s">
        <v>211</v>
      </c>
      <c r="C608" s="31" t="s">
        <v>370</v>
      </c>
      <c r="D608" s="31">
        <v>31</v>
      </c>
      <c r="E608" s="31">
        <v>4.2465753424657499E-2</v>
      </c>
      <c r="F608" s="31">
        <v>32</v>
      </c>
      <c r="G608" s="31">
        <v>3.8976857490864797E-2</v>
      </c>
      <c r="H608" s="31">
        <v>-1</v>
      </c>
      <c r="I608" s="31">
        <v>-3.125</v>
      </c>
    </row>
    <row r="609" spans="1:9">
      <c r="A609" s="31" t="s">
        <v>582</v>
      </c>
      <c r="B609" s="31" t="s">
        <v>245</v>
      </c>
      <c r="C609" s="31" t="s">
        <v>368</v>
      </c>
      <c r="D609" s="31">
        <v>42</v>
      </c>
      <c r="E609" s="31">
        <v>4.6822742474916398E-2</v>
      </c>
      <c r="F609" s="31">
        <v>43</v>
      </c>
      <c r="G609" s="31">
        <v>4.7619047619047603E-2</v>
      </c>
      <c r="H609" s="31">
        <v>-1</v>
      </c>
      <c r="I609" s="31">
        <v>-2.32558139534884</v>
      </c>
    </row>
    <row r="610" spans="1:9">
      <c r="A610" s="31" t="s">
        <v>582</v>
      </c>
      <c r="B610" s="31" t="s">
        <v>245</v>
      </c>
      <c r="C610" s="31" t="s">
        <v>364</v>
      </c>
      <c r="D610" s="31">
        <v>95</v>
      </c>
      <c r="E610" s="31">
        <v>0.10590858416945401</v>
      </c>
      <c r="F610" s="31">
        <v>96</v>
      </c>
      <c r="G610" s="31">
        <v>0.106312292358804</v>
      </c>
      <c r="H610" s="31">
        <v>-1</v>
      </c>
      <c r="I610" s="31">
        <v>-1.0416666666666601</v>
      </c>
    </row>
    <row r="611" spans="1:9">
      <c r="A611" s="31" t="s">
        <v>593</v>
      </c>
      <c r="B611" s="31" t="s">
        <v>198</v>
      </c>
      <c r="C611" s="31" t="s">
        <v>366</v>
      </c>
      <c r="D611" s="31">
        <v>36</v>
      </c>
      <c r="E611" s="31">
        <v>8.8019559902200506E-2</v>
      </c>
      <c r="F611" s="31">
        <v>37</v>
      </c>
      <c r="G611" s="31">
        <v>9.2269326683291797E-2</v>
      </c>
      <c r="H611" s="31">
        <v>-1</v>
      </c>
      <c r="I611" s="31">
        <v>-2.7027027027027</v>
      </c>
    </row>
    <row r="612" spans="1:9">
      <c r="A612" s="31" t="s">
        <v>593</v>
      </c>
      <c r="B612" s="31" t="s">
        <v>198</v>
      </c>
      <c r="C612" s="31" t="s">
        <v>370</v>
      </c>
      <c r="D612" s="31">
        <v>51</v>
      </c>
      <c r="E612" s="31">
        <v>0.124694376528117</v>
      </c>
      <c r="F612" s="31">
        <v>52</v>
      </c>
      <c r="G612" s="31">
        <v>0.12967581047381499</v>
      </c>
      <c r="H612" s="31">
        <v>-1</v>
      </c>
      <c r="I612" s="31">
        <v>-1.92307692307693</v>
      </c>
    </row>
    <row r="613" spans="1:9">
      <c r="A613" s="31" t="s">
        <v>599</v>
      </c>
      <c r="B613" s="31" t="s">
        <v>218</v>
      </c>
      <c r="C613" s="31" t="s">
        <v>365</v>
      </c>
      <c r="D613" s="31">
        <v>5</v>
      </c>
      <c r="E613" s="31">
        <v>9.4339622641509399E-2</v>
      </c>
      <c r="F613" s="31">
        <v>6</v>
      </c>
      <c r="G613" s="31">
        <v>9.6774193548387094E-2</v>
      </c>
      <c r="H613" s="31">
        <v>-1</v>
      </c>
      <c r="I613" s="31">
        <v>-16.6666666666667</v>
      </c>
    </row>
    <row r="614" spans="1:9">
      <c r="A614" s="31" t="s">
        <v>595</v>
      </c>
      <c r="B614" s="31" t="s">
        <v>263</v>
      </c>
      <c r="C614" s="31" t="s">
        <v>364</v>
      </c>
      <c r="D614" s="31">
        <v>3</v>
      </c>
      <c r="E614" s="31">
        <v>7.2115384615384602E-3</v>
      </c>
      <c r="F614" s="31">
        <v>4</v>
      </c>
      <c r="G614" s="31">
        <v>1.01781170483461E-2</v>
      </c>
      <c r="H614" s="31">
        <v>-1</v>
      </c>
      <c r="I614" s="31">
        <v>-25</v>
      </c>
    </row>
    <row r="615" spans="1:9">
      <c r="A615" s="31" t="s">
        <v>596</v>
      </c>
      <c r="B615" s="31" t="s">
        <v>193</v>
      </c>
      <c r="C615" s="31" t="s">
        <v>368</v>
      </c>
      <c r="D615" s="31">
        <v>56</v>
      </c>
      <c r="E615" s="31">
        <v>3.5153797865662299E-2</v>
      </c>
      <c r="F615" s="31">
        <v>57</v>
      </c>
      <c r="G615" s="31">
        <v>3.5381750465549297E-2</v>
      </c>
      <c r="H615" s="31">
        <v>-1</v>
      </c>
      <c r="I615" s="31">
        <v>-1.7543859649122899</v>
      </c>
    </row>
    <row r="616" spans="1:9">
      <c r="A616" s="31" t="s">
        <v>596</v>
      </c>
      <c r="B616" s="31" t="s">
        <v>193</v>
      </c>
      <c r="C616" s="31" t="s">
        <v>370</v>
      </c>
      <c r="D616" s="31">
        <v>34</v>
      </c>
      <c r="E616" s="31">
        <v>2.1343377275580701E-2</v>
      </c>
      <c r="F616" s="31">
        <v>35</v>
      </c>
      <c r="G616" s="31">
        <v>2.17256362507759E-2</v>
      </c>
      <c r="H616" s="31">
        <v>-1</v>
      </c>
      <c r="I616" s="31">
        <v>-2.8571428571428599</v>
      </c>
    </row>
    <row r="617" spans="1:9">
      <c r="A617" s="31" t="s">
        <v>596</v>
      </c>
      <c r="B617" s="31" t="s">
        <v>193</v>
      </c>
      <c r="C617" s="31" t="s">
        <v>367</v>
      </c>
      <c r="D617" s="31">
        <v>23</v>
      </c>
      <c r="E617" s="31">
        <v>1.44381669805399E-2</v>
      </c>
      <c r="F617" s="31">
        <v>24</v>
      </c>
      <c r="G617" s="31">
        <v>1.4897579143389199E-2</v>
      </c>
      <c r="H617" s="31">
        <v>-1</v>
      </c>
      <c r="I617" s="31">
        <v>-4.1666666666666599</v>
      </c>
    </row>
    <row r="618" spans="1:9">
      <c r="A618" s="31" t="s">
        <v>536</v>
      </c>
      <c r="B618" s="31" t="s">
        <v>234</v>
      </c>
      <c r="C618" s="31" t="s">
        <v>368</v>
      </c>
      <c r="D618" s="31">
        <v>5</v>
      </c>
      <c r="E618" s="31">
        <v>0.238095238095238</v>
      </c>
      <c r="F618" s="31">
        <v>6</v>
      </c>
      <c r="G618" s="31">
        <v>0.27272727272727298</v>
      </c>
      <c r="H618" s="31">
        <v>-1</v>
      </c>
      <c r="I618" s="31">
        <v>-16.6666666666667</v>
      </c>
    </row>
    <row r="619" spans="1:9">
      <c r="A619" s="31" t="s">
        <v>591</v>
      </c>
      <c r="B619" s="31" t="s">
        <v>272</v>
      </c>
      <c r="C619" s="31" t="s">
        <v>367</v>
      </c>
      <c r="D619" s="31">
        <v>47</v>
      </c>
      <c r="E619" s="31">
        <v>1.4165159734780001E-2</v>
      </c>
      <c r="F619" s="31">
        <v>48</v>
      </c>
      <c r="G619" s="31">
        <v>1.4414414414414401E-2</v>
      </c>
      <c r="H619" s="31">
        <v>-1</v>
      </c>
      <c r="I619" s="31">
        <v>-2.0833333333333401</v>
      </c>
    </row>
    <row r="620" spans="1:9">
      <c r="A620" s="31" t="s">
        <v>592</v>
      </c>
      <c r="B620" s="31" t="s">
        <v>186</v>
      </c>
      <c r="C620" s="31" t="s">
        <v>365</v>
      </c>
      <c r="D620" s="31">
        <v>17</v>
      </c>
      <c r="E620" s="31">
        <v>2.6941362916006299E-2</v>
      </c>
      <c r="F620" s="31">
        <v>18</v>
      </c>
      <c r="G620" s="31">
        <v>2.8257456828885402E-2</v>
      </c>
      <c r="H620" s="31">
        <v>-1</v>
      </c>
      <c r="I620" s="31">
        <v>-5.5555555555555598</v>
      </c>
    </row>
    <row r="621" spans="1:9">
      <c r="A621" s="31" t="s">
        <v>604</v>
      </c>
      <c r="B621" s="31" t="s">
        <v>199</v>
      </c>
      <c r="C621" s="31" t="s">
        <v>368</v>
      </c>
      <c r="D621" s="31">
        <v>18</v>
      </c>
      <c r="E621" s="31">
        <v>0.375</v>
      </c>
      <c r="F621" s="31">
        <v>19</v>
      </c>
      <c r="G621" s="31">
        <v>0.38775510204081598</v>
      </c>
      <c r="H621" s="31">
        <v>-1</v>
      </c>
      <c r="I621" s="31">
        <v>-5.2631578947368496</v>
      </c>
    </row>
    <row r="622" spans="1:9">
      <c r="A622" s="31" t="s">
        <v>598</v>
      </c>
      <c r="B622" s="31" t="s">
        <v>159</v>
      </c>
      <c r="C622" s="31" t="s">
        <v>368</v>
      </c>
      <c r="D622" s="31">
        <v>118</v>
      </c>
      <c r="E622" s="31">
        <v>4.1505451987337301E-2</v>
      </c>
      <c r="F622" s="31">
        <v>119</v>
      </c>
      <c r="G622" s="31">
        <v>4.0921595598349403E-2</v>
      </c>
      <c r="H622" s="31">
        <v>-1</v>
      </c>
      <c r="I622" s="31">
        <v>-0.84033613445377897</v>
      </c>
    </row>
    <row r="623" spans="1:9">
      <c r="A623" s="31" t="s">
        <v>598</v>
      </c>
      <c r="B623" s="31" t="s">
        <v>159</v>
      </c>
      <c r="C623" s="31" t="s">
        <v>367</v>
      </c>
      <c r="D623" s="31">
        <v>60</v>
      </c>
      <c r="E623" s="31">
        <v>2.11044671122054E-2</v>
      </c>
      <c r="F623" s="31">
        <v>61</v>
      </c>
      <c r="G623" s="31">
        <v>2.0976616231086698E-2</v>
      </c>
      <c r="H623" s="31">
        <v>-1</v>
      </c>
      <c r="I623" s="31">
        <v>-1.63934426229508</v>
      </c>
    </row>
    <row r="624" spans="1:9">
      <c r="A624" s="31" t="s">
        <v>540</v>
      </c>
      <c r="B624" s="31" t="s">
        <v>195</v>
      </c>
      <c r="C624" s="31" t="s">
        <v>363</v>
      </c>
      <c r="D624" s="31">
        <v>207</v>
      </c>
      <c r="E624" s="31">
        <v>1.52948130633959E-2</v>
      </c>
      <c r="F624" s="31">
        <v>208</v>
      </c>
      <c r="G624" s="31">
        <v>1.55700276966839E-2</v>
      </c>
      <c r="H624" s="31">
        <v>-1</v>
      </c>
      <c r="I624" s="31">
        <v>-0.48076923076922901</v>
      </c>
    </row>
    <row r="625" spans="1:9">
      <c r="A625" s="31" t="s">
        <v>452</v>
      </c>
      <c r="B625" s="31" t="s">
        <v>264</v>
      </c>
      <c r="C625" s="31" t="s">
        <v>364</v>
      </c>
      <c r="D625" s="31">
        <v>418</v>
      </c>
      <c r="E625" s="31">
        <v>3.8603620243812302E-2</v>
      </c>
      <c r="F625" s="31">
        <v>419</v>
      </c>
      <c r="G625" s="31">
        <v>3.6978201394404699E-2</v>
      </c>
      <c r="H625" s="31">
        <v>-1</v>
      </c>
      <c r="I625" s="31">
        <v>-0.23866348448687799</v>
      </c>
    </row>
    <row r="626" spans="1:9">
      <c r="A626" s="31" t="s">
        <v>453</v>
      </c>
      <c r="B626" s="31" t="s">
        <v>270</v>
      </c>
      <c r="C626" s="31" t="s">
        <v>371</v>
      </c>
      <c r="D626" s="31">
        <v>13</v>
      </c>
      <c r="E626" s="31">
        <v>3.26387145367813E-3</v>
      </c>
      <c r="F626" s="31">
        <v>14</v>
      </c>
      <c r="G626" s="31">
        <v>3.5915854284248299E-3</v>
      </c>
      <c r="H626" s="31">
        <v>-1</v>
      </c>
      <c r="I626" s="31">
        <v>-7.1428571428571397</v>
      </c>
    </row>
    <row r="627" spans="1:9">
      <c r="A627" s="31" t="s">
        <v>454</v>
      </c>
      <c r="B627" s="31" t="s">
        <v>213</v>
      </c>
      <c r="C627" s="31" t="s">
        <v>367</v>
      </c>
      <c r="D627" s="31">
        <v>4</v>
      </c>
      <c r="E627" s="31">
        <v>1.1080332409972299E-2</v>
      </c>
      <c r="F627" s="31">
        <v>5</v>
      </c>
      <c r="G627" s="31">
        <v>1.3262599469495999E-2</v>
      </c>
      <c r="H627" s="31">
        <v>-1</v>
      </c>
      <c r="I627" s="31">
        <v>-20</v>
      </c>
    </row>
    <row r="628" spans="1:9">
      <c r="A628" s="31" t="s">
        <v>548</v>
      </c>
      <c r="B628" s="31" t="s">
        <v>252</v>
      </c>
      <c r="C628" s="31" t="s">
        <v>363</v>
      </c>
      <c r="D628" s="31">
        <v>128</v>
      </c>
      <c r="E628" s="31">
        <v>1.84066724187518E-2</v>
      </c>
      <c r="F628" s="31">
        <v>129</v>
      </c>
      <c r="G628" s="31">
        <v>1.8059638807223902E-2</v>
      </c>
      <c r="H628" s="31">
        <v>-1</v>
      </c>
      <c r="I628" s="31">
        <v>-0.775193798449614</v>
      </c>
    </row>
    <row r="629" spans="1:9">
      <c r="A629" s="31" t="s">
        <v>457</v>
      </c>
      <c r="B629" s="31" t="s">
        <v>182</v>
      </c>
      <c r="C629" s="31" t="s">
        <v>365</v>
      </c>
      <c r="D629" s="31">
        <v>11</v>
      </c>
      <c r="E629" s="31">
        <v>3.3846153846153797E-2</v>
      </c>
      <c r="F629" s="31">
        <v>12</v>
      </c>
      <c r="G629" s="31">
        <v>3.59281437125748E-2</v>
      </c>
      <c r="H629" s="31">
        <v>-1</v>
      </c>
      <c r="I629" s="31">
        <v>-8.3333333333333393</v>
      </c>
    </row>
    <row r="630" spans="1:9">
      <c r="A630" s="31" t="s">
        <v>458</v>
      </c>
      <c r="B630" s="31" t="s">
        <v>196</v>
      </c>
      <c r="C630" s="31" t="s">
        <v>364</v>
      </c>
      <c r="D630" s="31">
        <v>26</v>
      </c>
      <c r="E630" s="31">
        <v>8.8949709202873796E-3</v>
      </c>
      <c r="F630" s="31">
        <v>27</v>
      </c>
      <c r="G630" s="31">
        <v>7.9976303317535503E-3</v>
      </c>
      <c r="H630" s="31">
        <v>-1</v>
      </c>
      <c r="I630" s="31">
        <v>-3.7037037037037099</v>
      </c>
    </row>
    <row r="631" spans="1:9">
      <c r="A631" s="31" t="s">
        <v>459</v>
      </c>
      <c r="B631" s="31" t="s">
        <v>179</v>
      </c>
      <c r="C631" s="31" t="s">
        <v>365</v>
      </c>
      <c r="D631" s="31">
        <v>183</v>
      </c>
      <c r="E631" s="31">
        <v>8.8534107402031895E-2</v>
      </c>
      <c r="F631" s="31">
        <v>184</v>
      </c>
      <c r="G631" s="31">
        <v>8.8717454194792697E-2</v>
      </c>
      <c r="H631" s="31">
        <v>-1</v>
      </c>
      <c r="I631" s="31">
        <v>-0.54347826086956796</v>
      </c>
    </row>
    <row r="632" spans="1:9">
      <c r="A632" s="31" t="s">
        <v>459</v>
      </c>
      <c r="B632" s="31" t="s">
        <v>179</v>
      </c>
      <c r="C632" s="31" t="s">
        <v>371</v>
      </c>
      <c r="D632" s="31">
        <v>27</v>
      </c>
      <c r="E632" s="31">
        <v>1.3062409288824401E-2</v>
      </c>
      <c r="F632" s="31">
        <v>28</v>
      </c>
      <c r="G632" s="31">
        <v>1.35004821600771E-2</v>
      </c>
      <c r="H632" s="31">
        <v>-1</v>
      </c>
      <c r="I632" s="31">
        <v>-3.5714285714285698</v>
      </c>
    </row>
    <row r="633" spans="1:9">
      <c r="A633" s="31" t="s">
        <v>460</v>
      </c>
      <c r="B633" s="31" t="s">
        <v>155</v>
      </c>
      <c r="C633" s="31" t="s">
        <v>369</v>
      </c>
      <c r="D633" s="31">
        <v>176</v>
      </c>
      <c r="E633" s="31">
        <v>4.6017884223186704E-3</v>
      </c>
      <c r="F633" s="31">
        <v>177</v>
      </c>
      <c r="G633" s="31">
        <v>4.5754168282279998E-3</v>
      </c>
      <c r="H633" s="31">
        <v>-1</v>
      </c>
      <c r="I633" s="31">
        <v>-0.56497175141242395</v>
      </c>
    </row>
    <row r="634" spans="1:9">
      <c r="A634" s="31" t="s">
        <v>461</v>
      </c>
      <c r="B634" s="31" t="s">
        <v>174</v>
      </c>
      <c r="C634" s="31" t="s">
        <v>368</v>
      </c>
      <c r="D634" s="31">
        <v>665</v>
      </c>
      <c r="E634" s="31">
        <v>0.19308943089430899</v>
      </c>
      <c r="F634" s="31">
        <v>666</v>
      </c>
      <c r="G634" s="31">
        <v>0.19709973364900901</v>
      </c>
      <c r="H634" s="31">
        <v>-1</v>
      </c>
      <c r="I634" s="31">
        <v>-0.15015015015015201</v>
      </c>
    </row>
    <row r="635" spans="1:9">
      <c r="A635" s="31" t="s">
        <v>461</v>
      </c>
      <c r="B635" s="31" t="s">
        <v>174</v>
      </c>
      <c r="C635" s="31" t="s">
        <v>363</v>
      </c>
      <c r="D635" s="31">
        <v>189</v>
      </c>
      <c r="E635" s="31">
        <v>5.4878048780487798E-2</v>
      </c>
      <c r="F635" s="31">
        <v>190</v>
      </c>
      <c r="G635" s="31">
        <v>5.6229653743711201E-2</v>
      </c>
      <c r="H635" s="31">
        <v>-1</v>
      </c>
      <c r="I635" s="31">
        <v>-0.52631578947368596</v>
      </c>
    </row>
    <row r="636" spans="1:9">
      <c r="A636" s="31" t="s">
        <v>462</v>
      </c>
      <c r="B636" s="31" t="s">
        <v>237</v>
      </c>
      <c r="C636" s="31" t="s">
        <v>366</v>
      </c>
      <c r="D636" s="31">
        <v>45</v>
      </c>
      <c r="E636" s="31">
        <v>7.1999999999999995E-2</v>
      </c>
      <c r="F636" s="31">
        <v>46</v>
      </c>
      <c r="G636" s="31">
        <v>7.3717948717948706E-2</v>
      </c>
      <c r="H636" s="31">
        <v>-1</v>
      </c>
      <c r="I636" s="31">
        <v>-2.1739130434782599</v>
      </c>
    </row>
    <row r="637" spans="1:9">
      <c r="A637" s="31" t="s">
        <v>462</v>
      </c>
      <c r="B637" s="31" t="s">
        <v>237</v>
      </c>
      <c r="C637" s="31" t="s">
        <v>367</v>
      </c>
      <c r="D637" s="31">
        <v>30</v>
      </c>
      <c r="E637" s="31">
        <v>4.8000000000000001E-2</v>
      </c>
      <c r="F637" s="31">
        <v>31</v>
      </c>
      <c r="G637" s="31">
        <v>4.9679487179487197E-2</v>
      </c>
      <c r="H637" s="31">
        <v>-1</v>
      </c>
      <c r="I637" s="31">
        <v>-3.2258064516128999</v>
      </c>
    </row>
    <row r="638" spans="1:9">
      <c r="A638" s="31" t="s">
        <v>463</v>
      </c>
      <c r="B638" s="31" t="s">
        <v>243</v>
      </c>
      <c r="C638" s="31" t="s">
        <v>365</v>
      </c>
      <c r="D638" s="31">
        <v>46</v>
      </c>
      <c r="E638" s="31">
        <v>0.34074074074074101</v>
      </c>
      <c r="F638" s="31">
        <v>47</v>
      </c>
      <c r="G638" s="31">
        <v>0.34306569343065701</v>
      </c>
      <c r="H638" s="31">
        <v>-1</v>
      </c>
      <c r="I638" s="31">
        <v>-2.12765957446809</v>
      </c>
    </row>
    <row r="639" spans="1:9">
      <c r="A639" s="31" t="s">
        <v>541</v>
      </c>
      <c r="B639" s="31" t="s">
        <v>166</v>
      </c>
      <c r="C639" s="31" t="s">
        <v>368</v>
      </c>
      <c r="D639" s="31">
        <v>378</v>
      </c>
      <c r="E639" s="31">
        <v>0.214285714285714</v>
      </c>
      <c r="F639" s="31">
        <v>379</v>
      </c>
      <c r="G639" s="31">
        <v>0.211024498886414</v>
      </c>
      <c r="H639" s="31">
        <v>-1</v>
      </c>
      <c r="I639" s="31">
        <v>-0.26385224274406699</v>
      </c>
    </row>
    <row r="640" spans="1:9">
      <c r="A640" s="31" t="s">
        <v>469</v>
      </c>
      <c r="B640" s="31" t="s">
        <v>194</v>
      </c>
      <c r="C640" s="31" t="s">
        <v>365</v>
      </c>
      <c r="D640" s="31">
        <v>34</v>
      </c>
      <c r="E640" s="31">
        <v>0.16267942583732101</v>
      </c>
      <c r="F640" s="31">
        <v>35</v>
      </c>
      <c r="G640" s="31">
        <v>0.16203703703703701</v>
      </c>
      <c r="H640" s="31">
        <v>-1</v>
      </c>
      <c r="I640" s="31">
        <v>-2.8571428571428599</v>
      </c>
    </row>
    <row r="641" spans="1:9">
      <c r="A641" s="31" t="s">
        <v>473</v>
      </c>
      <c r="B641" s="31" t="s">
        <v>204</v>
      </c>
      <c r="C641" s="31" t="s">
        <v>363</v>
      </c>
      <c r="D641" s="31">
        <v>72</v>
      </c>
      <c r="E641" s="31">
        <v>9.6128170894525994E-2</v>
      </c>
      <c r="F641" s="31">
        <v>73</v>
      </c>
      <c r="G641" s="31">
        <v>9.8915989159891596E-2</v>
      </c>
      <c r="H641" s="31">
        <v>-1</v>
      </c>
      <c r="I641" s="31">
        <v>-1.3698630136986401</v>
      </c>
    </row>
    <row r="642" spans="1:9">
      <c r="A642" s="31" t="s">
        <v>473</v>
      </c>
      <c r="B642" s="31" t="s">
        <v>204</v>
      </c>
      <c r="C642" s="31" t="s">
        <v>367</v>
      </c>
      <c r="D642" s="31">
        <v>36</v>
      </c>
      <c r="E642" s="31">
        <v>4.8064085447262997E-2</v>
      </c>
      <c r="F642" s="31">
        <v>37</v>
      </c>
      <c r="G642" s="31">
        <v>5.0135501355013601E-2</v>
      </c>
      <c r="H642" s="31">
        <v>-1</v>
      </c>
      <c r="I642" s="31">
        <v>-2.7027027027027</v>
      </c>
    </row>
    <row r="643" spans="1:9">
      <c r="A643" s="31" t="s">
        <v>475</v>
      </c>
      <c r="B643" s="31" t="s">
        <v>208</v>
      </c>
      <c r="C643" s="31" t="s">
        <v>365</v>
      </c>
      <c r="D643" s="31">
        <v>70</v>
      </c>
      <c r="E643" s="31">
        <v>0.44025157232704398</v>
      </c>
      <c r="F643" s="31">
        <v>71</v>
      </c>
      <c r="G643" s="31">
        <v>0.42771084337349402</v>
      </c>
      <c r="H643" s="31">
        <v>-1</v>
      </c>
      <c r="I643" s="31">
        <v>-1.40845070422535</v>
      </c>
    </row>
    <row r="644" spans="1:9">
      <c r="A644" s="31" t="s">
        <v>538</v>
      </c>
      <c r="B644" s="31" t="s">
        <v>205</v>
      </c>
      <c r="C644" s="31" t="s">
        <v>370</v>
      </c>
      <c r="D644" s="31">
        <v>4</v>
      </c>
      <c r="E644" s="31">
        <v>3.7383177570093497E-2</v>
      </c>
      <c r="F644" s="31">
        <v>5</v>
      </c>
      <c r="G644" s="31">
        <v>4.2735042735042701E-2</v>
      </c>
      <c r="H644" s="31">
        <v>-1</v>
      </c>
      <c r="I644" s="31">
        <v>-20</v>
      </c>
    </row>
    <row r="645" spans="1:9">
      <c r="A645" s="31" t="s">
        <v>477</v>
      </c>
      <c r="B645" s="31" t="s">
        <v>214</v>
      </c>
      <c r="C645" s="31" t="s">
        <v>367</v>
      </c>
      <c r="D645" s="31">
        <v>53</v>
      </c>
      <c r="E645" s="31">
        <v>0.28042328042328002</v>
      </c>
      <c r="F645" s="31">
        <v>54</v>
      </c>
      <c r="G645" s="31">
        <v>0.28421052631578902</v>
      </c>
      <c r="H645" s="31">
        <v>-1</v>
      </c>
      <c r="I645" s="31">
        <v>-1.8518518518518501</v>
      </c>
    </row>
    <row r="646" spans="1:9">
      <c r="A646" s="31" t="s">
        <v>480</v>
      </c>
      <c r="B646" s="31" t="s">
        <v>168</v>
      </c>
      <c r="C646" s="31" t="s">
        <v>369</v>
      </c>
      <c r="D646" s="31">
        <v>24</v>
      </c>
      <c r="E646" s="31">
        <v>1.0287183883411899E-2</v>
      </c>
      <c r="F646" s="31">
        <v>25</v>
      </c>
      <c r="G646" s="31">
        <v>1.17426021606388E-2</v>
      </c>
      <c r="H646" s="31">
        <v>-1</v>
      </c>
      <c r="I646" s="31">
        <v>-4</v>
      </c>
    </row>
    <row r="647" spans="1:9">
      <c r="A647" s="31" t="s">
        <v>481</v>
      </c>
      <c r="B647" s="31" t="s">
        <v>255</v>
      </c>
      <c r="C647" s="31" t="s">
        <v>363</v>
      </c>
      <c r="D647" s="31">
        <v>18</v>
      </c>
      <c r="E647" s="31">
        <v>2.5280898876404501E-3</v>
      </c>
      <c r="F647" s="31">
        <v>19</v>
      </c>
      <c r="G647" s="31">
        <v>2.7859237536656898E-3</v>
      </c>
      <c r="H647" s="31">
        <v>-1</v>
      </c>
      <c r="I647" s="31">
        <v>-5.2631578947368496</v>
      </c>
    </row>
    <row r="648" spans="1:9">
      <c r="A648" s="31" t="s">
        <v>482</v>
      </c>
      <c r="B648" s="31" t="s">
        <v>209</v>
      </c>
      <c r="C648" s="31" t="s">
        <v>364</v>
      </c>
      <c r="D648" s="31">
        <v>25</v>
      </c>
      <c r="E648" s="31">
        <v>3.8759689922480599E-2</v>
      </c>
      <c r="F648" s="31">
        <v>26</v>
      </c>
      <c r="G648" s="31">
        <v>4.0185471406491501E-2</v>
      </c>
      <c r="H648" s="31">
        <v>-1</v>
      </c>
      <c r="I648" s="31">
        <v>-3.84615384615384</v>
      </c>
    </row>
    <row r="649" spans="1:9">
      <c r="A649" s="31" t="s">
        <v>488</v>
      </c>
      <c r="B649" s="31" t="s">
        <v>175</v>
      </c>
      <c r="C649" s="31" t="s">
        <v>364</v>
      </c>
      <c r="D649" s="31">
        <v>47</v>
      </c>
      <c r="E649" s="31">
        <v>3.10846560846561E-2</v>
      </c>
      <c r="F649" s="31">
        <v>48</v>
      </c>
      <c r="G649" s="31">
        <v>3.20213475650434E-2</v>
      </c>
      <c r="H649" s="31">
        <v>-1</v>
      </c>
      <c r="I649" s="31">
        <v>-2.0833333333333401</v>
      </c>
    </row>
    <row r="650" spans="1:9">
      <c r="A650" s="31" t="s">
        <v>491</v>
      </c>
      <c r="B650" s="31" t="s">
        <v>210</v>
      </c>
      <c r="C650" s="31" t="s">
        <v>368</v>
      </c>
      <c r="D650" s="31">
        <v>35</v>
      </c>
      <c r="E650" s="31">
        <v>0.217391304347826</v>
      </c>
      <c r="F650" s="31">
        <v>36</v>
      </c>
      <c r="G650" s="31">
        <v>0.22641509433962301</v>
      </c>
      <c r="H650" s="31">
        <v>-1</v>
      </c>
      <c r="I650" s="31">
        <v>-2.7777777777777799</v>
      </c>
    </row>
    <row r="651" spans="1:9">
      <c r="A651" s="31" t="s">
        <v>492</v>
      </c>
      <c r="B651" s="31" t="s">
        <v>253</v>
      </c>
      <c r="C651" s="31" t="s">
        <v>365</v>
      </c>
      <c r="D651" s="31">
        <v>9</v>
      </c>
      <c r="E651" s="31">
        <v>6.7516879219804904E-3</v>
      </c>
      <c r="F651" s="31">
        <v>10</v>
      </c>
      <c r="G651" s="31">
        <v>7.9681274900398405E-3</v>
      </c>
      <c r="H651" s="31">
        <v>-1</v>
      </c>
      <c r="I651" s="31">
        <v>-10</v>
      </c>
    </row>
    <row r="652" spans="1:9">
      <c r="A652" s="31" t="s">
        <v>495</v>
      </c>
      <c r="B652" s="31" t="s">
        <v>241</v>
      </c>
      <c r="C652" s="31" t="s">
        <v>368</v>
      </c>
      <c r="D652" s="31">
        <v>215</v>
      </c>
      <c r="E652" s="31">
        <v>0.41828793774319101</v>
      </c>
      <c r="F652" s="31">
        <v>216</v>
      </c>
      <c r="G652" s="31">
        <v>0.43373493975903599</v>
      </c>
      <c r="H652" s="31">
        <v>-1</v>
      </c>
      <c r="I652" s="31">
        <v>-0.46296296296296502</v>
      </c>
    </row>
    <row r="653" spans="1:9">
      <c r="A653" s="31" t="s">
        <v>499</v>
      </c>
      <c r="B653" s="31" t="s">
        <v>226</v>
      </c>
      <c r="C653" s="31" t="s">
        <v>368</v>
      </c>
      <c r="D653" s="31">
        <v>8</v>
      </c>
      <c r="E653" s="31">
        <v>0.28571428571428598</v>
      </c>
      <c r="F653" s="31">
        <v>9</v>
      </c>
      <c r="G653" s="31">
        <v>0.29032258064516098</v>
      </c>
      <c r="H653" s="31">
        <v>-1</v>
      </c>
      <c r="I653" s="31">
        <v>-11.1111111111111</v>
      </c>
    </row>
    <row r="654" spans="1:9">
      <c r="A654" s="31" t="s">
        <v>499</v>
      </c>
      <c r="B654" s="31" t="s">
        <v>226</v>
      </c>
      <c r="C654" s="31" t="s">
        <v>366</v>
      </c>
      <c r="D654" s="31">
        <v>10</v>
      </c>
      <c r="E654" s="31">
        <v>0.35714285714285698</v>
      </c>
      <c r="F654" s="31">
        <v>11</v>
      </c>
      <c r="G654" s="31">
        <v>0.35483870967741898</v>
      </c>
      <c r="H654" s="31">
        <v>-1</v>
      </c>
      <c r="I654" s="31">
        <v>-9.0909090909090899</v>
      </c>
    </row>
    <row r="655" spans="1:9">
      <c r="A655" s="31" t="s">
        <v>499</v>
      </c>
      <c r="B655" s="31" t="s">
        <v>226</v>
      </c>
      <c r="C655" s="31" t="s">
        <v>370</v>
      </c>
      <c r="D655" s="31">
        <v>8</v>
      </c>
      <c r="E655" s="31">
        <v>0.28571428571428598</v>
      </c>
      <c r="F655" s="31">
        <v>9</v>
      </c>
      <c r="G655" s="31">
        <v>0.29032258064516098</v>
      </c>
      <c r="H655" s="31">
        <v>-1</v>
      </c>
      <c r="I655" s="31">
        <v>-11.1111111111111</v>
      </c>
    </row>
    <row r="656" spans="1:9">
      <c r="A656" s="31" t="s">
        <v>505</v>
      </c>
      <c r="B656" s="31" t="s">
        <v>227</v>
      </c>
      <c r="C656" s="31" t="s">
        <v>367</v>
      </c>
      <c r="D656" s="31">
        <v>4</v>
      </c>
      <c r="E656" s="31">
        <v>3.0534351145038201E-2</v>
      </c>
      <c r="F656" s="31">
        <v>5</v>
      </c>
      <c r="G656" s="31">
        <v>0.04</v>
      </c>
      <c r="H656" s="31">
        <v>-1</v>
      </c>
      <c r="I656" s="31">
        <v>-20</v>
      </c>
    </row>
    <row r="657" spans="1:9">
      <c r="A657" s="31" t="s">
        <v>549</v>
      </c>
      <c r="B657" s="31" t="s">
        <v>250</v>
      </c>
      <c r="C657" s="31" t="s">
        <v>368</v>
      </c>
      <c r="D657" s="31">
        <v>25</v>
      </c>
      <c r="E657" s="31">
        <v>0.111607142857143</v>
      </c>
      <c r="F657" s="31">
        <v>26</v>
      </c>
      <c r="G657" s="31">
        <v>0.11304347826087</v>
      </c>
      <c r="H657" s="31">
        <v>-1</v>
      </c>
      <c r="I657" s="31">
        <v>-3.84615384615384</v>
      </c>
    </row>
    <row r="658" spans="1:9">
      <c r="A658" s="31" t="s">
        <v>549</v>
      </c>
      <c r="B658" s="31" t="s">
        <v>250</v>
      </c>
      <c r="C658" s="31" t="s">
        <v>364</v>
      </c>
      <c r="D658" s="31">
        <v>3</v>
      </c>
      <c r="E658" s="31">
        <v>1.33928571428571E-2</v>
      </c>
      <c r="F658" s="31">
        <v>4</v>
      </c>
      <c r="G658" s="31">
        <v>1.7391304347826101E-2</v>
      </c>
      <c r="H658" s="31">
        <v>-1</v>
      </c>
      <c r="I658" s="31">
        <v>-25</v>
      </c>
    </row>
    <row r="659" spans="1:9">
      <c r="A659" s="31" t="s">
        <v>549</v>
      </c>
      <c r="B659" s="31" t="s">
        <v>250</v>
      </c>
      <c r="C659" s="31" t="s">
        <v>366</v>
      </c>
      <c r="D659" s="31">
        <v>114</v>
      </c>
      <c r="E659" s="31">
        <v>0.50892857142857095</v>
      </c>
      <c r="F659" s="31">
        <v>115</v>
      </c>
      <c r="G659" s="31">
        <v>0.5</v>
      </c>
      <c r="H659" s="31">
        <v>-1</v>
      </c>
      <c r="I659" s="31">
        <v>-0.86956521739129899</v>
      </c>
    </row>
    <row r="660" spans="1:9">
      <c r="A660" s="31" t="s">
        <v>508</v>
      </c>
      <c r="B660" s="31" t="s">
        <v>229</v>
      </c>
      <c r="C660" s="31" t="s">
        <v>369</v>
      </c>
      <c r="D660" s="31">
        <v>4</v>
      </c>
      <c r="E660" s="31">
        <v>9.7560975609756101E-2</v>
      </c>
      <c r="F660" s="31">
        <v>5</v>
      </c>
      <c r="G660" s="31">
        <v>0.11111111111111099</v>
      </c>
      <c r="H660" s="31">
        <v>-1</v>
      </c>
      <c r="I660" s="31">
        <v>-20</v>
      </c>
    </row>
    <row r="661" spans="1:9">
      <c r="A661" s="31" t="s">
        <v>516</v>
      </c>
      <c r="B661" s="31" t="s">
        <v>247</v>
      </c>
      <c r="C661" s="31" t="s">
        <v>370</v>
      </c>
      <c r="D661" s="31">
        <v>30</v>
      </c>
      <c r="E661" s="31">
        <v>1.0176390773405699E-2</v>
      </c>
      <c r="F661" s="31">
        <v>31</v>
      </c>
      <c r="G661" s="31">
        <v>1.0120796604636001E-2</v>
      </c>
      <c r="H661" s="31">
        <v>-1</v>
      </c>
      <c r="I661" s="31">
        <v>-3.2258064516128999</v>
      </c>
    </row>
    <row r="662" spans="1:9">
      <c r="A662" s="31" t="s">
        <v>516</v>
      </c>
      <c r="B662" s="31" t="s">
        <v>247</v>
      </c>
      <c r="C662" s="31" t="s">
        <v>367</v>
      </c>
      <c r="D662" s="31">
        <v>80</v>
      </c>
      <c r="E662" s="31">
        <v>2.7137042062415202E-2</v>
      </c>
      <c r="F662" s="31">
        <v>81</v>
      </c>
      <c r="G662" s="31">
        <v>2.6444662095984301E-2</v>
      </c>
      <c r="H662" s="31">
        <v>-1</v>
      </c>
      <c r="I662" s="31">
        <v>-1.2345679012345701</v>
      </c>
    </row>
    <row r="663" spans="1:9">
      <c r="A663" s="31" t="s">
        <v>520</v>
      </c>
      <c r="B663" s="31" t="s">
        <v>169</v>
      </c>
      <c r="C663" s="31" t="s">
        <v>366</v>
      </c>
      <c r="D663" s="31">
        <v>2644</v>
      </c>
      <c r="E663" s="31">
        <v>0.17270886406688901</v>
      </c>
      <c r="F663" s="31">
        <v>2645</v>
      </c>
      <c r="G663" s="31">
        <v>0.169768934531451</v>
      </c>
      <c r="H663" s="31">
        <v>-1</v>
      </c>
      <c r="I663" s="31">
        <v>-3.7807183364835198E-2</v>
      </c>
    </row>
    <row r="664" spans="1:9">
      <c r="A664" s="31" t="s">
        <v>521</v>
      </c>
      <c r="B664" s="31" t="s">
        <v>248</v>
      </c>
      <c r="C664" s="31" t="s">
        <v>365</v>
      </c>
      <c r="D664" s="31">
        <v>5</v>
      </c>
      <c r="E664" s="31">
        <v>1.21951219512195E-2</v>
      </c>
      <c r="F664" s="31">
        <v>6</v>
      </c>
      <c r="G664" s="31">
        <v>1.44578313253012E-2</v>
      </c>
      <c r="H664" s="31">
        <v>-1</v>
      </c>
      <c r="I664" s="31">
        <v>-16.6666666666667</v>
      </c>
    </row>
    <row r="665" spans="1:9">
      <c r="A665" s="31" t="s">
        <v>524</v>
      </c>
      <c r="B665" s="31" t="s">
        <v>242</v>
      </c>
      <c r="C665" s="31" t="s">
        <v>366</v>
      </c>
      <c r="D665" s="31">
        <v>33</v>
      </c>
      <c r="E665" s="31">
        <v>4.73457675753228E-2</v>
      </c>
      <c r="F665" s="31">
        <v>34</v>
      </c>
      <c r="G665" s="31">
        <v>4.80905233380481E-2</v>
      </c>
      <c r="H665" s="31">
        <v>-1</v>
      </c>
      <c r="I665" s="31">
        <v>-2.9411764705882399</v>
      </c>
    </row>
    <row r="666" spans="1:9">
      <c r="A666" s="31" t="s">
        <v>524</v>
      </c>
      <c r="B666" s="31" t="s">
        <v>242</v>
      </c>
      <c r="C666" s="31" t="s">
        <v>369</v>
      </c>
      <c r="D666" s="31">
        <v>25</v>
      </c>
      <c r="E666" s="31">
        <v>3.5868005738880902E-2</v>
      </c>
      <c r="F666" s="31">
        <v>26</v>
      </c>
      <c r="G666" s="31">
        <v>3.6775106082036803E-2</v>
      </c>
      <c r="H666" s="31">
        <v>-1</v>
      </c>
      <c r="I666" s="31">
        <v>-3.84615384615384</v>
      </c>
    </row>
    <row r="667" spans="1:9">
      <c r="A667" s="31" t="s">
        <v>525</v>
      </c>
      <c r="B667" s="31" t="s">
        <v>197</v>
      </c>
      <c r="C667" s="31" t="s">
        <v>368</v>
      </c>
      <c r="D667" s="31">
        <v>245</v>
      </c>
      <c r="E667" s="31">
        <v>0.21360069747166499</v>
      </c>
      <c r="F667" s="31">
        <v>246</v>
      </c>
      <c r="G667" s="31">
        <v>0.19951338199513399</v>
      </c>
      <c r="H667" s="31">
        <v>-1</v>
      </c>
      <c r="I667" s="31">
        <v>-0.40650406504064701</v>
      </c>
    </row>
    <row r="668" spans="1:9">
      <c r="A668" s="31" t="s">
        <v>525</v>
      </c>
      <c r="B668" s="31" t="s">
        <v>197</v>
      </c>
      <c r="C668" s="31" t="s">
        <v>367</v>
      </c>
      <c r="D668" s="31">
        <v>19</v>
      </c>
      <c r="E668" s="31">
        <v>1.6564952048822999E-2</v>
      </c>
      <c r="F668" s="31">
        <v>20</v>
      </c>
      <c r="G668" s="31">
        <v>1.6220600162206E-2</v>
      </c>
      <c r="H668" s="31">
        <v>-1</v>
      </c>
      <c r="I668" s="31">
        <v>-5</v>
      </c>
    </row>
    <row r="669" spans="1:9">
      <c r="A669" s="31" t="s">
        <v>532</v>
      </c>
      <c r="B669" s="31" t="s">
        <v>170</v>
      </c>
      <c r="C669" s="31" t="s">
        <v>364</v>
      </c>
      <c r="D669" s="31">
        <v>8</v>
      </c>
      <c r="E669" s="31">
        <v>2.1505376344085999E-2</v>
      </c>
      <c r="F669" s="31">
        <v>9</v>
      </c>
      <c r="G669" s="31">
        <v>2.19512195121951E-2</v>
      </c>
      <c r="H669" s="31">
        <v>-1</v>
      </c>
      <c r="I669" s="31">
        <v>-11.1111111111111</v>
      </c>
    </row>
    <row r="670" spans="1:9">
      <c r="A670" s="31" t="s">
        <v>533</v>
      </c>
      <c r="B670" s="31" t="s">
        <v>203</v>
      </c>
      <c r="C670" s="31" t="s">
        <v>366</v>
      </c>
      <c r="D670" s="31">
        <v>19</v>
      </c>
      <c r="E670" s="31">
        <v>3.6679536679536703E-2</v>
      </c>
      <c r="F670" s="31">
        <v>20</v>
      </c>
      <c r="G670" s="31">
        <v>3.6563071297988997E-2</v>
      </c>
      <c r="H670" s="31">
        <v>-1</v>
      </c>
      <c r="I670" s="31">
        <v>-5</v>
      </c>
    </row>
    <row r="671" spans="1:9">
      <c r="A671" s="31" t="s">
        <v>605</v>
      </c>
      <c r="B671" s="31" t="s">
        <v>265</v>
      </c>
      <c r="C671" s="31" t="s">
        <v>364</v>
      </c>
      <c r="D671" s="31">
        <v>13</v>
      </c>
      <c r="E671" s="31">
        <v>1.2287334593572801E-2</v>
      </c>
      <c r="F671" s="31">
        <v>14</v>
      </c>
      <c r="G671" s="31">
        <v>1.43737166324435E-2</v>
      </c>
      <c r="H671" s="31">
        <v>-1</v>
      </c>
      <c r="I671" s="31">
        <v>-7.1428571428571397</v>
      </c>
    </row>
    <row r="672" spans="1:9">
      <c r="A672" s="31" t="s">
        <v>583</v>
      </c>
      <c r="B672" s="31" t="s">
        <v>257</v>
      </c>
      <c r="C672" s="31" t="s">
        <v>370</v>
      </c>
      <c r="D672" s="31">
        <v>72</v>
      </c>
      <c r="E672" s="31">
        <v>3.7151702786377701E-2</v>
      </c>
      <c r="F672" s="31">
        <v>74</v>
      </c>
      <c r="G672" s="31">
        <v>3.7678207739307502E-2</v>
      </c>
      <c r="H672" s="31">
        <v>-2</v>
      </c>
      <c r="I672" s="31">
        <v>-2.7027027027027</v>
      </c>
    </row>
    <row r="673" spans="1:9">
      <c r="A673" s="31" t="s">
        <v>600</v>
      </c>
      <c r="B673" s="31" t="s">
        <v>251</v>
      </c>
      <c r="C673" s="31" t="s">
        <v>363</v>
      </c>
      <c r="D673" s="31">
        <v>46</v>
      </c>
      <c r="E673" s="31">
        <v>7.46753246753247E-2</v>
      </c>
      <c r="F673" s="31">
        <v>48</v>
      </c>
      <c r="G673" s="31">
        <v>8.5867620751341703E-2</v>
      </c>
      <c r="H673" s="31">
        <v>-2</v>
      </c>
      <c r="I673" s="31">
        <v>-4.1666666666666599</v>
      </c>
    </row>
    <row r="674" spans="1:9">
      <c r="A674" s="31" t="s">
        <v>597</v>
      </c>
      <c r="B674" s="31" t="s">
        <v>273</v>
      </c>
      <c r="C674" s="31" t="s">
        <v>368</v>
      </c>
      <c r="D674" s="31">
        <v>543</v>
      </c>
      <c r="E674" s="31">
        <v>0.18388079918726699</v>
      </c>
      <c r="F674" s="31">
        <v>545</v>
      </c>
      <c r="G674" s="31">
        <v>0.202752976190476</v>
      </c>
      <c r="H674" s="31">
        <v>-2</v>
      </c>
      <c r="I674" s="31">
        <v>-0.36697247706421998</v>
      </c>
    </row>
    <row r="675" spans="1:9">
      <c r="A675" s="31" t="s">
        <v>545</v>
      </c>
      <c r="B675" s="31" t="s">
        <v>262</v>
      </c>
      <c r="C675" s="31" t="s">
        <v>366</v>
      </c>
      <c r="D675" s="31">
        <v>120</v>
      </c>
      <c r="E675" s="31">
        <v>0.213143872113677</v>
      </c>
      <c r="F675" s="31">
        <v>122</v>
      </c>
      <c r="G675" s="31">
        <v>0.21981981981981999</v>
      </c>
      <c r="H675" s="31">
        <v>-2</v>
      </c>
      <c r="I675" s="31">
        <v>-1.63934426229508</v>
      </c>
    </row>
    <row r="676" spans="1:9">
      <c r="A676" s="31" t="s">
        <v>454</v>
      </c>
      <c r="B676" s="31" t="s">
        <v>213</v>
      </c>
      <c r="C676" s="31" t="s">
        <v>364</v>
      </c>
      <c r="D676" s="31">
        <v>41</v>
      </c>
      <c r="E676" s="31">
        <v>0.113573407202216</v>
      </c>
      <c r="F676" s="31">
        <v>43</v>
      </c>
      <c r="G676" s="31">
        <v>0.114058355437666</v>
      </c>
      <c r="H676" s="31">
        <v>-2</v>
      </c>
      <c r="I676" s="31">
        <v>-4.6511627906976702</v>
      </c>
    </row>
    <row r="677" spans="1:9">
      <c r="A677" s="31" t="s">
        <v>548</v>
      </c>
      <c r="B677" s="31" t="s">
        <v>252</v>
      </c>
      <c r="C677" s="31" t="s">
        <v>367</v>
      </c>
      <c r="D677" s="31">
        <v>367</v>
      </c>
      <c r="E677" s="31">
        <v>5.27753810756399E-2</v>
      </c>
      <c r="F677" s="31">
        <v>369</v>
      </c>
      <c r="G677" s="31">
        <v>5.16589668206636E-2</v>
      </c>
      <c r="H677" s="31">
        <v>-2</v>
      </c>
      <c r="I677" s="31">
        <v>-0.54200542005420305</v>
      </c>
    </row>
    <row r="678" spans="1:9">
      <c r="A678" s="31" t="s">
        <v>457</v>
      </c>
      <c r="B678" s="31" t="s">
        <v>182</v>
      </c>
      <c r="C678" s="31" t="s">
        <v>364</v>
      </c>
      <c r="D678" s="31">
        <v>25</v>
      </c>
      <c r="E678" s="31">
        <v>7.69230769230769E-2</v>
      </c>
      <c r="F678" s="31">
        <v>27</v>
      </c>
      <c r="G678" s="31">
        <v>8.0838323353293398E-2</v>
      </c>
      <c r="H678" s="31">
        <v>-2</v>
      </c>
      <c r="I678" s="31">
        <v>-7.4074074074074101</v>
      </c>
    </row>
    <row r="679" spans="1:9">
      <c r="A679" s="31" t="s">
        <v>457</v>
      </c>
      <c r="B679" s="31" t="s">
        <v>182</v>
      </c>
      <c r="C679" s="31" t="s">
        <v>367</v>
      </c>
      <c r="D679" s="31">
        <v>20</v>
      </c>
      <c r="E679" s="31">
        <v>6.15384615384615E-2</v>
      </c>
      <c r="F679" s="31">
        <v>22</v>
      </c>
      <c r="G679" s="31">
        <v>6.5868263473053898E-2</v>
      </c>
      <c r="H679" s="31">
        <v>-2</v>
      </c>
      <c r="I679" s="31">
        <v>-9.0909090909090899</v>
      </c>
    </row>
    <row r="680" spans="1:9">
      <c r="A680" s="31" t="s">
        <v>462</v>
      </c>
      <c r="B680" s="31" t="s">
        <v>237</v>
      </c>
      <c r="C680" s="31" t="s">
        <v>363</v>
      </c>
      <c r="D680" s="31">
        <v>65</v>
      </c>
      <c r="E680" s="31">
        <v>0.104</v>
      </c>
      <c r="F680" s="31">
        <v>67</v>
      </c>
      <c r="G680" s="31">
        <v>0.107371794871795</v>
      </c>
      <c r="H680" s="31">
        <v>-2</v>
      </c>
      <c r="I680" s="31">
        <v>-2.98507462686567</v>
      </c>
    </row>
    <row r="681" spans="1:9">
      <c r="A681" s="31" t="s">
        <v>463</v>
      </c>
      <c r="B681" s="31" t="s">
        <v>243</v>
      </c>
      <c r="C681" s="31" t="s">
        <v>366</v>
      </c>
      <c r="D681" s="31">
        <v>42</v>
      </c>
      <c r="E681" s="31">
        <v>0.31111111111111101</v>
      </c>
      <c r="F681" s="31">
        <v>44</v>
      </c>
      <c r="G681" s="31">
        <v>0.321167883211679</v>
      </c>
      <c r="H681" s="31">
        <v>-2</v>
      </c>
      <c r="I681" s="31">
        <v>-4.5454545454545396</v>
      </c>
    </row>
    <row r="682" spans="1:9">
      <c r="A682" s="31" t="s">
        <v>470</v>
      </c>
      <c r="B682" s="31" t="s">
        <v>200</v>
      </c>
      <c r="C682" s="31" t="s">
        <v>368</v>
      </c>
      <c r="D682" s="31">
        <v>187</v>
      </c>
      <c r="E682" s="31">
        <v>0.178605539637058</v>
      </c>
      <c r="F682" s="31">
        <v>189</v>
      </c>
      <c r="G682" s="31">
        <v>0.17663551401869201</v>
      </c>
      <c r="H682" s="31">
        <v>-2</v>
      </c>
      <c r="I682" s="31">
        <v>-1.0582010582010599</v>
      </c>
    </row>
    <row r="683" spans="1:9">
      <c r="A683" s="31" t="s">
        <v>474</v>
      </c>
      <c r="B683" s="31" t="s">
        <v>207</v>
      </c>
      <c r="C683" s="31" t="s">
        <v>366</v>
      </c>
      <c r="D683" s="31">
        <v>213</v>
      </c>
      <c r="E683" s="31">
        <v>8.3431257344300805E-2</v>
      </c>
      <c r="F683" s="31">
        <v>215</v>
      </c>
      <c r="G683" s="31">
        <v>8.4545812033031895E-2</v>
      </c>
      <c r="H683" s="31">
        <v>-2</v>
      </c>
      <c r="I683" s="31">
        <v>-0.93023255813953198</v>
      </c>
    </row>
    <row r="684" spans="1:9">
      <c r="A684" s="31" t="s">
        <v>477</v>
      </c>
      <c r="B684" s="31" t="s">
        <v>214</v>
      </c>
      <c r="C684" s="31" t="s">
        <v>371</v>
      </c>
      <c r="D684" s="31">
        <v>88</v>
      </c>
      <c r="E684" s="31">
        <v>0.46560846560846603</v>
      </c>
      <c r="F684" s="31">
        <v>90</v>
      </c>
      <c r="G684" s="31">
        <v>0.47368421052631599</v>
      </c>
      <c r="H684" s="31">
        <v>-2</v>
      </c>
      <c r="I684" s="31">
        <v>-2.2222222222222299</v>
      </c>
    </row>
    <row r="685" spans="1:9">
      <c r="A685" s="31" t="s">
        <v>481</v>
      </c>
      <c r="B685" s="31" t="s">
        <v>255</v>
      </c>
      <c r="C685" s="31" t="s">
        <v>371</v>
      </c>
      <c r="D685" s="31">
        <v>15</v>
      </c>
      <c r="E685" s="31">
        <v>2.10674157303371E-3</v>
      </c>
      <c r="F685" s="31">
        <v>17</v>
      </c>
      <c r="G685" s="31">
        <v>2.49266862170088E-3</v>
      </c>
      <c r="H685" s="31">
        <v>-2</v>
      </c>
      <c r="I685" s="31">
        <v>-11.764705882352899</v>
      </c>
    </row>
    <row r="686" spans="1:9">
      <c r="A686" s="31" t="s">
        <v>484</v>
      </c>
      <c r="B686" s="31" t="s">
        <v>188</v>
      </c>
      <c r="C686" s="31" t="s">
        <v>365</v>
      </c>
      <c r="D686" s="31">
        <v>131</v>
      </c>
      <c r="E686" s="31">
        <v>0.100537221795856</v>
      </c>
      <c r="F686" s="31">
        <v>133</v>
      </c>
      <c r="G686" s="31">
        <v>0.102465331278891</v>
      </c>
      <c r="H686" s="31">
        <v>-2</v>
      </c>
      <c r="I686" s="31">
        <v>-1.5037593984962401</v>
      </c>
    </row>
    <row r="687" spans="1:9">
      <c r="A687" s="31" t="s">
        <v>484</v>
      </c>
      <c r="B687" s="31" t="s">
        <v>188</v>
      </c>
      <c r="C687" s="31" t="s">
        <v>368</v>
      </c>
      <c r="D687" s="31">
        <v>377</v>
      </c>
      <c r="E687" s="31">
        <v>0.28933231005372201</v>
      </c>
      <c r="F687" s="31">
        <v>379</v>
      </c>
      <c r="G687" s="31">
        <v>0.29198767334360598</v>
      </c>
      <c r="H687" s="31">
        <v>-2</v>
      </c>
      <c r="I687" s="31">
        <v>-0.52770448548812299</v>
      </c>
    </row>
    <row r="688" spans="1:9">
      <c r="A688" s="31" t="s">
        <v>486</v>
      </c>
      <c r="B688" s="31" t="s">
        <v>244</v>
      </c>
      <c r="C688" s="31" t="s">
        <v>368</v>
      </c>
      <c r="D688" s="31">
        <v>33</v>
      </c>
      <c r="E688" s="31">
        <v>0.54098360655737698</v>
      </c>
      <c r="F688" s="31">
        <v>35</v>
      </c>
      <c r="G688" s="31">
        <v>0.55555555555555602</v>
      </c>
      <c r="H688" s="31">
        <v>-2</v>
      </c>
      <c r="I688" s="31">
        <v>-5.7142857142857197</v>
      </c>
    </row>
    <row r="689" spans="1:9">
      <c r="A689" s="31" t="s">
        <v>492</v>
      </c>
      <c r="B689" s="31" t="s">
        <v>253</v>
      </c>
      <c r="C689" s="31" t="s">
        <v>364</v>
      </c>
      <c r="D689" s="31">
        <v>25</v>
      </c>
      <c r="E689" s="31">
        <v>1.8754688672168E-2</v>
      </c>
      <c r="F689" s="31">
        <v>27</v>
      </c>
      <c r="G689" s="31">
        <v>2.1513944223107598E-2</v>
      </c>
      <c r="H689" s="31">
        <v>-2</v>
      </c>
      <c r="I689" s="31">
        <v>-7.4074074074074101</v>
      </c>
    </row>
    <row r="690" spans="1:9">
      <c r="A690" s="31" t="s">
        <v>494</v>
      </c>
      <c r="B690" s="31" t="s">
        <v>223</v>
      </c>
      <c r="C690" s="31" t="s">
        <v>368</v>
      </c>
      <c r="D690" s="31">
        <v>20</v>
      </c>
      <c r="E690" s="31">
        <v>0.133333333333333</v>
      </c>
      <c r="F690" s="31">
        <v>22</v>
      </c>
      <c r="G690" s="31">
        <v>0.14965986394557801</v>
      </c>
      <c r="H690" s="31">
        <v>-2</v>
      </c>
      <c r="I690" s="31">
        <v>-9.0909090909090899</v>
      </c>
    </row>
    <row r="691" spans="1:9">
      <c r="A691" s="31" t="s">
        <v>501</v>
      </c>
      <c r="B691" s="31" t="s">
        <v>254</v>
      </c>
      <c r="C691" s="31" t="s">
        <v>363</v>
      </c>
      <c r="D691" s="31">
        <v>25</v>
      </c>
      <c r="E691" s="31">
        <v>3.86398763523957E-2</v>
      </c>
      <c r="F691" s="31">
        <v>27</v>
      </c>
      <c r="G691" s="31">
        <v>4.2925278219395901E-2</v>
      </c>
      <c r="H691" s="31">
        <v>-2</v>
      </c>
      <c r="I691" s="31">
        <v>-7.4074074074074101</v>
      </c>
    </row>
    <row r="692" spans="1:9">
      <c r="A692" s="31" t="s">
        <v>503</v>
      </c>
      <c r="B692" s="31" t="s">
        <v>171</v>
      </c>
      <c r="C692" s="31" t="s">
        <v>367</v>
      </c>
      <c r="D692" s="31">
        <v>145</v>
      </c>
      <c r="E692" s="31">
        <v>3.1216361679225001E-2</v>
      </c>
      <c r="F692" s="31">
        <v>147</v>
      </c>
      <c r="G692" s="31">
        <v>3.1894120199609501E-2</v>
      </c>
      <c r="H692" s="31">
        <v>-2</v>
      </c>
      <c r="I692" s="31">
        <v>-1.3605442176870799</v>
      </c>
    </row>
    <row r="693" spans="1:9">
      <c r="A693" s="31" t="s">
        <v>505</v>
      </c>
      <c r="B693" s="31" t="s">
        <v>227</v>
      </c>
      <c r="C693" s="31" t="s">
        <v>368</v>
      </c>
      <c r="D693" s="31">
        <v>68</v>
      </c>
      <c r="E693" s="31">
        <v>0.51908396946564905</v>
      </c>
      <c r="F693" s="31">
        <v>70</v>
      </c>
      <c r="G693" s="31">
        <v>0.56000000000000005</v>
      </c>
      <c r="H693" s="31">
        <v>-2</v>
      </c>
      <c r="I693" s="31">
        <v>-2.8571428571428599</v>
      </c>
    </row>
    <row r="694" spans="1:9">
      <c r="A694" s="31" t="s">
        <v>511</v>
      </c>
      <c r="B694" s="31" t="s">
        <v>230</v>
      </c>
      <c r="C694" s="31" t="s">
        <v>370</v>
      </c>
      <c r="D694" s="31">
        <v>39</v>
      </c>
      <c r="E694" s="31">
        <v>3.8348082595870199E-2</v>
      </c>
      <c r="F694" s="31">
        <v>41</v>
      </c>
      <c r="G694" s="31">
        <v>4.0275049115913598E-2</v>
      </c>
      <c r="H694" s="31">
        <v>-2</v>
      </c>
      <c r="I694" s="31">
        <v>-4.8780487804878101</v>
      </c>
    </row>
    <row r="695" spans="1:9">
      <c r="A695" s="31" t="s">
        <v>519</v>
      </c>
      <c r="B695" s="31" t="s">
        <v>173</v>
      </c>
      <c r="C695" s="31" t="s">
        <v>370</v>
      </c>
      <c r="D695" s="31">
        <v>304</v>
      </c>
      <c r="E695" s="31">
        <v>4.7746191298884903E-2</v>
      </c>
      <c r="F695" s="31">
        <v>306</v>
      </c>
      <c r="G695" s="31">
        <v>4.9077786688051302E-2</v>
      </c>
      <c r="H695" s="31">
        <v>-2</v>
      </c>
      <c r="I695" s="31">
        <v>-0.65359477124182797</v>
      </c>
    </row>
    <row r="696" spans="1:9">
      <c r="A696" s="31" t="s">
        <v>520</v>
      </c>
      <c r="B696" s="31" t="s">
        <v>169</v>
      </c>
      <c r="C696" s="31" t="s">
        <v>364</v>
      </c>
      <c r="D696" s="31">
        <v>491</v>
      </c>
      <c r="E696" s="31">
        <v>3.2072637010908601E-2</v>
      </c>
      <c r="F696" s="31">
        <v>493</v>
      </c>
      <c r="G696" s="31">
        <v>3.16431322207959E-2</v>
      </c>
      <c r="H696" s="31">
        <v>-2</v>
      </c>
      <c r="I696" s="31">
        <v>-0.405679513184587</v>
      </c>
    </row>
    <row r="697" spans="1:9">
      <c r="A697" s="31" t="s">
        <v>522</v>
      </c>
      <c r="B697" s="31" t="s">
        <v>162</v>
      </c>
      <c r="C697" s="31" t="s">
        <v>369</v>
      </c>
      <c r="D697" s="31">
        <v>31</v>
      </c>
      <c r="E697" s="31">
        <v>4.3959160521837796E-3</v>
      </c>
      <c r="F697" s="31">
        <v>33</v>
      </c>
      <c r="G697" s="31">
        <v>4.6315789473684197E-3</v>
      </c>
      <c r="H697" s="31">
        <v>-2</v>
      </c>
      <c r="I697" s="31">
        <v>-6.0606060606060597</v>
      </c>
    </row>
    <row r="698" spans="1:9">
      <c r="A698" s="31" t="s">
        <v>523</v>
      </c>
      <c r="B698" s="31" t="s">
        <v>164</v>
      </c>
      <c r="C698" s="31" t="s">
        <v>370</v>
      </c>
      <c r="D698" s="31">
        <v>233</v>
      </c>
      <c r="E698" s="31">
        <v>8.8694328130947894E-2</v>
      </c>
      <c r="F698" s="31">
        <v>235</v>
      </c>
      <c r="G698" s="31">
        <v>8.3126989741775695E-2</v>
      </c>
      <c r="H698" s="31">
        <v>-2</v>
      </c>
      <c r="I698" s="31">
        <v>-0.85106382978723505</v>
      </c>
    </row>
    <row r="699" spans="1:9">
      <c r="A699" s="31" t="s">
        <v>537</v>
      </c>
      <c r="B699" s="31" t="s">
        <v>267</v>
      </c>
      <c r="C699" s="31" t="s">
        <v>363</v>
      </c>
      <c r="D699" s="31">
        <v>159</v>
      </c>
      <c r="E699" s="31">
        <v>4.4475524475524497E-2</v>
      </c>
      <c r="F699" s="31">
        <v>161</v>
      </c>
      <c r="G699" s="31">
        <v>4.4660194174757299E-2</v>
      </c>
      <c r="H699" s="31">
        <v>-2</v>
      </c>
      <c r="I699" s="31">
        <v>-1.24223602484472</v>
      </c>
    </row>
    <row r="700" spans="1:9">
      <c r="A700" s="31" t="s">
        <v>529</v>
      </c>
      <c r="B700" s="31" t="s">
        <v>172</v>
      </c>
      <c r="C700" s="31" t="s">
        <v>368</v>
      </c>
      <c r="D700" s="31">
        <v>76</v>
      </c>
      <c r="E700" s="31">
        <v>0.11550151975683901</v>
      </c>
      <c r="F700" s="31">
        <v>78</v>
      </c>
      <c r="G700" s="31">
        <v>0.124203821656051</v>
      </c>
      <c r="H700" s="31">
        <v>-2</v>
      </c>
      <c r="I700" s="31">
        <v>-2.5641025641025701</v>
      </c>
    </row>
    <row r="701" spans="1:9">
      <c r="A701" s="31" t="s">
        <v>594</v>
      </c>
      <c r="B701" s="31" t="s">
        <v>167</v>
      </c>
      <c r="C701" s="31" t="s">
        <v>368</v>
      </c>
      <c r="D701" s="31">
        <v>496</v>
      </c>
      <c r="E701" s="31">
        <v>0.15726062143310099</v>
      </c>
      <c r="F701" s="31">
        <v>499</v>
      </c>
      <c r="G701" s="31">
        <v>0.15012033694344201</v>
      </c>
      <c r="H701" s="31">
        <v>-3</v>
      </c>
      <c r="I701" s="31">
        <v>-0.60120240480961995</v>
      </c>
    </row>
    <row r="702" spans="1:9">
      <c r="A702" s="31" t="s">
        <v>591</v>
      </c>
      <c r="B702" s="31" t="s">
        <v>272</v>
      </c>
      <c r="C702" s="31" t="s">
        <v>370</v>
      </c>
      <c r="D702" s="31">
        <v>166</v>
      </c>
      <c r="E702" s="31">
        <v>5.0030138637733597E-2</v>
      </c>
      <c r="F702" s="31">
        <v>169</v>
      </c>
      <c r="G702" s="31">
        <v>5.0750750750750799E-2</v>
      </c>
      <c r="H702" s="31">
        <v>-3</v>
      </c>
      <c r="I702" s="31">
        <v>-1.7751479289940799</v>
      </c>
    </row>
    <row r="703" spans="1:9">
      <c r="A703" s="31" t="s">
        <v>585</v>
      </c>
      <c r="B703" s="31" t="s">
        <v>259</v>
      </c>
      <c r="C703" s="31" t="s">
        <v>369</v>
      </c>
      <c r="D703" s="31">
        <v>255</v>
      </c>
      <c r="E703" s="31">
        <v>0.19101123595505601</v>
      </c>
      <c r="F703" s="31">
        <v>258</v>
      </c>
      <c r="G703" s="31">
        <v>0.194423511680482</v>
      </c>
      <c r="H703" s="31">
        <v>-3</v>
      </c>
      <c r="I703" s="31">
        <v>-1.16279069767442</v>
      </c>
    </row>
    <row r="704" spans="1:9">
      <c r="A704" s="31" t="s">
        <v>592</v>
      </c>
      <c r="B704" s="31" t="s">
        <v>186</v>
      </c>
      <c r="C704" s="31" t="s">
        <v>370</v>
      </c>
      <c r="D704" s="31">
        <v>45</v>
      </c>
      <c r="E704" s="31">
        <v>7.1315372424722703E-2</v>
      </c>
      <c r="F704" s="31">
        <v>48</v>
      </c>
      <c r="G704" s="31">
        <v>7.5353218210361103E-2</v>
      </c>
      <c r="H704" s="31">
        <v>-3</v>
      </c>
      <c r="I704" s="31">
        <v>-6.25</v>
      </c>
    </row>
    <row r="705" spans="1:9">
      <c r="A705" s="31" t="s">
        <v>579</v>
      </c>
      <c r="B705" s="31" t="s">
        <v>151</v>
      </c>
      <c r="C705" s="31" t="s">
        <v>371</v>
      </c>
      <c r="D705" s="31">
        <v>2416</v>
      </c>
      <c r="E705" s="31">
        <v>5.1941015988631496E-3</v>
      </c>
      <c r="F705" s="31">
        <v>2419</v>
      </c>
      <c r="G705" s="31">
        <v>5.1986847478025398E-3</v>
      </c>
      <c r="H705" s="31">
        <v>-3</v>
      </c>
      <c r="I705" s="31">
        <v>-0.124018189334441</v>
      </c>
    </row>
    <row r="706" spans="1:9">
      <c r="A706" s="31" t="s">
        <v>598</v>
      </c>
      <c r="B706" s="31" t="s">
        <v>159</v>
      </c>
      <c r="C706" s="31" t="s">
        <v>364</v>
      </c>
      <c r="D706" s="31">
        <v>20</v>
      </c>
      <c r="E706" s="31">
        <v>7.0348223707351401E-3</v>
      </c>
      <c r="F706" s="31">
        <v>23</v>
      </c>
      <c r="G706" s="31">
        <v>7.9092159559834892E-3</v>
      </c>
      <c r="H706" s="31">
        <v>-3</v>
      </c>
      <c r="I706" s="31">
        <v>-13.0434782608696</v>
      </c>
    </row>
    <row r="707" spans="1:9">
      <c r="A707" s="31" t="s">
        <v>541</v>
      </c>
      <c r="B707" s="31" t="s">
        <v>166</v>
      </c>
      <c r="C707" s="31" t="s">
        <v>364</v>
      </c>
      <c r="D707" s="31">
        <v>53</v>
      </c>
      <c r="E707" s="31">
        <v>3.0045351473922899E-2</v>
      </c>
      <c r="F707" s="31">
        <v>56</v>
      </c>
      <c r="G707" s="31">
        <v>3.1180400890868602E-2</v>
      </c>
      <c r="H707" s="31">
        <v>-3</v>
      </c>
      <c r="I707" s="31">
        <v>-5.3571428571428603</v>
      </c>
    </row>
    <row r="708" spans="1:9">
      <c r="A708" s="31" t="s">
        <v>541</v>
      </c>
      <c r="B708" s="31" t="s">
        <v>166</v>
      </c>
      <c r="C708" s="31" t="s">
        <v>370</v>
      </c>
      <c r="D708" s="31">
        <v>256</v>
      </c>
      <c r="E708" s="31">
        <v>0.14512471655328801</v>
      </c>
      <c r="F708" s="31">
        <v>259</v>
      </c>
      <c r="G708" s="31">
        <v>0.144209354120267</v>
      </c>
      <c r="H708" s="31">
        <v>-3</v>
      </c>
      <c r="I708" s="31">
        <v>-1.15830115830116</v>
      </c>
    </row>
    <row r="709" spans="1:9">
      <c r="A709" s="31" t="s">
        <v>469</v>
      </c>
      <c r="B709" s="31" t="s">
        <v>194</v>
      </c>
      <c r="C709" s="31" t="s">
        <v>363</v>
      </c>
      <c r="D709" s="31">
        <v>8</v>
      </c>
      <c r="E709" s="31">
        <v>3.82775119617225E-2</v>
      </c>
      <c r="F709" s="31">
        <v>11</v>
      </c>
      <c r="G709" s="31">
        <v>5.0925925925925902E-2</v>
      </c>
      <c r="H709" s="31">
        <v>-3</v>
      </c>
      <c r="I709" s="31">
        <v>-27.272727272727298</v>
      </c>
    </row>
    <row r="710" spans="1:9">
      <c r="A710" s="31" t="s">
        <v>472</v>
      </c>
      <c r="B710" s="31" t="s">
        <v>178</v>
      </c>
      <c r="C710" s="31" t="s">
        <v>366</v>
      </c>
      <c r="D710" s="31">
        <v>950</v>
      </c>
      <c r="E710" s="31">
        <v>0.26098901098901101</v>
      </c>
      <c r="F710" s="31">
        <v>953</v>
      </c>
      <c r="G710" s="31">
        <v>0.26531180400890902</v>
      </c>
      <c r="H710" s="31">
        <v>-3</v>
      </c>
      <c r="I710" s="31">
        <v>-0.31479538300105397</v>
      </c>
    </row>
    <row r="711" spans="1:9">
      <c r="A711" s="31" t="s">
        <v>473</v>
      </c>
      <c r="B711" s="31" t="s">
        <v>204</v>
      </c>
      <c r="C711" s="31" t="s">
        <v>370</v>
      </c>
      <c r="D711" s="31">
        <v>103</v>
      </c>
      <c r="E711" s="31">
        <v>0.13751668891855801</v>
      </c>
      <c r="F711" s="31">
        <v>106</v>
      </c>
      <c r="G711" s="31">
        <v>0.14363143631436301</v>
      </c>
      <c r="H711" s="31">
        <v>-3</v>
      </c>
      <c r="I711" s="31">
        <v>-2.8301886792452802</v>
      </c>
    </row>
    <row r="712" spans="1:9">
      <c r="A712" s="31" t="s">
        <v>475</v>
      </c>
      <c r="B712" s="31" t="s">
        <v>208</v>
      </c>
      <c r="C712" s="31" t="s">
        <v>364</v>
      </c>
      <c r="D712" s="31">
        <v>0</v>
      </c>
      <c r="E712" s="31">
        <v>0</v>
      </c>
      <c r="F712" s="31">
        <v>3</v>
      </c>
      <c r="G712" s="31">
        <v>1.8072289156626498E-2</v>
      </c>
      <c r="H712" s="31">
        <v>-3</v>
      </c>
      <c r="I712" s="31">
        <v>-100</v>
      </c>
    </row>
    <row r="713" spans="1:9">
      <c r="A713" s="31" t="s">
        <v>475</v>
      </c>
      <c r="B713" s="31" t="s">
        <v>208</v>
      </c>
      <c r="C713" s="31" t="s">
        <v>370</v>
      </c>
      <c r="D713" s="31">
        <v>86</v>
      </c>
      <c r="E713" s="31">
        <v>0.54088050314465397</v>
      </c>
      <c r="F713" s="31">
        <v>89</v>
      </c>
      <c r="G713" s="31">
        <v>0.53614457831325302</v>
      </c>
      <c r="H713" s="31">
        <v>-3</v>
      </c>
      <c r="I713" s="31">
        <v>-3.3707865168539302</v>
      </c>
    </row>
    <row r="714" spans="1:9">
      <c r="A714" s="31" t="s">
        <v>482</v>
      </c>
      <c r="B714" s="31" t="s">
        <v>209</v>
      </c>
      <c r="C714" s="31" t="s">
        <v>365</v>
      </c>
      <c r="D714" s="31">
        <v>153</v>
      </c>
      <c r="E714" s="31">
        <v>0.23720930232558099</v>
      </c>
      <c r="F714" s="31">
        <v>156</v>
      </c>
      <c r="G714" s="31">
        <v>0.24111282843894899</v>
      </c>
      <c r="H714" s="31">
        <v>-3</v>
      </c>
      <c r="I714" s="31">
        <v>-1.92307692307693</v>
      </c>
    </row>
    <row r="715" spans="1:9">
      <c r="A715" s="31" t="s">
        <v>482</v>
      </c>
      <c r="B715" s="31" t="s">
        <v>209</v>
      </c>
      <c r="C715" s="31" t="s">
        <v>368</v>
      </c>
      <c r="D715" s="31">
        <v>192</v>
      </c>
      <c r="E715" s="31">
        <v>0.29767441860465099</v>
      </c>
      <c r="F715" s="31">
        <v>195</v>
      </c>
      <c r="G715" s="31">
        <v>0.30139103554868601</v>
      </c>
      <c r="H715" s="31">
        <v>-3</v>
      </c>
      <c r="I715" s="31">
        <v>-1.5384615384615301</v>
      </c>
    </row>
    <row r="716" spans="1:9">
      <c r="A716" s="31" t="s">
        <v>496</v>
      </c>
      <c r="B716" s="31" t="s">
        <v>249</v>
      </c>
      <c r="C716" s="31" t="s">
        <v>367</v>
      </c>
      <c r="D716" s="31">
        <v>68</v>
      </c>
      <c r="E716" s="31">
        <v>6.96008188331627E-2</v>
      </c>
      <c r="F716" s="31">
        <v>71</v>
      </c>
      <c r="G716" s="31">
        <v>7.0858283433133704E-2</v>
      </c>
      <c r="H716" s="31">
        <v>-3</v>
      </c>
      <c r="I716" s="31">
        <v>-4.2253521126760596</v>
      </c>
    </row>
    <row r="717" spans="1:9">
      <c r="A717" s="31" t="s">
        <v>543</v>
      </c>
      <c r="B717" s="31" t="s">
        <v>181</v>
      </c>
      <c r="C717" s="31" t="s">
        <v>370</v>
      </c>
      <c r="D717" s="31">
        <v>316</v>
      </c>
      <c r="E717" s="31">
        <v>5.5331815794081599E-2</v>
      </c>
      <c r="F717" s="31">
        <v>319</v>
      </c>
      <c r="G717" s="31">
        <v>4.7725912627169402E-2</v>
      </c>
      <c r="H717" s="31">
        <v>-3</v>
      </c>
      <c r="I717" s="31">
        <v>-0.94043887147335903</v>
      </c>
    </row>
    <row r="718" spans="1:9">
      <c r="A718" s="31" t="s">
        <v>549</v>
      </c>
      <c r="B718" s="31" t="s">
        <v>250</v>
      </c>
      <c r="C718" s="31" t="s">
        <v>365</v>
      </c>
      <c r="D718" s="31">
        <v>73</v>
      </c>
      <c r="E718" s="31">
        <v>0.32589285714285698</v>
      </c>
      <c r="F718" s="31">
        <v>76</v>
      </c>
      <c r="G718" s="31">
        <v>0.33043478260869602</v>
      </c>
      <c r="H718" s="31">
        <v>-3</v>
      </c>
      <c r="I718" s="31">
        <v>-3.9473684210526301</v>
      </c>
    </row>
    <row r="719" spans="1:9">
      <c r="A719" s="31" t="s">
        <v>512</v>
      </c>
      <c r="B719" s="31" t="s">
        <v>231</v>
      </c>
      <c r="C719" s="31" t="s">
        <v>370</v>
      </c>
      <c r="D719" s="31">
        <v>1</v>
      </c>
      <c r="E719" s="31">
        <v>2.0833333333333301E-2</v>
      </c>
      <c r="F719" s="31">
        <v>4</v>
      </c>
      <c r="G719" s="31">
        <v>0.08</v>
      </c>
      <c r="H719" s="31">
        <v>-3</v>
      </c>
      <c r="I719" s="31">
        <v>-75</v>
      </c>
    </row>
    <row r="720" spans="1:9">
      <c r="A720" s="31" t="s">
        <v>521</v>
      </c>
      <c r="B720" s="31" t="s">
        <v>248</v>
      </c>
      <c r="C720" s="31" t="s">
        <v>366</v>
      </c>
      <c r="D720" s="31">
        <v>40</v>
      </c>
      <c r="E720" s="31">
        <v>9.7560975609756101E-2</v>
      </c>
      <c r="F720" s="31">
        <v>43</v>
      </c>
      <c r="G720" s="31">
        <v>0.103614457831325</v>
      </c>
      <c r="H720" s="31">
        <v>-3</v>
      </c>
      <c r="I720" s="31">
        <v>-6.9767441860465098</v>
      </c>
    </row>
    <row r="721" spans="1:9">
      <c r="A721" s="31" t="s">
        <v>535</v>
      </c>
      <c r="B721" s="31" t="s">
        <v>154</v>
      </c>
      <c r="C721" s="31" t="s">
        <v>371</v>
      </c>
      <c r="D721" s="31">
        <v>302</v>
      </c>
      <c r="E721" s="31">
        <v>2.3114308675519502E-3</v>
      </c>
      <c r="F721" s="31">
        <v>305</v>
      </c>
      <c r="G721" s="31">
        <v>2.3109912258103601E-3</v>
      </c>
      <c r="H721" s="31">
        <v>-3</v>
      </c>
      <c r="I721" s="31">
        <v>-0.98360655737704805</v>
      </c>
    </row>
    <row r="722" spans="1:9">
      <c r="A722" s="31" t="s">
        <v>581</v>
      </c>
      <c r="B722" s="31" t="s">
        <v>163</v>
      </c>
      <c r="C722" s="31" t="s">
        <v>363</v>
      </c>
      <c r="D722" s="31">
        <v>4503</v>
      </c>
      <c r="E722" s="31">
        <v>0.13951542942124201</v>
      </c>
      <c r="F722" s="31">
        <v>4507</v>
      </c>
      <c r="G722" s="31">
        <v>0.14032192783087899</v>
      </c>
      <c r="H722" s="31">
        <v>-4</v>
      </c>
      <c r="I722" s="31">
        <v>-8.8750832039052902E-2</v>
      </c>
    </row>
    <row r="723" spans="1:9">
      <c r="A723" s="31" t="s">
        <v>592</v>
      </c>
      <c r="B723" s="31" t="s">
        <v>186</v>
      </c>
      <c r="C723" s="31" t="s">
        <v>368</v>
      </c>
      <c r="D723" s="31">
        <v>344</v>
      </c>
      <c r="E723" s="31">
        <v>0.54516640253565796</v>
      </c>
      <c r="F723" s="31">
        <v>348</v>
      </c>
      <c r="G723" s="31">
        <v>0.54631083202511799</v>
      </c>
      <c r="H723" s="31">
        <v>-4</v>
      </c>
      <c r="I723" s="31">
        <v>-1.14942528735632</v>
      </c>
    </row>
    <row r="724" spans="1:9">
      <c r="A724" s="31" t="s">
        <v>454</v>
      </c>
      <c r="B724" s="31" t="s">
        <v>213</v>
      </c>
      <c r="C724" s="31" t="s">
        <v>368</v>
      </c>
      <c r="D724" s="31">
        <v>101</v>
      </c>
      <c r="E724" s="31">
        <v>0.27977839335180099</v>
      </c>
      <c r="F724" s="31">
        <v>105</v>
      </c>
      <c r="G724" s="31">
        <v>0.27851458885941599</v>
      </c>
      <c r="H724" s="31">
        <v>-4</v>
      </c>
      <c r="I724" s="31">
        <v>-3.8095238095238102</v>
      </c>
    </row>
    <row r="725" spans="1:9">
      <c r="A725" s="31" t="s">
        <v>454</v>
      </c>
      <c r="B725" s="31" t="s">
        <v>213</v>
      </c>
      <c r="C725" s="31" t="s">
        <v>370</v>
      </c>
      <c r="D725" s="31">
        <v>116</v>
      </c>
      <c r="E725" s="31">
        <v>0.32132963988919699</v>
      </c>
      <c r="F725" s="31">
        <v>120</v>
      </c>
      <c r="G725" s="31">
        <v>0.318302387267904</v>
      </c>
      <c r="H725" s="31">
        <v>-4</v>
      </c>
      <c r="I725" s="31">
        <v>-3.3333333333333299</v>
      </c>
    </row>
    <row r="726" spans="1:9">
      <c r="A726" s="31" t="s">
        <v>462</v>
      </c>
      <c r="B726" s="31" t="s">
        <v>237</v>
      </c>
      <c r="C726" s="31" t="s">
        <v>370</v>
      </c>
      <c r="D726" s="31">
        <v>161</v>
      </c>
      <c r="E726" s="31">
        <v>0.2576</v>
      </c>
      <c r="F726" s="31">
        <v>165</v>
      </c>
      <c r="G726" s="31">
        <v>0.26442307692307698</v>
      </c>
      <c r="H726" s="31">
        <v>-4</v>
      </c>
      <c r="I726" s="31">
        <v>-2.4242424242424301</v>
      </c>
    </row>
    <row r="727" spans="1:9">
      <c r="A727" s="31" t="s">
        <v>469</v>
      </c>
      <c r="B727" s="31" t="s">
        <v>194</v>
      </c>
      <c r="C727" s="31" t="s">
        <v>364</v>
      </c>
      <c r="D727" s="31">
        <v>85</v>
      </c>
      <c r="E727" s="31">
        <v>0.406698564593301</v>
      </c>
      <c r="F727" s="31">
        <v>89</v>
      </c>
      <c r="G727" s="31">
        <v>0.41203703703703698</v>
      </c>
      <c r="H727" s="31">
        <v>-4</v>
      </c>
      <c r="I727" s="31">
        <v>-4.4943820224719104</v>
      </c>
    </row>
    <row r="728" spans="1:9">
      <c r="A728" s="31" t="s">
        <v>472</v>
      </c>
      <c r="B728" s="31" t="s">
        <v>178</v>
      </c>
      <c r="C728" s="31" t="s">
        <v>368</v>
      </c>
      <c r="D728" s="31">
        <v>690</v>
      </c>
      <c r="E728" s="31">
        <v>0.18956043956044</v>
      </c>
      <c r="F728" s="31">
        <v>694</v>
      </c>
      <c r="G728" s="31">
        <v>0.19320712694877501</v>
      </c>
      <c r="H728" s="31">
        <v>-4</v>
      </c>
      <c r="I728" s="31">
        <v>-0.57636887608069098</v>
      </c>
    </row>
    <row r="729" spans="1:9">
      <c r="A729" s="31" t="s">
        <v>483</v>
      </c>
      <c r="B729" s="31" t="s">
        <v>176</v>
      </c>
      <c r="C729" s="31" t="s">
        <v>367</v>
      </c>
      <c r="D729" s="31">
        <v>91</v>
      </c>
      <c r="E729" s="31">
        <v>3.3653846153846201E-2</v>
      </c>
      <c r="F729" s="31">
        <v>95</v>
      </c>
      <c r="G729" s="31">
        <v>3.5342261904761897E-2</v>
      </c>
      <c r="H729" s="31">
        <v>-4</v>
      </c>
      <c r="I729" s="31">
        <v>-4.2105263157894797</v>
      </c>
    </row>
    <row r="730" spans="1:9">
      <c r="A730" s="31" t="s">
        <v>485</v>
      </c>
      <c r="B730" s="31" t="s">
        <v>261</v>
      </c>
      <c r="C730" s="31" t="s">
        <v>363</v>
      </c>
      <c r="D730" s="31">
        <v>252</v>
      </c>
      <c r="E730" s="31">
        <v>0.14482758620689701</v>
      </c>
      <c r="F730" s="31">
        <v>256</v>
      </c>
      <c r="G730" s="31">
        <v>0.149882903981265</v>
      </c>
      <c r="H730" s="31">
        <v>-4</v>
      </c>
      <c r="I730" s="31">
        <v>-1.5625</v>
      </c>
    </row>
    <row r="731" spans="1:9">
      <c r="A731" s="31" t="s">
        <v>492</v>
      </c>
      <c r="B731" s="31" t="s">
        <v>253</v>
      </c>
      <c r="C731" s="31" t="s">
        <v>368</v>
      </c>
      <c r="D731" s="31">
        <v>366</v>
      </c>
      <c r="E731" s="31">
        <v>0.27456864216054</v>
      </c>
      <c r="F731" s="31">
        <v>370</v>
      </c>
      <c r="G731" s="31">
        <v>0.29482071713147401</v>
      </c>
      <c r="H731" s="31">
        <v>-4</v>
      </c>
      <c r="I731" s="31">
        <v>-1.08108108108108</v>
      </c>
    </row>
    <row r="732" spans="1:9">
      <c r="A732" s="31" t="s">
        <v>508</v>
      </c>
      <c r="B732" s="31" t="s">
        <v>229</v>
      </c>
      <c r="C732" s="31" t="s">
        <v>364</v>
      </c>
      <c r="D732" s="31">
        <v>0</v>
      </c>
      <c r="E732" s="31">
        <v>0</v>
      </c>
      <c r="F732" s="31">
        <v>4</v>
      </c>
      <c r="G732" s="31">
        <v>8.8888888888888906E-2</v>
      </c>
      <c r="H732" s="31">
        <v>-4</v>
      </c>
      <c r="I732" s="31">
        <v>-100</v>
      </c>
    </row>
    <row r="733" spans="1:9">
      <c r="A733" s="31" t="s">
        <v>547</v>
      </c>
      <c r="B733" s="31" t="s">
        <v>157</v>
      </c>
      <c r="C733" s="31" t="s">
        <v>371</v>
      </c>
      <c r="D733" s="31">
        <v>40</v>
      </c>
      <c r="E733" s="31">
        <v>3.0597414518473199E-3</v>
      </c>
      <c r="F733" s="31">
        <v>44</v>
      </c>
      <c r="G733" s="31">
        <v>3.3721643163703201E-3</v>
      </c>
      <c r="H733" s="31">
        <v>-4</v>
      </c>
      <c r="I733" s="31">
        <v>-9.0909090909090899</v>
      </c>
    </row>
    <row r="734" spans="1:9">
      <c r="A734" s="31" t="s">
        <v>521</v>
      </c>
      <c r="B734" s="31" t="s">
        <v>248</v>
      </c>
      <c r="C734" s="31" t="s">
        <v>368</v>
      </c>
      <c r="D734" s="31">
        <v>114</v>
      </c>
      <c r="E734" s="31">
        <v>0.27804878048780501</v>
      </c>
      <c r="F734" s="31">
        <v>118</v>
      </c>
      <c r="G734" s="31">
        <v>0.28433734939758998</v>
      </c>
      <c r="H734" s="31">
        <v>-4</v>
      </c>
      <c r="I734" s="31">
        <v>-3.3898305084745801</v>
      </c>
    </row>
    <row r="735" spans="1:9">
      <c r="A735" s="31" t="s">
        <v>524</v>
      </c>
      <c r="B735" s="31" t="s">
        <v>242</v>
      </c>
      <c r="C735" s="31" t="s">
        <v>368</v>
      </c>
      <c r="D735" s="31">
        <v>173</v>
      </c>
      <c r="E735" s="31">
        <v>0.248206599713056</v>
      </c>
      <c r="F735" s="31">
        <v>177</v>
      </c>
      <c r="G735" s="31">
        <v>0.25035360678925</v>
      </c>
      <c r="H735" s="31">
        <v>-4</v>
      </c>
      <c r="I735" s="31">
        <v>-2.2598870056497198</v>
      </c>
    </row>
    <row r="736" spans="1:9">
      <c r="A736" s="31" t="s">
        <v>524</v>
      </c>
      <c r="B736" s="31" t="s">
        <v>242</v>
      </c>
      <c r="C736" s="31" t="s">
        <v>367</v>
      </c>
      <c r="D736" s="31">
        <v>84</v>
      </c>
      <c r="E736" s="31">
        <v>0.12051649928263999</v>
      </c>
      <c r="F736" s="31">
        <v>88</v>
      </c>
      <c r="G736" s="31">
        <v>0.12446958981612399</v>
      </c>
      <c r="H736" s="31">
        <v>-4</v>
      </c>
      <c r="I736" s="31">
        <v>-4.5454545454545396</v>
      </c>
    </row>
    <row r="737" spans="1:9">
      <c r="A737" s="31" t="s">
        <v>533</v>
      </c>
      <c r="B737" s="31" t="s">
        <v>203</v>
      </c>
      <c r="C737" s="31" t="s">
        <v>370</v>
      </c>
      <c r="D737" s="31">
        <v>37</v>
      </c>
      <c r="E737" s="31">
        <v>7.1428571428571397E-2</v>
      </c>
      <c r="F737" s="31">
        <v>41</v>
      </c>
      <c r="G737" s="31">
        <v>7.4954296160877495E-2</v>
      </c>
      <c r="H737" s="31">
        <v>-4</v>
      </c>
      <c r="I737" s="31">
        <v>-9.7560975609756095</v>
      </c>
    </row>
    <row r="738" spans="1:9">
      <c r="A738" s="31" t="s">
        <v>539</v>
      </c>
      <c r="B738" s="31" t="s">
        <v>183</v>
      </c>
      <c r="C738" s="31" t="s">
        <v>368</v>
      </c>
      <c r="D738" s="31">
        <v>149</v>
      </c>
      <c r="E738" s="31">
        <v>2.7135312329266099E-2</v>
      </c>
      <c r="F738" s="31">
        <v>154</v>
      </c>
      <c r="G738" s="31">
        <v>2.8262066434208099E-2</v>
      </c>
      <c r="H738" s="31">
        <v>-5</v>
      </c>
      <c r="I738" s="31">
        <v>-3.2467532467532401</v>
      </c>
    </row>
    <row r="739" spans="1:9">
      <c r="A739" s="31" t="s">
        <v>582</v>
      </c>
      <c r="B739" s="31" t="s">
        <v>245</v>
      </c>
      <c r="C739" s="31" t="s">
        <v>365</v>
      </c>
      <c r="D739" s="31">
        <v>217</v>
      </c>
      <c r="E739" s="31">
        <v>0.241917502787068</v>
      </c>
      <c r="F739" s="31">
        <v>222</v>
      </c>
      <c r="G739" s="31">
        <v>0.245847176079734</v>
      </c>
      <c r="H739" s="31">
        <v>-5</v>
      </c>
      <c r="I739" s="31">
        <v>-2.2522522522522501</v>
      </c>
    </row>
    <row r="740" spans="1:9">
      <c r="A740" s="31" t="s">
        <v>454</v>
      </c>
      <c r="B740" s="31" t="s">
        <v>213</v>
      </c>
      <c r="C740" s="31" t="s">
        <v>366</v>
      </c>
      <c r="D740" s="31">
        <v>83</v>
      </c>
      <c r="E740" s="31">
        <v>0.22991689750692501</v>
      </c>
      <c r="F740" s="31">
        <v>88</v>
      </c>
      <c r="G740" s="31">
        <v>0.23342175066313001</v>
      </c>
      <c r="H740" s="31">
        <v>-5</v>
      </c>
      <c r="I740" s="31">
        <v>-5.6818181818181799</v>
      </c>
    </row>
    <row r="741" spans="1:9">
      <c r="A741" s="31" t="s">
        <v>455</v>
      </c>
      <c r="B741" s="31" t="s">
        <v>274</v>
      </c>
      <c r="C741" s="31" t="s">
        <v>368</v>
      </c>
      <c r="D741" s="31">
        <v>1515</v>
      </c>
      <c r="E741" s="31">
        <v>0.27376219732562301</v>
      </c>
      <c r="F741" s="31">
        <v>1520</v>
      </c>
      <c r="G741" s="31">
        <v>0.29169065438495501</v>
      </c>
      <c r="H741" s="31">
        <v>-5</v>
      </c>
      <c r="I741" s="31">
        <v>-0.32894736842105099</v>
      </c>
    </row>
    <row r="742" spans="1:9">
      <c r="A742" s="31" t="s">
        <v>476</v>
      </c>
      <c r="B742" s="31" t="s">
        <v>55</v>
      </c>
      <c r="C742" s="31" t="s">
        <v>371</v>
      </c>
      <c r="D742" s="31">
        <v>4034</v>
      </c>
      <c r="E742" s="31">
        <v>5.8513292409807698E-3</v>
      </c>
      <c r="F742" s="31">
        <v>4039</v>
      </c>
      <c r="G742" s="31">
        <v>5.8754047614198697E-3</v>
      </c>
      <c r="H742" s="31">
        <v>-5</v>
      </c>
      <c r="I742" s="31">
        <v>-0.123793018073781</v>
      </c>
    </row>
    <row r="743" spans="1:9">
      <c r="A743" s="31" t="s">
        <v>487</v>
      </c>
      <c r="B743" s="31" t="s">
        <v>161</v>
      </c>
      <c r="C743" s="31" t="s">
        <v>366</v>
      </c>
      <c r="D743" s="31">
        <v>149</v>
      </c>
      <c r="E743" s="31">
        <v>2.1074964639321101E-2</v>
      </c>
      <c r="F743" s="31">
        <v>154</v>
      </c>
      <c r="G743" s="31">
        <v>2.0615796519410999E-2</v>
      </c>
      <c r="H743" s="31">
        <v>-5</v>
      </c>
      <c r="I743" s="31">
        <v>-3.2467532467532401</v>
      </c>
    </row>
    <row r="744" spans="1:9">
      <c r="A744" s="31" t="s">
        <v>488</v>
      </c>
      <c r="B744" s="31" t="s">
        <v>175</v>
      </c>
      <c r="C744" s="31" t="s">
        <v>370</v>
      </c>
      <c r="D744" s="31">
        <v>78</v>
      </c>
      <c r="E744" s="31">
        <v>5.1587301587301598E-2</v>
      </c>
      <c r="F744" s="31">
        <v>83</v>
      </c>
      <c r="G744" s="31">
        <v>5.5370246831220798E-2</v>
      </c>
      <c r="H744" s="31">
        <v>-5</v>
      </c>
      <c r="I744" s="31">
        <v>-6.0240963855421699</v>
      </c>
    </row>
    <row r="745" spans="1:9">
      <c r="A745" s="31" t="s">
        <v>496</v>
      </c>
      <c r="B745" s="31" t="s">
        <v>249</v>
      </c>
      <c r="C745" s="31" t="s">
        <v>365</v>
      </c>
      <c r="D745" s="31">
        <v>349</v>
      </c>
      <c r="E745" s="31">
        <v>0.35721596724667298</v>
      </c>
      <c r="F745" s="31">
        <v>354</v>
      </c>
      <c r="G745" s="31">
        <v>0.35329341317365298</v>
      </c>
      <c r="H745" s="31">
        <v>-5</v>
      </c>
      <c r="I745" s="31">
        <v>-1.41242937853108</v>
      </c>
    </row>
    <row r="746" spans="1:9">
      <c r="A746" s="31" t="s">
        <v>496</v>
      </c>
      <c r="B746" s="31" t="s">
        <v>249</v>
      </c>
      <c r="C746" s="31" t="s">
        <v>370</v>
      </c>
      <c r="D746" s="31">
        <v>249</v>
      </c>
      <c r="E746" s="31">
        <v>0.25486182190378698</v>
      </c>
      <c r="F746" s="31">
        <v>254</v>
      </c>
      <c r="G746" s="31">
        <v>0.25349301397205598</v>
      </c>
      <c r="H746" s="31">
        <v>-5</v>
      </c>
      <c r="I746" s="31">
        <v>-1.9685039370078701</v>
      </c>
    </row>
    <row r="747" spans="1:9">
      <c r="A747" s="31" t="s">
        <v>543</v>
      </c>
      <c r="B747" s="31" t="s">
        <v>181</v>
      </c>
      <c r="C747" s="31" t="s">
        <v>367</v>
      </c>
      <c r="D747" s="31">
        <v>221</v>
      </c>
      <c r="E747" s="31">
        <v>3.86972509192786E-2</v>
      </c>
      <c r="F747" s="31">
        <v>226</v>
      </c>
      <c r="G747" s="31">
        <v>3.38120885697187E-2</v>
      </c>
      <c r="H747" s="31">
        <v>-5</v>
      </c>
      <c r="I747" s="31">
        <v>-2.21238938053098</v>
      </c>
    </row>
    <row r="748" spans="1:9">
      <c r="A748" s="31" t="s">
        <v>511</v>
      </c>
      <c r="B748" s="31" t="s">
        <v>230</v>
      </c>
      <c r="C748" s="31" t="s">
        <v>367</v>
      </c>
      <c r="D748" s="31">
        <v>200</v>
      </c>
      <c r="E748" s="31">
        <v>0.19665683382497501</v>
      </c>
      <c r="F748" s="31">
        <v>205</v>
      </c>
      <c r="G748" s="31">
        <v>0.20137524557956801</v>
      </c>
      <c r="H748" s="31">
        <v>-5</v>
      </c>
      <c r="I748" s="31">
        <v>-2.4390243902439002</v>
      </c>
    </row>
    <row r="749" spans="1:9">
      <c r="A749" s="31" t="s">
        <v>547</v>
      </c>
      <c r="B749" s="31" t="s">
        <v>157</v>
      </c>
      <c r="C749" s="31" t="s">
        <v>367</v>
      </c>
      <c r="D749" s="31">
        <v>235</v>
      </c>
      <c r="E749" s="31">
        <v>1.7975981029602999E-2</v>
      </c>
      <c r="F749" s="31">
        <v>240</v>
      </c>
      <c r="G749" s="31">
        <v>1.8393623543838101E-2</v>
      </c>
      <c r="H749" s="31">
        <v>-5</v>
      </c>
      <c r="I749" s="31">
        <v>-2.0833333333333401</v>
      </c>
    </row>
    <row r="750" spans="1:9">
      <c r="A750" s="31" t="s">
        <v>522</v>
      </c>
      <c r="B750" s="31" t="s">
        <v>162</v>
      </c>
      <c r="C750" s="31" t="s">
        <v>367</v>
      </c>
      <c r="D750" s="31">
        <v>523</v>
      </c>
      <c r="E750" s="31">
        <v>7.41633579126489E-2</v>
      </c>
      <c r="F750" s="31">
        <v>528</v>
      </c>
      <c r="G750" s="31">
        <v>7.4105263157894702E-2</v>
      </c>
      <c r="H750" s="31">
        <v>-5</v>
      </c>
      <c r="I750" s="31">
        <v>-0.94696969696970201</v>
      </c>
    </row>
    <row r="751" spans="1:9">
      <c r="A751" s="31" t="s">
        <v>530</v>
      </c>
      <c r="B751" s="31" t="s">
        <v>268</v>
      </c>
      <c r="C751" s="31" t="s">
        <v>371</v>
      </c>
      <c r="D751" s="31">
        <v>251</v>
      </c>
      <c r="E751" s="31">
        <v>6.2852134718918203E-3</v>
      </c>
      <c r="F751" s="31">
        <v>256</v>
      </c>
      <c r="G751" s="31">
        <v>6.47052876352239E-3</v>
      </c>
      <c r="H751" s="31">
        <v>-5</v>
      </c>
      <c r="I751" s="31">
        <v>-1.953125</v>
      </c>
    </row>
    <row r="752" spans="1:9">
      <c r="A752" s="31" t="s">
        <v>534</v>
      </c>
      <c r="B752" s="31" t="s">
        <v>152</v>
      </c>
      <c r="C752" s="31" t="s">
        <v>371</v>
      </c>
      <c r="D752" s="31">
        <v>109</v>
      </c>
      <c r="E752" s="31">
        <v>9.4846939663423898E-4</v>
      </c>
      <c r="F752" s="31">
        <v>114</v>
      </c>
      <c r="G752" s="31">
        <v>1.0011856145435399E-3</v>
      </c>
      <c r="H752" s="31">
        <v>-5</v>
      </c>
      <c r="I752" s="31">
        <v>-4.3859649122807003</v>
      </c>
    </row>
    <row r="753" spans="1:9">
      <c r="A753" s="31" t="s">
        <v>594</v>
      </c>
      <c r="B753" s="31" t="s">
        <v>167</v>
      </c>
      <c r="C753" s="31" t="s">
        <v>366</v>
      </c>
      <c r="D753" s="31">
        <v>1042</v>
      </c>
      <c r="E753" s="31">
        <v>0.330374128091313</v>
      </c>
      <c r="F753" s="31">
        <v>1048</v>
      </c>
      <c r="G753" s="31">
        <v>0.31528279181708802</v>
      </c>
      <c r="H753" s="31">
        <v>-6</v>
      </c>
      <c r="I753" s="31">
        <v>-0.57251908396946904</v>
      </c>
    </row>
    <row r="754" spans="1:9">
      <c r="A754" s="31" t="s">
        <v>586</v>
      </c>
      <c r="B754" s="31" t="s">
        <v>266</v>
      </c>
      <c r="C754" s="31" t="s">
        <v>364</v>
      </c>
      <c r="D754" s="31">
        <v>71</v>
      </c>
      <c r="E754" s="31">
        <v>2.9731993299832501E-2</v>
      </c>
      <c r="F754" s="31">
        <v>77</v>
      </c>
      <c r="G754" s="31">
        <v>3.2407407407407399E-2</v>
      </c>
      <c r="H754" s="31">
        <v>-6</v>
      </c>
      <c r="I754" s="31">
        <v>-7.7922077922077904</v>
      </c>
    </row>
    <row r="755" spans="1:9">
      <c r="A755" s="31" t="s">
        <v>588</v>
      </c>
      <c r="B755" s="31" t="s">
        <v>236</v>
      </c>
      <c r="C755" s="31" t="s">
        <v>365</v>
      </c>
      <c r="D755" s="31">
        <v>493</v>
      </c>
      <c r="E755" s="31">
        <v>6.98003681155316E-2</v>
      </c>
      <c r="F755" s="31">
        <v>499</v>
      </c>
      <c r="G755" s="31">
        <v>7.0520067834935002E-2</v>
      </c>
      <c r="H755" s="31">
        <v>-6</v>
      </c>
      <c r="I755" s="31">
        <v>-1.2024048096192399</v>
      </c>
    </row>
    <row r="756" spans="1:9">
      <c r="A756" s="31" t="s">
        <v>452</v>
      </c>
      <c r="B756" s="31" t="s">
        <v>264</v>
      </c>
      <c r="C756" s="31" t="s">
        <v>367</v>
      </c>
      <c r="D756" s="31">
        <v>388</v>
      </c>
      <c r="E756" s="31">
        <v>3.5833025489471697E-2</v>
      </c>
      <c r="F756" s="31">
        <v>394</v>
      </c>
      <c r="G756" s="31">
        <v>3.4771864795693198E-2</v>
      </c>
      <c r="H756" s="31">
        <v>-6</v>
      </c>
      <c r="I756" s="31">
        <v>-1.5228426395939101</v>
      </c>
    </row>
    <row r="757" spans="1:9">
      <c r="A757" s="31" t="s">
        <v>457</v>
      </c>
      <c r="B757" s="31" t="s">
        <v>182</v>
      </c>
      <c r="C757" s="31" t="s">
        <v>370</v>
      </c>
      <c r="D757" s="31">
        <v>195</v>
      </c>
      <c r="E757" s="31">
        <v>0.6</v>
      </c>
      <c r="F757" s="31">
        <v>201</v>
      </c>
      <c r="G757" s="31">
        <v>0.60179640718562899</v>
      </c>
      <c r="H757" s="31">
        <v>-6</v>
      </c>
      <c r="I757" s="31">
        <v>-2.98507462686567</v>
      </c>
    </row>
    <row r="758" spans="1:9">
      <c r="A758" s="31" t="s">
        <v>466</v>
      </c>
      <c r="B758" s="31" t="s">
        <v>221</v>
      </c>
      <c r="C758" s="31" t="s">
        <v>365</v>
      </c>
      <c r="D758" s="31">
        <v>8</v>
      </c>
      <c r="E758" s="31">
        <v>3.6529680365296802E-2</v>
      </c>
      <c r="F758" s="31">
        <v>14</v>
      </c>
      <c r="G758" s="31">
        <v>6.3926940639269403E-2</v>
      </c>
      <c r="H758" s="31">
        <v>-6</v>
      </c>
      <c r="I758" s="31">
        <v>-42.857142857142897</v>
      </c>
    </row>
    <row r="759" spans="1:9">
      <c r="A759" s="31" t="s">
        <v>467</v>
      </c>
      <c r="B759" s="31" t="s">
        <v>177</v>
      </c>
      <c r="C759" s="31" t="s">
        <v>365</v>
      </c>
      <c r="D759" s="31">
        <v>138</v>
      </c>
      <c r="E759" s="31">
        <v>2.09949794614331E-2</v>
      </c>
      <c r="F759" s="31">
        <v>144</v>
      </c>
      <c r="G759" s="31">
        <v>2.14861235452104E-2</v>
      </c>
      <c r="H759" s="31">
        <v>-6</v>
      </c>
      <c r="I759" s="31">
        <v>-4.1666666666666599</v>
      </c>
    </row>
    <row r="760" spans="1:9">
      <c r="A760" s="31" t="s">
        <v>501</v>
      </c>
      <c r="B760" s="31" t="s">
        <v>254</v>
      </c>
      <c r="C760" s="31" t="s">
        <v>368</v>
      </c>
      <c r="D760" s="31">
        <v>399</v>
      </c>
      <c r="E760" s="31">
        <v>0.61669242658423495</v>
      </c>
      <c r="F760" s="31">
        <v>405</v>
      </c>
      <c r="G760" s="31">
        <v>0.64387917329093802</v>
      </c>
      <c r="H760" s="31">
        <v>-6</v>
      </c>
      <c r="I760" s="31">
        <v>-1.4814814814814801</v>
      </c>
    </row>
    <row r="761" spans="1:9">
      <c r="A761" s="31" t="s">
        <v>503</v>
      </c>
      <c r="B761" s="31" t="s">
        <v>171</v>
      </c>
      <c r="C761" s="31" t="s">
        <v>370</v>
      </c>
      <c r="D761" s="31">
        <v>167</v>
      </c>
      <c r="E761" s="31">
        <v>3.5952637244348801E-2</v>
      </c>
      <c r="F761" s="31">
        <v>173</v>
      </c>
      <c r="G761" s="31">
        <v>3.75352571056628E-2</v>
      </c>
      <c r="H761" s="31">
        <v>-6</v>
      </c>
      <c r="I761" s="31">
        <v>-3.4682080924855501</v>
      </c>
    </row>
    <row r="762" spans="1:9">
      <c r="A762" s="31" t="s">
        <v>511</v>
      </c>
      <c r="B762" s="31" t="s">
        <v>230</v>
      </c>
      <c r="C762" s="31" t="s">
        <v>364</v>
      </c>
      <c r="D762" s="31">
        <v>31</v>
      </c>
      <c r="E762" s="31">
        <v>3.0481809242871201E-2</v>
      </c>
      <c r="F762" s="31">
        <v>37</v>
      </c>
      <c r="G762" s="31">
        <v>3.6345776031434199E-2</v>
      </c>
      <c r="H762" s="31">
        <v>-6</v>
      </c>
      <c r="I762" s="31">
        <v>-16.2162162162162</v>
      </c>
    </row>
    <row r="763" spans="1:9">
      <c r="A763" s="31" t="s">
        <v>519</v>
      </c>
      <c r="B763" s="31" t="s">
        <v>173</v>
      </c>
      <c r="C763" s="31" t="s">
        <v>367</v>
      </c>
      <c r="D763" s="31">
        <v>254</v>
      </c>
      <c r="E763" s="31">
        <v>3.98931993089367E-2</v>
      </c>
      <c r="F763" s="31">
        <v>260</v>
      </c>
      <c r="G763" s="31">
        <v>4.1700080192461901E-2</v>
      </c>
      <c r="H763" s="31">
        <v>-6</v>
      </c>
      <c r="I763" s="31">
        <v>-2.3076923076923102</v>
      </c>
    </row>
    <row r="764" spans="1:9">
      <c r="A764" s="31" t="s">
        <v>537</v>
      </c>
      <c r="B764" s="31" t="s">
        <v>267</v>
      </c>
      <c r="C764" s="31" t="s">
        <v>365</v>
      </c>
      <c r="D764" s="31">
        <v>198</v>
      </c>
      <c r="E764" s="31">
        <v>5.53846153846154E-2</v>
      </c>
      <c r="F764" s="31">
        <v>204</v>
      </c>
      <c r="G764" s="31">
        <v>5.6588072122052697E-2</v>
      </c>
      <c r="H764" s="31">
        <v>-6</v>
      </c>
      <c r="I764" s="31">
        <v>-2.9411764705882399</v>
      </c>
    </row>
    <row r="765" spans="1:9">
      <c r="A765" s="31" t="s">
        <v>528</v>
      </c>
      <c r="B765" s="31" t="s">
        <v>187</v>
      </c>
      <c r="C765" s="31" t="s">
        <v>368</v>
      </c>
      <c r="D765" s="31">
        <v>417</v>
      </c>
      <c r="E765" s="31">
        <v>0.33306709265175699</v>
      </c>
      <c r="F765" s="31">
        <v>423</v>
      </c>
      <c r="G765" s="31">
        <v>0.34195634599838298</v>
      </c>
      <c r="H765" s="31">
        <v>-6</v>
      </c>
      <c r="I765" s="31">
        <v>-1.4184397163120599</v>
      </c>
    </row>
    <row r="766" spans="1:9">
      <c r="A766" s="31" t="s">
        <v>535</v>
      </c>
      <c r="B766" s="31" t="s">
        <v>154</v>
      </c>
      <c r="C766" s="31" t="s">
        <v>365</v>
      </c>
      <c r="D766" s="31">
        <v>359</v>
      </c>
      <c r="E766" s="31">
        <v>2.7476943094408902E-3</v>
      </c>
      <c r="F766" s="31">
        <v>365</v>
      </c>
      <c r="G766" s="31">
        <v>2.7656124505599398E-3</v>
      </c>
      <c r="H766" s="31">
        <v>-6</v>
      </c>
      <c r="I766" s="31">
        <v>-1.6438356164383601</v>
      </c>
    </row>
    <row r="767" spans="1:9">
      <c r="A767" s="31" t="s">
        <v>596</v>
      </c>
      <c r="B767" s="31" t="s">
        <v>193</v>
      </c>
      <c r="C767" s="31" t="s">
        <v>365</v>
      </c>
      <c r="D767" s="31">
        <v>208</v>
      </c>
      <c r="E767" s="31">
        <v>0.13057124921531699</v>
      </c>
      <c r="F767" s="31">
        <v>215</v>
      </c>
      <c r="G767" s="31">
        <v>0.13345747982619499</v>
      </c>
      <c r="H767" s="31">
        <v>-7</v>
      </c>
      <c r="I767" s="31">
        <v>-3.2558139534883699</v>
      </c>
    </row>
    <row r="768" spans="1:9">
      <c r="A768" s="31" t="s">
        <v>590</v>
      </c>
      <c r="B768" s="31" t="s">
        <v>202</v>
      </c>
      <c r="C768" s="31" t="s">
        <v>368</v>
      </c>
      <c r="D768" s="31">
        <v>94</v>
      </c>
      <c r="E768" s="31">
        <v>6.8363636363636404E-2</v>
      </c>
      <c r="F768" s="31">
        <v>101</v>
      </c>
      <c r="G768" s="31">
        <v>7.5768942235558898E-2</v>
      </c>
      <c r="H768" s="31">
        <v>-7</v>
      </c>
      <c r="I768" s="31">
        <v>-6.9306930693069297</v>
      </c>
    </row>
    <row r="769" spans="1:9">
      <c r="A769" s="31" t="s">
        <v>455</v>
      </c>
      <c r="B769" s="31" t="s">
        <v>274</v>
      </c>
      <c r="C769" s="31" t="s">
        <v>363</v>
      </c>
      <c r="D769" s="31">
        <v>261</v>
      </c>
      <c r="E769" s="31">
        <v>4.7162992410552898E-2</v>
      </c>
      <c r="F769" s="31">
        <v>268</v>
      </c>
      <c r="G769" s="31">
        <v>5.1429668009978897E-2</v>
      </c>
      <c r="H769" s="31">
        <v>-7</v>
      </c>
      <c r="I769" s="31">
        <v>-2.6119402985074598</v>
      </c>
    </row>
    <row r="770" spans="1:9">
      <c r="A770" s="31" t="s">
        <v>476</v>
      </c>
      <c r="B770" s="31" t="s">
        <v>55</v>
      </c>
      <c r="C770" s="31" t="s">
        <v>367</v>
      </c>
      <c r="D770" s="31">
        <v>33145</v>
      </c>
      <c r="E770" s="31">
        <v>4.80769230769231E-2</v>
      </c>
      <c r="F770" s="31">
        <v>33152</v>
      </c>
      <c r="G770" s="31">
        <v>4.8225159358898602E-2</v>
      </c>
      <c r="H770" s="31">
        <v>-7</v>
      </c>
      <c r="I770" s="31">
        <v>-2.11148648648685E-2</v>
      </c>
    </row>
    <row r="771" spans="1:9">
      <c r="A771" s="31" t="s">
        <v>481</v>
      </c>
      <c r="B771" s="31" t="s">
        <v>255</v>
      </c>
      <c r="C771" s="31" t="s">
        <v>367</v>
      </c>
      <c r="D771" s="31">
        <v>246</v>
      </c>
      <c r="E771" s="31">
        <v>3.4550561797752802E-2</v>
      </c>
      <c r="F771" s="31">
        <v>253</v>
      </c>
      <c r="G771" s="31">
        <v>3.7096774193548399E-2</v>
      </c>
      <c r="H771" s="31">
        <v>-7</v>
      </c>
      <c r="I771" s="31">
        <v>-2.7667984189723298</v>
      </c>
    </row>
    <row r="772" spans="1:9">
      <c r="A772" s="31" t="s">
        <v>544</v>
      </c>
      <c r="B772" s="31" t="s">
        <v>185</v>
      </c>
      <c r="C772" s="31" t="s">
        <v>366</v>
      </c>
      <c r="D772" s="31">
        <v>1344</v>
      </c>
      <c r="E772" s="31">
        <v>0.35082223962411901</v>
      </c>
      <c r="F772" s="31">
        <v>1351</v>
      </c>
      <c r="G772" s="31">
        <v>0.32999511480214899</v>
      </c>
      <c r="H772" s="31">
        <v>-7</v>
      </c>
      <c r="I772" s="31">
        <v>-0.51813471502590902</v>
      </c>
    </row>
    <row r="773" spans="1:9">
      <c r="A773" s="31" t="s">
        <v>487</v>
      </c>
      <c r="B773" s="31" t="s">
        <v>161</v>
      </c>
      <c r="C773" s="31" t="s">
        <v>368</v>
      </c>
      <c r="D773" s="31">
        <v>618</v>
      </c>
      <c r="E773" s="31">
        <v>8.7411598302687396E-2</v>
      </c>
      <c r="F773" s="31">
        <v>625</v>
      </c>
      <c r="G773" s="31">
        <v>8.3668005354752301E-2</v>
      </c>
      <c r="H773" s="31">
        <v>-7</v>
      </c>
      <c r="I773" s="31">
        <v>-1.1200000000000001</v>
      </c>
    </row>
    <row r="774" spans="1:9">
      <c r="A774" s="31" t="s">
        <v>507</v>
      </c>
      <c r="B774" s="31" t="s">
        <v>165</v>
      </c>
      <c r="C774" s="31" t="s">
        <v>365</v>
      </c>
      <c r="D774" s="31">
        <v>105</v>
      </c>
      <c r="E774" s="31">
        <v>1.52171707656411E-3</v>
      </c>
      <c r="F774" s="31">
        <v>112</v>
      </c>
      <c r="G774" s="31">
        <v>1.6456068175139599E-3</v>
      </c>
      <c r="H774" s="31">
        <v>-7</v>
      </c>
      <c r="I774" s="31">
        <v>-6.25</v>
      </c>
    </row>
    <row r="775" spans="1:9">
      <c r="A775" s="31" t="s">
        <v>510</v>
      </c>
      <c r="B775" s="31" t="s">
        <v>191</v>
      </c>
      <c r="C775" s="31" t="s">
        <v>370</v>
      </c>
      <c r="D775" s="31">
        <v>953</v>
      </c>
      <c r="E775" s="31">
        <v>5.7340553549939798E-2</v>
      </c>
      <c r="F775" s="31">
        <v>960</v>
      </c>
      <c r="G775" s="31">
        <v>5.8058663441185397E-2</v>
      </c>
      <c r="H775" s="31">
        <v>-7</v>
      </c>
      <c r="I775" s="31">
        <v>-0.72916666666666996</v>
      </c>
    </row>
    <row r="776" spans="1:9">
      <c r="A776" s="31" t="s">
        <v>522</v>
      </c>
      <c r="B776" s="31" t="s">
        <v>162</v>
      </c>
      <c r="C776" s="31" t="s">
        <v>364</v>
      </c>
      <c r="D776" s="31">
        <v>229</v>
      </c>
      <c r="E776" s="31">
        <v>3.2473057288712401E-2</v>
      </c>
      <c r="F776" s="31">
        <v>236</v>
      </c>
      <c r="G776" s="31">
        <v>3.3122807017543901E-2</v>
      </c>
      <c r="H776" s="31">
        <v>-7</v>
      </c>
      <c r="I776" s="31">
        <v>-2.9661016949152601</v>
      </c>
    </row>
    <row r="777" spans="1:9">
      <c r="A777" s="31" t="s">
        <v>599</v>
      </c>
      <c r="B777" s="31" t="s">
        <v>218</v>
      </c>
      <c r="C777" s="31" t="s">
        <v>364</v>
      </c>
      <c r="D777" s="31">
        <v>4</v>
      </c>
      <c r="E777" s="31">
        <v>7.5471698113207503E-2</v>
      </c>
      <c r="F777" s="31">
        <v>12</v>
      </c>
      <c r="G777" s="31">
        <v>0.19354838709677399</v>
      </c>
      <c r="H777" s="31">
        <v>-8</v>
      </c>
      <c r="I777" s="31">
        <v>-66.6666666666667</v>
      </c>
    </row>
    <row r="778" spans="1:9">
      <c r="A778" s="31" t="s">
        <v>459</v>
      </c>
      <c r="B778" s="31" t="s">
        <v>179</v>
      </c>
      <c r="C778" s="31" t="s">
        <v>368</v>
      </c>
      <c r="D778" s="31">
        <v>725</v>
      </c>
      <c r="E778" s="31">
        <v>0.35074987905176602</v>
      </c>
      <c r="F778" s="31">
        <v>733</v>
      </c>
      <c r="G778" s="31">
        <v>0.353423336547734</v>
      </c>
      <c r="H778" s="31">
        <v>-8</v>
      </c>
      <c r="I778" s="31">
        <v>-1.09140518417462</v>
      </c>
    </row>
    <row r="779" spans="1:9">
      <c r="A779" s="31" t="s">
        <v>474</v>
      </c>
      <c r="B779" s="31" t="s">
        <v>207</v>
      </c>
      <c r="C779" s="31" t="s">
        <v>363</v>
      </c>
      <c r="D779" s="31">
        <v>393</v>
      </c>
      <c r="E779" s="31">
        <v>0.15393654524089301</v>
      </c>
      <c r="F779" s="31">
        <v>401</v>
      </c>
      <c r="G779" s="31">
        <v>0.15768777034997999</v>
      </c>
      <c r="H779" s="31">
        <v>-8</v>
      </c>
      <c r="I779" s="31">
        <v>-1.99501246882793</v>
      </c>
    </row>
    <row r="780" spans="1:9">
      <c r="A780" s="31" t="s">
        <v>487</v>
      </c>
      <c r="B780" s="31" t="s">
        <v>161</v>
      </c>
      <c r="C780" s="31" t="s">
        <v>367</v>
      </c>
      <c r="D780" s="31">
        <v>97</v>
      </c>
      <c r="E780" s="31">
        <v>1.3719943422913701E-2</v>
      </c>
      <c r="F780" s="31">
        <v>105</v>
      </c>
      <c r="G780" s="31">
        <v>1.40562248995984E-2</v>
      </c>
      <c r="H780" s="31">
        <v>-8</v>
      </c>
      <c r="I780" s="31">
        <v>-7.6190476190476097</v>
      </c>
    </row>
    <row r="781" spans="1:9">
      <c r="A781" s="31" t="s">
        <v>500</v>
      </c>
      <c r="B781" s="31" t="s">
        <v>156</v>
      </c>
      <c r="C781" s="31" t="s">
        <v>367</v>
      </c>
      <c r="D781" s="31">
        <v>845</v>
      </c>
      <c r="E781" s="31">
        <v>3.6846465791653897E-2</v>
      </c>
      <c r="F781" s="31">
        <v>853</v>
      </c>
      <c r="G781" s="31">
        <v>3.7240777122898902E-2</v>
      </c>
      <c r="H781" s="31">
        <v>-8</v>
      </c>
      <c r="I781" s="31">
        <v>-0.93786635404454799</v>
      </c>
    </row>
    <row r="782" spans="1:9">
      <c r="A782" s="31" t="s">
        <v>503</v>
      </c>
      <c r="B782" s="31" t="s">
        <v>171</v>
      </c>
      <c r="C782" s="31" t="s">
        <v>369</v>
      </c>
      <c r="D782" s="31">
        <v>185</v>
      </c>
      <c r="E782" s="31">
        <v>3.9827771797631903E-2</v>
      </c>
      <c r="F782" s="31">
        <v>193</v>
      </c>
      <c r="G782" s="31">
        <v>4.1874593187242397E-2</v>
      </c>
      <c r="H782" s="31">
        <v>-8</v>
      </c>
      <c r="I782" s="31">
        <v>-4.1450777202072597</v>
      </c>
    </row>
    <row r="783" spans="1:9">
      <c r="A783" s="31" t="s">
        <v>470</v>
      </c>
      <c r="B783" s="31" t="s">
        <v>200</v>
      </c>
      <c r="C783" s="31" t="s">
        <v>364</v>
      </c>
      <c r="D783" s="31">
        <v>20</v>
      </c>
      <c r="E783" s="31">
        <v>1.9102196752626598E-2</v>
      </c>
      <c r="F783" s="31">
        <v>29</v>
      </c>
      <c r="G783" s="31">
        <v>2.7102803738317801E-2</v>
      </c>
      <c r="H783" s="31">
        <v>-9</v>
      </c>
      <c r="I783" s="31">
        <v>-31.034482758620701</v>
      </c>
    </row>
    <row r="784" spans="1:9">
      <c r="A784" s="31" t="s">
        <v>504</v>
      </c>
      <c r="B784" s="31" t="s">
        <v>153</v>
      </c>
      <c r="C784" s="31" t="s">
        <v>366</v>
      </c>
      <c r="D784" s="31">
        <v>2342</v>
      </c>
      <c r="E784" s="31">
        <v>2.9733263930326201E-2</v>
      </c>
      <c r="F784" s="31">
        <v>2351</v>
      </c>
      <c r="G784" s="31">
        <v>2.9868760401976901E-2</v>
      </c>
      <c r="H784" s="31">
        <v>-9</v>
      </c>
      <c r="I784" s="31">
        <v>-0.38281582305401701</v>
      </c>
    </row>
    <row r="785" spans="1:9">
      <c r="A785" s="31" t="s">
        <v>583</v>
      </c>
      <c r="B785" s="31" t="s">
        <v>257</v>
      </c>
      <c r="C785" s="31" t="s">
        <v>364</v>
      </c>
      <c r="D785" s="31">
        <v>232</v>
      </c>
      <c r="E785" s="31">
        <v>0.11971104231166201</v>
      </c>
      <c r="F785" s="31">
        <v>242</v>
      </c>
      <c r="G785" s="31">
        <v>0.123217922606925</v>
      </c>
      <c r="H785" s="31">
        <v>-10</v>
      </c>
      <c r="I785" s="31">
        <v>-4.1322314049586799</v>
      </c>
    </row>
    <row r="786" spans="1:9">
      <c r="A786" s="31" t="s">
        <v>584</v>
      </c>
      <c r="B786" s="31" t="s">
        <v>258</v>
      </c>
      <c r="C786" s="31" t="s">
        <v>367</v>
      </c>
      <c r="D786" s="31">
        <v>125</v>
      </c>
      <c r="E786" s="31">
        <v>0.185735512630015</v>
      </c>
      <c r="F786" s="31">
        <v>135</v>
      </c>
      <c r="G786" s="31">
        <v>0.21565495207667701</v>
      </c>
      <c r="H786" s="31">
        <v>-10</v>
      </c>
      <c r="I786" s="31">
        <v>-7.4074074074074101</v>
      </c>
    </row>
    <row r="787" spans="1:9">
      <c r="A787" s="31" t="s">
        <v>455</v>
      </c>
      <c r="B787" s="31" t="s">
        <v>274</v>
      </c>
      <c r="C787" s="31" t="s">
        <v>365</v>
      </c>
      <c r="D787" s="31">
        <v>614</v>
      </c>
      <c r="E787" s="31">
        <v>0.110950487893025</v>
      </c>
      <c r="F787" s="31">
        <v>624</v>
      </c>
      <c r="G787" s="31">
        <v>0.11974668969487599</v>
      </c>
      <c r="H787" s="31">
        <v>-10</v>
      </c>
      <c r="I787" s="31">
        <v>-1.60256410256411</v>
      </c>
    </row>
    <row r="788" spans="1:9">
      <c r="A788" s="31" t="s">
        <v>485</v>
      </c>
      <c r="B788" s="31" t="s">
        <v>261</v>
      </c>
      <c r="C788" s="31" t="s">
        <v>365</v>
      </c>
      <c r="D788" s="31">
        <v>303</v>
      </c>
      <c r="E788" s="31">
        <v>0.174137931034483</v>
      </c>
      <c r="F788" s="31">
        <v>313</v>
      </c>
      <c r="G788" s="31">
        <v>0.18325526932084299</v>
      </c>
      <c r="H788" s="31">
        <v>-10</v>
      </c>
      <c r="I788" s="31">
        <v>-3.19488817891374</v>
      </c>
    </row>
    <row r="789" spans="1:9">
      <c r="A789" s="31" t="s">
        <v>514</v>
      </c>
      <c r="B789" s="31" t="s">
        <v>189</v>
      </c>
      <c r="C789" s="31" t="s">
        <v>365</v>
      </c>
      <c r="D789" s="31">
        <v>316</v>
      </c>
      <c r="E789" s="31">
        <v>0.23390081421169501</v>
      </c>
      <c r="F789" s="31">
        <v>326</v>
      </c>
      <c r="G789" s="31">
        <v>0.24076809453471201</v>
      </c>
      <c r="H789" s="31">
        <v>-10</v>
      </c>
      <c r="I789" s="31">
        <v>-3.0674846625766898</v>
      </c>
    </row>
    <row r="790" spans="1:9">
      <c r="A790" s="31" t="s">
        <v>515</v>
      </c>
      <c r="B790" s="31" t="s">
        <v>190</v>
      </c>
      <c r="C790" s="31" t="s">
        <v>367</v>
      </c>
      <c r="D790" s="31">
        <v>176</v>
      </c>
      <c r="E790" s="31">
        <v>4.4121333667585902E-2</v>
      </c>
      <c r="F790" s="31">
        <v>186</v>
      </c>
      <c r="G790" s="31">
        <v>4.6993431025770603E-2</v>
      </c>
      <c r="H790" s="31">
        <v>-10</v>
      </c>
      <c r="I790" s="31">
        <v>-5.3763440860214997</v>
      </c>
    </row>
    <row r="791" spans="1:9">
      <c r="A791" s="31" t="s">
        <v>459</v>
      </c>
      <c r="B791" s="31" t="s">
        <v>179</v>
      </c>
      <c r="C791" s="31" t="s">
        <v>366</v>
      </c>
      <c r="D791" s="31">
        <v>125</v>
      </c>
      <c r="E791" s="31">
        <v>6.0474117077890702E-2</v>
      </c>
      <c r="F791" s="31">
        <v>136</v>
      </c>
      <c r="G791" s="31">
        <v>6.5573770491803296E-2</v>
      </c>
      <c r="H791" s="31">
        <v>-11</v>
      </c>
      <c r="I791" s="31">
        <v>-8.0882352941176503</v>
      </c>
    </row>
    <row r="792" spans="1:9">
      <c r="A792" s="31" t="s">
        <v>514</v>
      </c>
      <c r="B792" s="31" t="s">
        <v>189</v>
      </c>
      <c r="C792" s="31" t="s">
        <v>364</v>
      </c>
      <c r="D792" s="31">
        <v>385</v>
      </c>
      <c r="E792" s="31">
        <v>0.284974093264249</v>
      </c>
      <c r="F792" s="31">
        <v>396</v>
      </c>
      <c r="G792" s="31">
        <v>0.29246676514032499</v>
      </c>
      <c r="H792" s="31">
        <v>-11</v>
      </c>
      <c r="I792" s="31">
        <v>-2.7777777777777799</v>
      </c>
    </row>
    <row r="793" spans="1:9">
      <c r="A793" s="31" t="s">
        <v>529</v>
      </c>
      <c r="B793" s="31" t="s">
        <v>172</v>
      </c>
      <c r="C793" s="31" t="s">
        <v>366</v>
      </c>
      <c r="D793" s="31">
        <v>100</v>
      </c>
      <c r="E793" s="31">
        <v>0.151975683890578</v>
      </c>
      <c r="F793" s="31">
        <v>111</v>
      </c>
      <c r="G793" s="31">
        <v>0.176751592356688</v>
      </c>
      <c r="H793" s="31">
        <v>-11</v>
      </c>
      <c r="I793" s="31">
        <v>-9.9099099099099099</v>
      </c>
    </row>
    <row r="794" spans="1:9">
      <c r="A794" s="31" t="s">
        <v>530</v>
      </c>
      <c r="B794" s="31" t="s">
        <v>268</v>
      </c>
      <c r="C794" s="31" t="s">
        <v>365</v>
      </c>
      <c r="D794" s="31">
        <v>6914</v>
      </c>
      <c r="E794" s="31">
        <v>0.17313133842494099</v>
      </c>
      <c r="F794" s="31">
        <v>6925</v>
      </c>
      <c r="G794" s="31">
        <v>0.17503285815387701</v>
      </c>
      <c r="H794" s="31">
        <v>-11</v>
      </c>
      <c r="I794" s="31">
        <v>-0.15884476534295799</v>
      </c>
    </row>
    <row r="795" spans="1:9">
      <c r="A795" s="31" t="s">
        <v>585</v>
      </c>
      <c r="B795" s="31" t="s">
        <v>259</v>
      </c>
      <c r="C795" s="31" t="s">
        <v>365</v>
      </c>
      <c r="D795" s="31">
        <v>368</v>
      </c>
      <c r="E795" s="31">
        <v>0.27565543071161003</v>
      </c>
      <c r="F795" s="31">
        <v>380</v>
      </c>
      <c r="G795" s="31">
        <v>0.286360211002261</v>
      </c>
      <c r="H795" s="31">
        <v>-12</v>
      </c>
      <c r="I795" s="31">
        <v>-3.1578947368421</v>
      </c>
    </row>
    <row r="796" spans="1:9">
      <c r="A796" s="31" t="s">
        <v>594</v>
      </c>
      <c r="B796" s="31" t="s">
        <v>167</v>
      </c>
      <c r="C796" s="31" t="s">
        <v>364</v>
      </c>
      <c r="D796" s="31">
        <v>126</v>
      </c>
      <c r="E796" s="31">
        <v>3.9949270767279603E-2</v>
      </c>
      <c r="F796" s="31">
        <v>139</v>
      </c>
      <c r="G796" s="31">
        <v>4.1817087845968701E-2</v>
      </c>
      <c r="H796" s="31">
        <v>-13</v>
      </c>
      <c r="I796" s="31">
        <v>-9.3525179856115095</v>
      </c>
    </row>
    <row r="797" spans="1:9">
      <c r="A797" s="31" t="s">
        <v>540</v>
      </c>
      <c r="B797" s="31" t="s">
        <v>195</v>
      </c>
      <c r="C797" s="31" t="s">
        <v>365</v>
      </c>
      <c r="D797" s="31">
        <v>1378</v>
      </c>
      <c r="E797" s="31">
        <v>0.101817644451012</v>
      </c>
      <c r="F797" s="31">
        <v>1391</v>
      </c>
      <c r="G797" s="31">
        <v>0.104124560221573</v>
      </c>
      <c r="H797" s="31">
        <v>-13</v>
      </c>
      <c r="I797" s="31">
        <v>-0.934579439252337</v>
      </c>
    </row>
    <row r="798" spans="1:9">
      <c r="A798" s="31" t="s">
        <v>538</v>
      </c>
      <c r="B798" s="31" t="s">
        <v>205</v>
      </c>
      <c r="C798" s="31" t="s">
        <v>365</v>
      </c>
      <c r="D798" s="31">
        <v>82</v>
      </c>
      <c r="E798" s="31">
        <v>0.76635514018691597</v>
      </c>
      <c r="F798" s="31">
        <v>95</v>
      </c>
      <c r="G798" s="31">
        <v>0.81196581196581197</v>
      </c>
      <c r="H798" s="31">
        <v>-13</v>
      </c>
      <c r="I798" s="31">
        <v>-13.6842105263158</v>
      </c>
    </row>
    <row r="799" spans="1:9">
      <c r="A799" s="31" t="s">
        <v>544</v>
      </c>
      <c r="B799" s="31" t="s">
        <v>185</v>
      </c>
      <c r="C799" s="31" t="s">
        <v>367</v>
      </c>
      <c r="D799" s="31">
        <v>53</v>
      </c>
      <c r="E799" s="31">
        <v>1.3834507961367801E-2</v>
      </c>
      <c r="F799" s="31">
        <v>66</v>
      </c>
      <c r="G799" s="31">
        <v>1.61211529066927E-2</v>
      </c>
      <c r="H799" s="31">
        <v>-13</v>
      </c>
      <c r="I799" s="31">
        <v>-19.696969696969699</v>
      </c>
    </row>
    <row r="800" spans="1:9">
      <c r="A800" s="31" t="s">
        <v>547</v>
      </c>
      <c r="B800" s="31" t="s">
        <v>157</v>
      </c>
      <c r="C800" s="31" t="s">
        <v>364</v>
      </c>
      <c r="D800" s="31">
        <v>784</v>
      </c>
      <c r="E800" s="31">
        <v>5.99709324562075E-2</v>
      </c>
      <c r="F800" s="31">
        <v>797</v>
      </c>
      <c r="G800" s="31">
        <v>6.1082158185162501E-2</v>
      </c>
      <c r="H800" s="31">
        <v>-13</v>
      </c>
      <c r="I800" s="31">
        <v>-1.63111668757842</v>
      </c>
    </row>
    <row r="801" spans="1:9">
      <c r="A801" s="31" t="s">
        <v>596</v>
      </c>
      <c r="B801" s="31" t="s">
        <v>193</v>
      </c>
      <c r="C801" s="31" t="s">
        <v>366</v>
      </c>
      <c r="D801" s="31">
        <v>1215</v>
      </c>
      <c r="E801" s="31">
        <v>0.76271186440677996</v>
      </c>
      <c r="F801" s="31">
        <v>1229</v>
      </c>
      <c r="G801" s="31">
        <v>0.76288019863438905</v>
      </c>
      <c r="H801" s="31">
        <v>-14</v>
      </c>
      <c r="I801" s="31">
        <v>-1.1391375101708701</v>
      </c>
    </row>
    <row r="802" spans="1:9">
      <c r="A802" s="31" t="s">
        <v>452</v>
      </c>
      <c r="B802" s="31" t="s">
        <v>264</v>
      </c>
      <c r="C802" s="31" t="s">
        <v>370</v>
      </c>
      <c r="D802" s="31">
        <v>1245</v>
      </c>
      <c r="E802" s="31">
        <v>0.114979682305135</v>
      </c>
      <c r="F802" s="31">
        <v>1259</v>
      </c>
      <c r="G802" s="31">
        <v>0.11111111111111099</v>
      </c>
      <c r="H802" s="31">
        <v>-14</v>
      </c>
      <c r="I802" s="31">
        <v>-1.1119936457505999</v>
      </c>
    </row>
    <row r="803" spans="1:9">
      <c r="A803" s="31" t="s">
        <v>509</v>
      </c>
      <c r="B803" s="31" t="s">
        <v>240</v>
      </c>
      <c r="C803" s="31" t="s">
        <v>364</v>
      </c>
      <c r="D803" s="31">
        <v>8</v>
      </c>
      <c r="E803" s="31">
        <v>9.8765432098765399E-2</v>
      </c>
      <c r="F803" s="31">
        <v>22</v>
      </c>
      <c r="G803" s="31">
        <v>0.23913043478260901</v>
      </c>
      <c r="H803" s="31">
        <v>-14</v>
      </c>
      <c r="I803" s="31">
        <v>-63.636363636363598</v>
      </c>
    </row>
    <row r="804" spans="1:9">
      <c r="A804" s="31" t="s">
        <v>588</v>
      </c>
      <c r="B804" s="31" t="s">
        <v>236</v>
      </c>
      <c r="C804" s="31" t="s">
        <v>368</v>
      </c>
      <c r="D804" s="31">
        <v>1921</v>
      </c>
      <c r="E804" s="31">
        <v>0.271980744726037</v>
      </c>
      <c r="F804" s="31">
        <v>1936</v>
      </c>
      <c r="G804" s="31">
        <v>0.27360090446579999</v>
      </c>
      <c r="H804" s="31">
        <v>-15</v>
      </c>
      <c r="I804" s="31">
        <v>-0.77479338842975098</v>
      </c>
    </row>
    <row r="805" spans="1:9">
      <c r="A805" s="31" t="s">
        <v>543</v>
      </c>
      <c r="B805" s="31" t="s">
        <v>181</v>
      </c>
      <c r="C805" s="31" t="s">
        <v>363</v>
      </c>
      <c r="D805" s="31">
        <v>180</v>
      </c>
      <c r="E805" s="31">
        <v>3.1518122920679403E-2</v>
      </c>
      <c r="F805" s="31">
        <v>196</v>
      </c>
      <c r="G805" s="31">
        <v>2.9323758228605602E-2</v>
      </c>
      <c r="H805" s="31">
        <v>-16</v>
      </c>
      <c r="I805" s="31">
        <v>-8.1632653061224492</v>
      </c>
    </row>
    <row r="806" spans="1:9">
      <c r="A806" s="31" t="s">
        <v>535</v>
      </c>
      <c r="B806" s="31" t="s">
        <v>154</v>
      </c>
      <c r="C806" s="31" t="s">
        <v>370</v>
      </c>
      <c r="D806" s="31">
        <v>18242</v>
      </c>
      <c r="E806" s="31">
        <v>0.13961960889365099</v>
      </c>
      <c r="F806" s="31">
        <v>18258</v>
      </c>
      <c r="G806" s="31">
        <v>0.138341238691297</v>
      </c>
      <c r="H806" s="31">
        <v>-16</v>
      </c>
      <c r="I806" s="31">
        <v>-8.7632818490523998E-2</v>
      </c>
    </row>
    <row r="807" spans="1:9">
      <c r="A807" s="31" t="s">
        <v>528</v>
      </c>
      <c r="B807" s="31" t="s">
        <v>187</v>
      </c>
      <c r="C807" s="31" t="s">
        <v>365</v>
      </c>
      <c r="D807" s="31">
        <v>182</v>
      </c>
      <c r="E807" s="31">
        <v>0.145367412140575</v>
      </c>
      <c r="F807" s="31">
        <v>199</v>
      </c>
      <c r="G807" s="31">
        <v>0.160873080032336</v>
      </c>
      <c r="H807" s="31">
        <v>-17</v>
      </c>
      <c r="I807" s="31">
        <v>-8.5427135678392006</v>
      </c>
    </row>
    <row r="808" spans="1:9">
      <c r="A808" s="31" t="s">
        <v>496</v>
      </c>
      <c r="B808" s="31" t="s">
        <v>249</v>
      </c>
      <c r="C808" s="31" t="s">
        <v>368</v>
      </c>
      <c r="D808" s="31">
        <v>153</v>
      </c>
      <c r="E808" s="31">
        <v>0.156601842374616</v>
      </c>
      <c r="F808" s="31">
        <v>171</v>
      </c>
      <c r="G808" s="31">
        <v>0.170658682634731</v>
      </c>
      <c r="H808" s="31">
        <v>-18</v>
      </c>
      <c r="I808" s="31">
        <v>-10.526315789473699</v>
      </c>
    </row>
    <row r="809" spans="1:9">
      <c r="A809" s="31" t="s">
        <v>534</v>
      </c>
      <c r="B809" s="31" t="s">
        <v>152</v>
      </c>
      <c r="C809" s="31" t="s">
        <v>365</v>
      </c>
      <c r="D809" s="31">
        <v>1455</v>
      </c>
      <c r="E809" s="31">
        <v>1.26607612119525E-2</v>
      </c>
      <c r="F809" s="31">
        <v>1474</v>
      </c>
      <c r="G809" s="31">
        <v>1.2945154349448901E-2</v>
      </c>
      <c r="H809" s="31">
        <v>-19</v>
      </c>
      <c r="I809" s="31">
        <v>-1.28900949796472</v>
      </c>
    </row>
    <row r="810" spans="1:9">
      <c r="A810" s="31" t="s">
        <v>548</v>
      </c>
      <c r="B810" s="31" t="s">
        <v>252</v>
      </c>
      <c r="C810" s="31" t="s">
        <v>370</v>
      </c>
      <c r="D810" s="31">
        <v>294</v>
      </c>
      <c r="E810" s="31">
        <v>4.2277825711820503E-2</v>
      </c>
      <c r="F810" s="31">
        <v>314</v>
      </c>
      <c r="G810" s="31">
        <v>4.3959120817583699E-2</v>
      </c>
      <c r="H810" s="31">
        <v>-20</v>
      </c>
      <c r="I810" s="31">
        <v>-6.3694267515923597</v>
      </c>
    </row>
    <row r="811" spans="1:9">
      <c r="A811" s="31" t="s">
        <v>520</v>
      </c>
      <c r="B811" s="31" t="s">
        <v>169</v>
      </c>
      <c r="C811" s="31" t="s">
        <v>363</v>
      </c>
      <c r="D811" s="31">
        <v>931</v>
      </c>
      <c r="E811" s="31">
        <v>6.0813900320073201E-2</v>
      </c>
      <c r="F811" s="31">
        <v>951</v>
      </c>
      <c r="G811" s="31">
        <v>6.1039794608472399E-2</v>
      </c>
      <c r="H811" s="31">
        <v>-20</v>
      </c>
      <c r="I811" s="31">
        <v>-2.1030494216614102</v>
      </c>
    </row>
    <row r="812" spans="1:9">
      <c r="A812" s="31" t="s">
        <v>594</v>
      </c>
      <c r="B812" s="31" t="s">
        <v>167</v>
      </c>
      <c r="C812" s="31" t="s">
        <v>367</v>
      </c>
      <c r="D812" s="31">
        <v>132</v>
      </c>
      <c r="E812" s="31">
        <v>4.1851616994293003E-2</v>
      </c>
      <c r="F812" s="31">
        <v>153</v>
      </c>
      <c r="G812" s="31">
        <v>4.6028880866426002E-2</v>
      </c>
      <c r="H812" s="31">
        <v>-21</v>
      </c>
      <c r="I812" s="31">
        <v>-13.7254901960784</v>
      </c>
    </row>
    <row r="813" spans="1:9">
      <c r="A813" s="31" t="s">
        <v>589</v>
      </c>
      <c r="B813" s="31" t="s">
        <v>158</v>
      </c>
      <c r="C813" s="31" t="s">
        <v>364</v>
      </c>
      <c r="D813" s="31">
        <v>246</v>
      </c>
      <c r="E813" s="31">
        <v>4.3772241992882599E-2</v>
      </c>
      <c r="F813" s="31">
        <v>268</v>
      </c>
      <c r="G813" s="31">
        <v>4.7619047619047603E-2</v>
      </c>
      <c r="H813" s="31">
        <v>-22</v>
      </c>
      <c r="I813" s="31">
        <v>-8.2089552238806007</v>
      </c>
    </row>
    <row r="814" spans="1:9">
      <c r="A814" s="31" t="s">
        <v>470</v>
      </c>
      <c r="B814" s="31" t="s">
        <v>200</v>
      </c>
      <c r="C814" s="31" t="s">
        <v>365</v>
      </c>
      <c r="D814" s="31">
        <v>409</v>
      </c>
      <c r="E814" s="31">
        <v>0.39063992359121302</v>
      </c>
      <c r="F814" s="31">
        <v>431</v>
      </c>
      <c r="G814" s="31">
        <v>0.40280373831775701</v>
      </c>
      <c r="H814" s="31">
        <v>-22</v>
      </c>
      <c r="I814" s="31">
        <v>-5.1044083526682096</v>
      </c>
    </row>
    <row r="815" spans="1:9">
      <c r="A815" s="31" t="s">
        <v>581</v>
      </c>
      <c r="B815" s="31" t="s">
        <v>163</v>
      </c>
      <c r="C815" s="31" t="s">
        <v>366</v>
      </c>
      <c r="D815" s="31">
        <v>7829</v>
      </c>
      <c r="E815" s="31">
        <v>0.242564134341306</v>
      </c>
      <c r="F815" s="31">
        <v>7852</v>
      </c>
      <c r="G815" s="31">
        <v>0.24446589246240499</v>
      </c>
      <c r="H815" s="31">
        <v>-23</v>
      </c>
      <c r="I815" s="31">
        <v>-0.292919001528269</v>
      </c>
    </row>
    <row r="816" spans="1:9">
      <c r="A816" s="31" t="s">
        <v>500</v>
      </c>
      <c r="B816" s="31" t="s">
        <v>156</v>
      </c>
      <c r="C816" s="31" t="s">
        <v>364</v>
      </c>
      <c r="D816" s="31">
        <v>2384</v>
      </c>
      <c r="E816" s="31">
        <v>0.10395499934592101</v>
      </c>
      <c r="F816" s="31">
        <v>2408</v>
      </c>
      <c r="G816" s="31">
        <v>0.10512988430473701</v>
      </c>
      <c r="H816" s="31">
        <v>-24</v>
      </c>
      <c r="I816" s="31">
        <v>-0.99667774086378302</v>
      </c>
    </row>
    <row r="817" spans="1:9">
      <c r="A817" s="31" t="s">
        <v>517</v>
      </c>
      <c r="B817" s="31" t="s">
        <v>192</v>
      </c>
      <c r="C817" s="31" t="s">
        <v>364</v>
      </c>
      <c r="D817" s="31">
        <v>106</v>
      </c>
      <c r="E817" s="31">
        <v>0.39405204460966498</v>
      </c>
      <c r="F817" s="31">
        <v>130</v>
      </c>
      <c r="G817" s="31">
        <v>0.46428571428571402</v>
      </c>
      <c r="H817" s="31">
        <v>-24</v>
      </c>
      <c r="I817" s="31">
        <v>-18.461538461538499</v>
      </c>
    </row>
    <row r="818" spans="1:9">
      <c r="A818" s="31" t="s">
        <v>583</v>
      </c>
      <c r="B818" s="31" t="s">
        <v>257</v>
      </c>
      <c r="C818" s="31" t="s">
        <v>366</v>
      </c>
      <c r="D818" s="31">
        <v>940</v>
      </c>
      <c r="E818" s="31">
        <v>0.48503611971104199</v>
      </c>
      <c r="F818" s="31">
        <v>965</v>
      </c>
      <c r="G818" s="31">
        <v>0.49134419551934799</v>
      </c>
      <c r="H818" s="31">
        <v>-25</v>
      </c>
      <c r="I818" s="31">
        <v>-2.59067357512953</v>
      </c>
    </row>
    <row r="819" spans="1:9">
      <c r="A819" s="31" t="s">
        <v>456</v>
      </c>
      <c r="B819" s="31" t="s">
        <v>269</v>
      </c>
      <c r="C819" s="31" t="s">
        <v>369</v>
      </c>
      <c r="D819" s="31">
        <v>543</v>
      </c>
      <c r="E819" s="31">
        <v>0.95936395759717297</v>
      </c>
      <c r="F819" s="31">
        <v>568</v>
      </c>
      <c r="G819" s="31">
        <v>0.96763202725723996</v>
      </c>
      <c r="H819" s="31">
        <v>-25</v>
      </c>
      <c r="I819" s="31">
        <v>-4.4014084507042304</v>
      </c>
    </row>
    <row r="820" spans="1:9">
      <c r="A820" s="31" t="s">
        <v>544</v>
      </c>
      <c r="B820" s="31" t="s">
        <v>185</v>
      </c>
      <c r="C820" s="31" t="s">
        <v>364</v>
      </c>
      <c r="D820" s="31">
        <v>123</v>
      </c>
      <c r="E820" s="31">
        <v>3.2106499608457302E-2</v>
      </c>
      <c r="F820" s="31">
        <v>148</v>
      </c>
      <c r="G820" s="31">
        <v>3.6150464093795798E-2</v>
      </c>
      <c r="H820" s="31">
        <v>-25</v>
      </c>
      <c r="I820" s="31">
        <v>-16.891891891891898</v>
      </c>
    </row>
    <row r="821" spans="1:9">
      <c r="A821" s="31" t="s">
        <v>547</v>
      </c>
      <c r="B821" s="31" t="s">
        <v>157</v>
      </c>
      <c r="C821" s="31" t="s">
        <v>366</v>
      </c>
      <c r="D821" s="31">
        <v>7043</v>
      </c>
      <c r="E821" s="31">
        <v>0.53874397613401703</v>
      </c>
      <c r="F821" s="31">
        <v>7068</v>
      </c>
      <c r="G821" s="31">
        <v>0.54169221336603302</v>
      </c>
      <c r="H821" s="31">
        <v>-25</v>
      </c>
      <c r="I821" s="31">
        <v>-0.35370684776456801</v>
      </c>
    </row>
    <row r="822" spans="1:9">
      <c r="A822" s="31" t="s">
        <v>535</v>
      </c>
      <c r="B822" s="31" t="s">
        <v>154</v>
      </c>
      <c r="C822" s="31" t="s">
        <v>364</v>
      </c>
      <c r="D822" s="31">
        <v>8959</v>
      </c>
      <c r="E822" s="31">
        <v>6.8569897822509704E-2</v>
      </c>
      <c r="F822" s="31">
        <v>8984</v>
      </c>
      <c r="G822" s="31">
        <v>6.8071951385837007E-2</v>
      </c>
      <c r="H822" s="31">
        <v>-25</v>
      </c>
      <c r="I822" s="31">
        <v>-0.27827248441674202</v>
      </c>
    </row>
    <row r="823" spans="1:9">
      <c r="A823" s="31" t="s">
        <v>500</v>
      </c>
      <c r="B823" s="31" t="s">
        <v>156</v>
      </c>
      <c r="C823" s="31" t="s">
        <v>366</v>
      </c>
      <c r="D823" s="31">
        <v>10053</v>
      </c>
      <c r="E823" s="31">
        <v>0.43836392970828097</v>
      </c>
      <c r="F823" s="31">
        <v>10080</v>
      </c>
      <c r="G823" s="31">
        <v>0.44007858546168999</v>
      </c>
      <c r="H823" s="31">
        <v>-27</v>
      </c>
      <c r="I823" s="31">
        <v>-0.26785714285714202</v>
      </c>
    </row>
    <row r="824" spans="1:9">
      <c r="A824" s="31" t="s">
        <v>502</v>
      </c>
      <c r="B824" s="31" t="s">
        <v>206</v>
      </c>
      <c r="C824" s="31" t="s">
        <v>370</v>
      </c>
      <c r="D824" s="31">
        <v>234</v>
      </c>
      <c r="E824" s="31">
        <v>0.43333333333333302</v>
      </c>
      <c r="F824" s="31">
        <v>261</v>
      </c>
      <c r="G824" s="31">
        <v>0.46441281138790003</v>
      </c>
      <c r="H824" s="31">
        <v>-27</v>
      </c>
      <c r="I824" s="31">
        <v>-10.3448275862069</v>
      </c>
    </row>
    <row r="825" spans="1:9">
      <c r="A825" s="31" t="s">
        <v>504</v>
      </c>
      <c r="B825" s="31" t="s">
        <v>153</v>
      </c>
      <c r="C825" s="31" t="s">
        <v>365</v>
      </c>
      <c r="D825" s="31">
        <v>472</v>
      </c>
      <c r="E825" s="31">
        <v>5.99235720542867E-3</v>
      </c>
      <c r="F825" s="31">
        <v>499</v>
      </c>
      <c r="G825" s="31">
        <v>6.3396475714957304E-3</v>
      </c>
      <c r="H825" s="31">
        <v>-27</v>
      </c>
      <c r="I825" s="31">
        <v>-5.4108216432865799</v>
      </c>
    </row>
    <row r="826" spans="1:9">
      <c r="A826" s="31" t="s">
        <v>515</v>
      </c>
      <c r="B826" s="31" t="s">
        <v>190</v>
      </c>
      <c r="C826" s="31" t="s">
        <v>365</v>
      </c>
      <c r="D826" s="31">
        <v>1394</v>
      </c>
      <c r="E826" s="31">
        <v>0.349461017798947</v>
      </c>
      <c r="F826" s="31">
        <v>1422</v>
      </c>
      <c r="G826" s="31">
        <v>0.35927235977766497</v>
      </c>
      <c r="H826" s="31">
        <v>-28</v>
      </c>
      <c r="I826" s="31">
        <v>-1.9690576652602001</v>
      </c>
    </row>
    <row r="827" spans="1:9">
      <c r="A827" s="31" t="s">
        <v>522</v>
      </c>
      <c r="B827" s="31" t="s">
        <v>162</v>
      </c>
      <c r="C827" s="31" t="s">
        <v>366</v>
      </c>
      <c r="D827" s="31">
        <v>919</v>
      </c>
      <c r="E827" s="31">
        <v>0.13031764038570601</v>
      </c>
      <c r="F827" s="31">
        <v>948</v>
      </c>
      <c r="G827" s="31">
        <v>0.13305263157894701</v>
      </c>
      <c r="H827" s="31">
        <v>-29</v>
      </c>
      <c r="I827" s="31">
        <v>-3.0590717299578101</v>
      </c>
    </row>
    <row r="828" spans="1:9">
      <c r="A828" s="31" t="s">
        <v>507</v>
      </c>
      <c r="B828" s="31" t="s">
        <v>165</v>
      </c>
      <c r="C828" s="31" t="s">
        <v>363</v>
      </c>
      <c r="D828" s="31">
        <v>348</v>
      </c>
      <c r="E828" s="31">
        <v>5.0434051680410402E-3</v>
      </c>
      <c r="F828" s="31">
        <v>378</v>
      </c>
      <c r="G828" s="31">
        <v>5.5539230091096103E-3</v>
      </c>
      <c r="H828" s="31">
        <v>-30</v>
      </c>
      <c r="I828" s="31">
        <v>-7.9365079365079403</v>
      </c>
    </row>
    <row r="829" spans="1:9">
      <c r="A829" s="31" t="s">
        <v>533</v>
      </c>
      <c r="B829" s="31" t="s">
        <v>203</v>
      </c>
      <c r="C829" s="31" t="s">
        <v>365</v>
      </c>
      <c r="D829" s="31">
        <v>201</v>
      </c>
      <c r="E829" s="31">
        <v>0.38803088803088798</v>
      </c>
      <c r="F829" s="31">
        <v>231</v>
      </c>
      <c r="G829" s="31">
        <v>0.422303473491773</v>
      </c>
      <c r="H829" s="31">
        <v>-30</v>
      </c>
      <c r="I829" s="31">
        <v>-12.987012987012999</v>
      </c>
    </row>
    <row r="830" spans="1:9">
      <c r="A830" s="31" t="s">
        <v>490</v>
      </c>
      <c r="B830" s="31" t="s">
        <v>160</v>
      </c>
      <c r="C830" s="31" t="s">
        <v>370</v>
      </c>
      <c r="D830" s="31">
        <v>1847</v>
      </c>
      <c r="E830" s="31">
        <v>4.9614527090552599E-2</v>
      </c>
      <c r="F830" s="31">
        <v>1878</v>
      </c>
      <c r="G830" s="31">
        <v>4.9895055660352301E-2</v>
      </c>
      <c r="H830" s="31">
        <v>-31</v>
      </c>
      <c r="I830" s="31">
        <v>-1.6506922257721</v>
      </c>
    </row>
    <row r="831" spans="1:9">
      <c r="A831" s="31" t="s">
        <v>591</v>
      </c>
      <c r="B831" s="31" t="s">
        <v>272</v>
      </c>
      <c r="C831" s="31" t="s">
        <v>365</v>
      </c>
      <c r="D831" s="31">
        <v>2044</v>
      </c>
      <c r="E831" s="31">
        <v>0.61603375527426196</v>
      </c>
      <c r="F831" s="31">
        <v>2076</v>
      </c>
      <c r="G831" s="31">
        <v>0.62342342342342305</v>
      </c>
      <c r="H831" s="31">
        <v>-32</v>
      </c>
      <c r="I831" s="31">
        <v>-1.5414258188824701</v>
      </c>
    </row>
    <row r="832" spans="1:9">
      <c r="A832" s="31" t="s">
        <v>452</v>
      </c>
      <c r="B832" s="31" t="s">
        <v>264</v>
      </c>
      <c r="C832" s="31" t="s">
        <v>363</v>
      </c>
      <c r="D832" s="31">
        <v>1634</v>
      </c>
      <c r="E832" s="31">
        <v>0.15090506095308501</v>
      </c>
      <c r="F832" s="31">
        <v>1670</v>
      </c>
      <c r="G832" s="31">
        <v>0.14738328479392801</v>
      </c>
      <c r="H832" s="31">
        <v>-36</v>
      </c>
      <c r="I832" s="31">
        <v>-2.1556886227544898</v>
      </c>
    </row>
    <row r="833" spans="1:9">
      <c r="A833" s="31" t="s">
        <v>532</v>
      </c>
      <c r="B833" s="31" t="s">
        <v>170</v>
      </c>
      <c r="C833" s="31" t="s">
        <v>365</v>
      </c>
      <c r="D833" s="31">
        <v>215</v>
      </c>
      <c r="E833" s="31">
        <v>0.57795698924731198</v>
      </c>
      <c r="F833" s="31">
        <v>254</v>
      </c>
      <c r="G833" s="31">
        <v>0.61951219512195099</v>
      </c>
      <c r="H833" s="31">
        <v>-39</v>
      </c>
      <c r="I833" s="31">
        <v>-15.354330708661401</v>
      </c>
    </row>
    <row r="834" spans="1:9">
      <c r="A834" s="31" t="s">
        <v>594</v>
      </c>
      <c r="B834" s="31" t="s">
        <v>167</v>
      </c>
      <c r="C834" s="31" t="s">
        <v>370</v>
      </c>
      <c r="D834" s="31">
        <v>206</v>
      </c>
      <c r="E834" s="31">
        <v>6.5313887127457199E-2</v>
      </c>
      <c r="F834" s="31">
        <v>248</v>
      </c>
      <c r="G834" s="31">
        <v>7.4608904933814696E-2</v>
      </c>
      <c r="H834" s="31">
        <v>-42</v>
      </c>
      <c r="I834" s="31">
        <v>-16.935483870967701</v>
      </c>
    </row>
    <row r="835" spans="1:9">
      <c r="A835" s="31" t="s">
        <v>452</v>
      </c>
      <c r="B835" s="31" t="s">
        <v>264</v>
      </c>
      <c r="C835" s="31" t="s">
        <v>368</v>
      </c>
      <c r="D835" s="31">
        <v>2234</v>
      </c>
      <c r="E835" s="31">
        <v>0.206316956039897</v>
      </c>
      <c r="F835" s="31">
        <v>2276</v>
      </c>
      <c r="G835" s="31">
        <v>0.20086488394669499</v>
      </c>
      <c r="H835" s="31">
        <v>-42</v>
      </c>
      <c r="I835" s="31">
        <v>-1.84534270650264</v>
      </c>
    </row>
    <row r="836" spans="1:9">
      <c r="A836" s="31" t="s">
        <v>467</v>
      </c>
      <c r="B836" s="31" t="s">
        <v>177</v>
      </c>
      <c r="C836" s="31" t="s">
        <v>364</v>
      </c>
      <c r="D836" s="31">
        <v>1085</v>
      </c>
      <c r="E836" s="31">
        <v>0.16506922257720999</v>
      </c>
      <c r="F836" s="31">
        <v>1127</v>
      </c>
      <c r="G836" s="31">
        <v>0.168158758579529</v>
      </c>
      <c r="H836" s="31">
        <v>-42</v>
      </c>
      <c r="I836" s="31">
        <v>-3.7267080745341601</v>
      </c>
    </row>
    <row r="837" spans="1:9">
      <c r="A837" s="31" t="s">
        <v>467</v>
      </c>
      <c r="B837" s="31" t="s">
        <v>177</v>
      </c>
      <c r="C837" s="31" t="s">
        <v>366</v>
      </c>
      <c r="D837" s="31">
        <v>913</v>
      </c>
      <c r="E837" s="31">
        <v>0.13890156701658299</v>
      </c>
      <c r="F837" s="31">
        <v>955</v>
      </c>
      <c r="G837" s="31">
        <v>0.14249477767830501</v>
      </c>
      <c r="H837" s="31">
        <v>-42</v>
      </c>
      <c r="I837" s="31">
        <v>-4.3979057591622999</v>
      </c>
    </row>
    <row r="838" spans="1:9">
      <c r="A838" s="31" t="s">
        <v>541</v>
      </c>
      <c r="B838" s="31" t="s">
        <v>166</v>
      </c>
      <c r="C838" s="31" t="s">
        <v>365</v>
      </c>
      <c r="D838" s="31">
        <v>927</v>
      </c>
      <c r="E838" s="31">
        <v>0.52551020408163296</v>
      </c>
      <c r="F838" s="31">
        <v>971</v>
      </c>
      <c r="G838" s="31">
        <v>0.54064587973273903</v>
      </c>
      <c r="H838" s="31">
        <v>-44</v>
      </c>
      <c r="I838" s="31">
        <v>-4.5314109165808496</v>
      </c>
    </row>
    <row r="839" spans="1:9">
      <c r="A839" s="31" t="s">
        <v>531</v>
      </c>
      <c r="B839" s="31" t="s">
        <v>260</v>
      </c>
      <c r="C839" s="31" t="s">
        <v>365</v>
      </c>
      <c r="D839" s="31">
        <v>3474</v>
      </c>
      <c r="E839" s="31">
        <v>0.35605206518396998</v>
      </c>
      <c r="F839" s="31">
        <v>3520</v>
      </c>
      <c r="G839" s="31">
        <v>0.35692557290610399</v>
      </c>
      <c r="H839" s="31">
        <v>-46</v>
      </c>
      <c r="I839" s="31">
        <v>-1.3068181818181801</v>
      </c>
    </row>
    <row r="840" spans="1:9">
      <c r="A840" s="31" t="s">
        <v>531</v>
      </c>
      <c r="B840" s="31" t="s">
        <v>260</v>
      </c>
      <c r="C840" s="31" t="s">
        <v>366</v>
      </c>
      <c r="D840" s="31">
        <v>2669</v>
      </c>
      <c r="E840" s="31">
        <v>0.27354719688428802</v>
      </c>
      <c r="F840" s="31">
        <v>2717</v>
      </c>
      <c r="G840" s="31">
        <v>0.27550192658689898</v>
      </c>
      <c r="H840" s="31">
        <v>-48</v>
      </c>
      <c r="I840" s="31">
        <v>-1.76665439823335</v>
      </c>
    </row>
    <row r="841" spans="1:9">
      <c r="A841" s="31" t="s">
        <v>531</v>
      </c>
      <c r="B841" s="31" t="s">
        <v>260</v>
      </c>
      <c r="C841" s="31" t="s">
        <v>370</v>
      </c>
      <c r="D841" s="31">
        <v>430</v>
      </c>
      <c r="E841" s="31">
        <v>4.4070923439581799E-2</v>
      </c>
      <c r="F841" s="31">
        <v>478</v>
      </c>
      <c r="G841" s="31">
        <v>4.84688704116812E-2</v>
      </c>
      <c r="H841" s="31">
        <v>-48</v>
      </c>
      <c r="I841" s="31">
        <v>-10.0418410041841</v>
      </c>
    </row>
    <row r="842" spans="1:9">
      <c r="A842" s="31" t="s">
        <v>589</v>
      </c>
      <c r="B842" s="31" t="s">
        <v>158</v>
      </c>
      <c r="C842" s="31" t="s">
        <v>368</v>
      </c>
      <c r="D842" s="31">
        <v>1106</v>
      </c>
      <c r="E842" s="31">
        <v>0.19679715302491099</v>
      </c>
      <c r="F842" s="31">
        <v>1156</v>
      </c>
      <c r="G842" s="31">
        <v>0.20540156361051901</v>
      </c>
      <c r="H842" s="31">
        <v>-50</v>
      </c>
      <c r="I842" s="31">
        <v>-4.3252595155709299</v>
      </c>
    </row>
    <row r="843" spans="1:9">
      <c r="A843" s="31" t="s">
        <v>504</v>
      </c>
      <c r="B843" s="31" t="s">
        <v>153</v>
      </c>
      <c r="C843" s="31" t="s">
        <v>367</v>
      </c>
      <c r="D843" s="31">
        <v>4570</v>
      </c>
      <c r="E843" s="31">
        <v>5.8019221247476702E-2</v>
      </c>
      <c r="F843" s="31">
        <v>4624</v>
      </c>
      <c r="G843" s="31">
        <v>5.8746553848890201E-2</v>
      </c>
      <c r="H843" s="31">
        <v>-54</v>
      </c>
      <c r="I843" s="31">
        <v>-1.16782006920415</v>
      </c>
    </row>
    <row r="844" spans="1:9">
      <c r="A844" s="31" t="s">
        <v>588</v>
      </c>
      <c r="B844" s="31" t="s">
        <v>236</v>
      </c>
      <c r="C844" s="31" t="s">
        <v>366</v>
      </c>
      <c r="D844" s="31">
        <v>2649</v>
      </c>
      <c r="E844" s="31">
        <v>0.37505309358629502</v>
      </c>
      <c r="F844" s="31">
        <v>2706</v>
      </c>
      <c r="G844" s="31">
        <v>0.38241944601469802</v>
      </c>
      <c r="H844" s="31">
        <v>-57</v>
      </c>
      <c r="I844" s="31">
        <v>-2.1064301552106501</v>
      </c>
    </row>
    <row r="845" spans="1:9">
      <c r="A845" s="31" t="s">
        <v>510</v>
      </c>
      <c r="B845" s="31" t="s">
        <v>191</v>
      </c>
      <c r="C845" s="31" t="s">
        <v>365</v>
      </c>
      <c r="D845" s="31">
        <v>7599</v>
      </c>
      <c r="E845" s="31">
        <v>0.45722021660649798</v>
      </c>
      <c r="F845" s="31">
        <v>7657</v>
      </c>
      <c r="G845" s="31">
        <v>0.46307831871787097</v>
      </c>
      <c r="H845" s="31">
        <v>-58</v>
      </c>
      <c r="I845" s="31">
        <v>-0.75747681859735805</v>
      </c>
    </row>
    <row r="846" spans="1:9">
      <c r="A846" s="31" t="s">
        <v>598</v>
      </c>
      <c r="B846" s="31" t="s">
        <v>159</v>
      </c>
      <c r="C846" s="31" t="s">
        <v>366</v>
      </c>
      <c r="D846" s="31">
        <v>2591</v>
      </c>
      <c r="E846" s="31">
        <v>0.91136123812873704</v>
      </c>
      <c r="F846" s="31">
        <v>2654</v>
      </c>
      <c r="G846" s="31">
        <v>0.91265474552957404</v>
      </c>
      <c r="H846" s="31">
        <v>-63</v>
      </c>
      <c r="I846" s="31">
        <v>-2.3737754333082099</v>
      </c>
    </row>
    <row r="847" spans="1:9">
      <c r="A847" s="31" t="s">
        <v>537</v>
      </c>
      <c r="B847" s="31" t="s">
        <v>267</v>
      </c>
      <c r="C847" s="31" t="s">
        <v>364</v>
      </c>
      <c r="D847" s="31">
        <v>381</v>
      </c>
      <c r="E847" s="31">
        <v>0.106573426573427</v>
      </c>
      <c r="F847" s="31">
        <v>446</v>
      </c>
      <c r="G847" s="31">
        <v>0.12371705963939</v>
      </c>
      <c r="H847" s="31">
        <v>-65</v>
      </c>
      <c r="I847" s="31">
        <v>-14.573991031390101</v>
      </c>
    </row>
    <row r="848" spans="1:9">
      <c r="A848" s="31" t="s">
        <v>467</v>
      </c>
      <c r="B848" s="31" t="s">
        <v>177</v>
      </c>
      <c r="C848" s="31" t="s">
        <v>370</v>
      </c>
      <c r="D848" s="31">
        <v>1896</v>
      </c>
      <c r="E848" s="31">
        <v>0.288452761296212</v>
      </c>
      <c r="F848" s="31">
        <v>1965</v>
      </c>
      <c r="G848" s="31">
        <v>0.29319606087735001</v>
      </c>
      <c r="H848" s="31">
        <v>-69</v>
      </c>
      <c r="I848" s="31">
        <v>-3.5114503816793898</v>
      </c>
    </row>
    <row r="849" spans="1:9">
      <c r="A849" s="31" t="s">
        <v>522</v>
      </c>
      <c r="B849" s="31" t="s">
        <v>162</v>
      </c>
      <c r="C849" s="31" t="s">
        <v>365</v>
      </c>
      <c r="D849" s="31">
        <v>3291</v>
      </c>
      <c r="E849" s="31">
        <v>0.466676120249575</v>
      </c>
      <c r="F849" s="31">
        <v>3366</v>
      </c>
      <c r="G849" s="31">
        <v>0.47242105263157902</v>
      </c>
      <c r="H849" s="31">
        <v>-75</v>
      </c>
      <c r="I849" s="31">
        <v>-2.22816399286988</v>
      </c>
    </row>
    <row r="850" spans="1:9">
      <c r="A850" s="31" t="s">
        <v>460</v>
      </c>
      <c r="B850" s="31" t="s">
        <v>155</v>
      </c>
      <c r="C850" s="31" t="s">
        <v>367</v>
      </c>
      <c r="D850" s="31">
        <v>1882</v>
      </c>
      <c r="E850" s="31">
        <v>4.9207760288657601E-2</v>
      </c>
      <c r="F850" s="31">
        <v>1959</v>
      </c>
      <c r="G850" s="31">
        <v>5.0639782861574299E-2</v>
      </c>
      <c r="H850" s="31">
        <v>-77</v>
      </c>
      <c r="I850" s="31">
        <v>-3.9305768249106698</v>
      </c>
    </row>
    <row r="851" spans="1:9">
      <c r="A851" s="31" t="s">
        <v>548</v>
      </c>
      <c r="B851" s="31" t="s">
        <v>252</v>
      </c>
      <c r="C851" s="31" t="s">
        <v>364</v>
      </c>
      <c r="D851" s="31">
        <v>448</v>
      </c>
      <c r="E851" s="31">
        <v>6.44233534656313E-2</v>
      </c>
      <c r="F851" s="31">
        <v>528</v>
      </c>
      <c r="G851" s="31">
        <v>7.3918521629567399E-2</v>
      </c>
      <c r="H851" s="31">
        <v>-80</v>
      </c>
      <c r="I851" s="31">
        <v>-15.151515151515101</v>
      </c>
    </row>
    <row r="852" spans="1:9">
      <c r="A852" s="31" t="s">
        <v>460</v>
      </c>
      <c r="B852" s="31" t="s">
        <v>155</v>
      </c>
      <c r="C852" s="31" t="s">
        <v>370</v>
      </c>
      <c r="D852" s="31">
        <v>3351</v>
      </c>
      <c r="E852" s="31">
        <v>8.7617005699942505E-2</v>
      </c>
      <c r="F852" s="31">
        <v>3432</v>
      </c>
      <c r="G852" s="31">
        <v>8.8716556804963195E-2</v>
      </c>
      <c r="H852" s="31">
        <v>-81</v>
      </c>
      <c r="I852" s="31">
        <v>-2.36013986013986</v>
      </c>
    </row>
    <row r="853" spans="1:9">
      <c r="A853" s="31" t="s">
        <v>452</v>
      </c>
      <c r="B853" s="31" t="s">
        <v>264</v>
      </c>
      <c r="C853" s="31" t="s">
        <v>366</v>
      </c>
      <c r="D853" s="31">
        <v>1065</v>
      </c>
      <c r="E853" s="31">
        <v>9.8356113779091203E-2</v>
      </c>
      <c r="F853" s="31">
        <v>1149</v>
      </c>
      <c r="G853" s="31">
        <v>0.101403230076781</v>
      </c>
      <c r="H853" s="31">
        <v>-84</v>
      </c>
      <c r="I853" s="31">
        <v>-7.3107049608355101</v>
      </c>
    </row>
    <row r="854" spans="1:9">
      <c r="A854" s="31" t="s">
        <v>458</v>
      </c>
      <c r="B854" s="31" t="s">
        <v>196</v>
      </c>
      <c r="C854" s="31" t="s">
        <v>366</v>
      </c>
      <c r="D854" s="31">
        <v>610</v>
      </c>
      <c r="E854" s="31">
        <v>0.20868970236058801</v>
      </c>
      <c r="F854" s="31">
        <v>694</v>
      </c>
      <c r="G854" s="31">
        <v>0.205568720379147</v>
      </c>
      <c r="H854" s="31">
        <v>-84</v>
      </c>
      <c r="I854" s="31">
        <v>-12.103746397694501</v>
      </c>
    </row>
    <row r="855" spans="1:9">
      <c r="A855" s="31" t="s">
        <v>594</v>
      </c>
      <c r="B855" s="31" t="s">
        <v>167</v>
      </c>
      <c r="C855" s="31" t="s">
        <v>365</v>
      </c>
      <c r="D855" s="31">
        <v>1088</v>
      </c>
      <c r="E855" s="31">
        <v>0.344958782498415</v>
      </c>
      <c r="F855" s="31">
        <v>1174</v>
      </c>
      <c r="G855" s="31">
        <v>0.35318892900120302</v>
      </c>
      <c r="H855" s="31">
        <v>-86</v>
      </c>
      <c r="I855" s="31">
        <v>-7.3253833049403703</v>
      </c>
    </row>
    <row r="856" spans="1:9">
      <c r="A856" s="31" t="s">
        <v>525</v>
      </c>
      <c r="B856" s="31" t="s">
        <v>197</v>
      </c>
      <c r="C856" s="31" t="s">
        <v>365</v>
      </c>
      <c r="D856" s="31">
        <v>211</v>
      </c>
      <c r="E856" s="31">
        <v>0.183958151700087</v>
      </c>
      <c r="F856" s="31">
        <v>298</v>
      </c>
      <c r="G856" s="31">
        <v>0.241686942416869</v>
      </c>
      <c r="H856" s="31">
        <v>-87</v>
      </c>
      <c r="I856" s="31">
        <v>-29.194630872483199</v>
      </c>
    </row>
    <row r="857" spans="1:9">
      <c r="A857" s="31" t="s">
        <v>542</v>
      </c>
      <c r="B857" s="31" t="s">
        <v>211</v>
      </c>
      <c r="C857" s="31" t="s">
        <v>365</v>
      </c>
      <c r="D857" s="31">
        <v>651</v>
      </c>
      <c r="E857" s="31">
        <v>0.89178082191780805</v>
      </c>
      <c r="F857" s="31">
        <v>746</v>
      </c>
      <c r="G857" s="31">
        <v>0.90864799025578602</v>
      </c>
      <c r="H857" s="31">
        <v>-95</v>
      </c>
      <c r="I857" s="31">
        <v>-12.7345844504021</v>
      </c>
    </row>
    <row r="858" spans="1:9">
      <c r="A858" s="31" t="s">
        <v>548</v>
      </c>
      <c r="B858" s="31" t="s">
        <v>252</v>
      </c>
      <c r="C858" s="31" t="s">
        <v>366</v>
      </c>
      <c r="D858" s="31">
        <v>3319</v>
      </c>
      <c r="E858" s="31">
        <v>0.47727926373310298</v>
      </c>
      <c r="F858" s="31">
        <v>3421</v>
      </c>
      <c r="G858" s="31">
        <v>0.47893042139157199</v>
      </c>
      <c r="H858" s="31">
        <v>-102</v>
      </c>
      <c r="I858" s="31">
        <v>-2.9815843320666402</v>
      </c>
    </row>
    <row r="859" spans="1:9">
      <c r="A859" s="31" t="s">
        <v>490</v>
      </c>
      <c r="B859" s="31" t="s">
        <v>160</v>
      </c>
      <c r="C859" s="31" t="s">
        <v>366</v>
      </c>
      <c r="D859" s="31">
        <v>19887</v>
      </c>
      <c r="E859" s="31">
        <v>0.53420904182448203</v>
      </c>
      <c r="F859" s="31">
        <v>19995</v>
      </c>
      <c r="G859" s="31">
        <v>0.53123090411541196</v>
      </c>
      <c r="H859" s="31">
        <v>-108</v>
      </c>
      <c r="I859" s="31">
        <v>-0.54013503375843797</v>
      </c>
    </row>
    <row r="860" spans="1:9">
      <c r="A860" s="31" t="s">
        <v>535</v>
      </c>
      <c r="B860" s="31" t="s">
        <v>154</v>
      </c>
      <c r="C860" s="31" t="s">
        <v>366</v>
      </c>
      <c r="D860" s="31">
        <v>43865</v>
      </c>
      <c r="E860" s="31">
        <v>0.33573150663962298</v>
      </c>
      <c r="F860" s="31">
        <v>43987</v>
      </c>
      <c r="G860" s="31">
        <v>0.33329039688432899</v>
      </c>
      <c r="H860" s="31">
        <v>-122</v>
      </c>
      <c r="I860" s="31">
        <v>-0.27735467297156402</v>
      </c>
    </row>
    <row r="861" spans="1:9">
      <c r="A861" s="31" t="s">
        <v>516</v>
      </c>
      <c r="B861" s="31" t="s">
        <v>247</v>
      </c>
      <c r="C861" s="31" t="s">
        <v>365</v>
      </c>
      <c r="D861" s="31">
        <v>1708</v>
      </c>
      <c r="E861" s="31">
        <v>0.57937584803256403</v>
      </c>
      <c r="F861" s="31">
        <v>1855</v>
      </c>
      <c r="G861" s="31">
        <v>0.60561540972902395</v>
      </c>
      <c r="H861" s="31">
        <v>-147</v>
      </c>
      <c r="I861" s="31">
        <v>-7.9245283018867898</v>
      </c>
    </row>
    <row r="862" spans="1:9">
      <c r="A862" s="31" t="s">
        <v>481</v>
      </c>
      <c r="B862" s="31" t="s">
        <v>255</v>
      </c>
      <c r="C862" s="31" t="s">
        <v>364</v>
      </c>
      <c r="D862" s="31">
        <v>461</v>
      </c>
      <c r="E862" s="31">
        <v>6.4747191011235994E-2</v>
      </c>
      <c r="F862" s="31">
        <v>648</v>
      </c>
      <c r="G862" s="31">
        <v>9.50146627565982E-2</v>
      </c>
      <c r="H862" s="31">
        <v>-187</v>
      </c>
      <c r="I862" s="31">
        <v>-28.858024691358001</v>
      </c>
    </row>
    <row r="863" spans="1:9">
      <c r="A863" s="31" t="s">
        <v>523</v>
      </c>
      <c r="B863" s="31" t="s">
        <v>164</v>
      </c>
      <c r="C863" s="31" t="s">
        <v>365</v>
      </c>
      <c r="D863" s="31">
        <v>1608</v>
      </c>
      <c r="E863" s="31">
        <v>0.612105062809288</v>
      </c>
      <c r="F863" s="31">
        <v>1816</v>
      </c>
      <c r="G863" s="31">
        <v>0.64237707817474399</v>
      </c>
      <c r="H863" s="31">
        <v>-208</v>
      </c>
      <c r="I863" s="31">
        <v>-11.453744493392101</v>
      </c>
    </row>
    <row r="864" spans="1:9">
      <c r="A864" s="31" t="s">
        <v>579</v>
      </c>
      <c r="B864" s="31" t="s">
        <v>151</v>
      </c>
      <c r="C864" s="31" t="s">
        <v>365</v>
      </c>
      <c r="D864" s="31">
        <v>6346</v>
      </c>
      <c r="E864" s="31">
        <v>1.36431162029741E-2</v>
      </c>
      <c r="F864" s="31">
        <v>6557</v>
      </c>
      <c r="G864" s="31">
        <v>1.40916808149406E-2</v>
      </c>
      <c r="H864" s="31">
        <v>-211</v>
      </c>
      <c r="I864" s="31">
        <v>-3.2179350312642998</v>
      </c>
    </row>
    <row r="865" spans="1:9">
      <c r="A865" s="31" t="s">
        <v>544</v>
      </c>
      <c r="B865" s="31" t="s">
        <v>185</v>
      </c>
      <c r="C865" s="31" t="s">
        <v>365</v>
      </c>
      <c r="D865" s="31">
        <v>2005</v>
      </c>
      <c r="E865" s="31">
        <v>0.52336204646306494</v>
      </c>
      <c r="F865" s="31">
        <v>2235</v>
      </c>
      <c r="G865" s="31">
        <v>0.54592085979482197</v>
      </c>
      <c r="H865" s="31">
        <v>-230</v>
      </c>
      <c r="I865" s="31">
        <v>-10.290827740492199</v>
      </c>
    </row>
    <row r="866" spans="1:9">
      <c r="A866" s="31" t="s">
        <v>476</v>
      </c>
      <c r="B866" s="31" t="s">
        <v>55</v>
      </c>
      <c r="C866" s="31" t="s">
        <v>364</v>
      </c>
      <c r="D866" s="31">
        <v>42326</v>
      </c>
      <c r="E866" s="31">
        <v>6.1393991436230103E-2</v>
      </c>
      <c r="F866" s="31">
        <v>42636</v>
      </c>
      <c r="G866" s="31">
        <v>6.2021232336691698E-2</v>
      </c>
      <c r="H866" s="31">
        <v>-310</v>
      </c>
      <c r="I866" s="31">
        <v>-0.72708509241017305</v>
      </c>
    </row>
    <row r="867" spans="1:9">
      <c r="A867" s="31" t="s">
        <v>504</v>
      </c>
      <c r="B867" s="31" t="s">
        <v>153</v>
      </c>
      <c r="C867" s="31" t="s">
        <v>370</v>
      </c>
      <c r="D867" s="31">
        <v>35270</v>
      </c>
      <c r="E867" s="31">
        <v>0.44777635304124802</v>
      </c>
      <c r="F867" s="31">
        <v>35587</v>
      </c>
      <c r="G867" s="31">
        <v>0.45212232089542798</v>
      </c>
      <c r="H867" s="31">
        <v>-317</v>
      </c>
      <c r="I867" s="31">
        <v>-0.89077472110602496</v>
      </c>
    </row>
    <row r="868" spans="1:9">
      <c r="A868" s="31" t="s">
        <v>452</v>
      </c>
      <c r="B868" s="31" t="s">
        <v>264</v>
      </c>
      <c r="C868" s="31" t="s">
        <v>365</v>
      </c>
      <c r="D868" s="31">
        <v>3657</v>
      </c>
      <c r="E868" s="31">
        <v>0.33773550055411899</v>
      </c>
      <c r="F868" s="31">
        <v>3981</v>
      </c>
      <c r="G868" s="31">
        <v>0.35133703997881899</v>
      </c>
      <c r="H868" s="31">
        <v>-324</v>
      </c>
      <c r="I868" s="31">
        <v>-8.1386586284853095</v>
      </c>
    </row>
    <row r="869" spans="1:9">
      <c r="A869" s="31" t="s">
        <v>520</v>
      </c>
      <c r="B869" s="31" t="s">
        <v>169</v>
      </c>
      <c r="C869" s="31" t="s">
        <v>365</v>
      </c>
      <c r="D869" s="31">
        <v>8222</v>
      </c>
      <c r="E869" s="31">
        <v>0.53706969756352496</v>
      </c>
      <c r="F869" s="31">
        <v>8580</v>
      </c>
      <c r="G869" s="31">
        <v>0.55070603337612301</v>
      </c>
      <c r="H869" s="31">
        <v>-358</v>
      </c>
      <c r="I869" s="31">
        <v>-4.1724941724941704</v>
      </c>
    </row>
    <row r="870" spans="1:9">
      <c r="A870" s="31" t="s">
        <v>458</v>
      </c>
      <c r="B870" s="31" t="s">
        <v>196</v>
      </c>
      <c r="C870" s="31" t="s">
        <v>365</v>
      </c>
      <c r="D870" s="31">
        <v>1679</v>
      </c>
      <c r="E870" s="31">
        <v>0.57440985289086599</v>
      </c>
      <c r="F870" s="31">
        <v>2056</v>
      </c>
      <c r="G870" s="31">
        <v>0.60900473933649302</v>
      </c>
      <c r="H870" s="31">
        <v>-377</v>
      </c>
      <c r="I870" s="31">
        <v>-18.3365758754864</v>
      </c>
    </row>
    <row r="871" spans="1:9">
      <c r="A871" s="31" t="s">
        <v>487</v>
      </c>
      <c r="B871" s="31" t="s">
        <v>161</v>
      </c>
      <c r="C871" s="31" t="s">
        <v>365</v>
      </c>
      <c r="D871" s="31">
        <v>4870</v>
      </c>
      <c r="E871" s="31">
        <v>0.68882602545968896</v>
      </c>
      <c r="F871" s="31">
        <v>5266</v>
      </c>
      <c r="G871" s="31">
        <v>0.70495314591700098</v>
      </c>
      <c r="H871" s="31">
        <v>-396</v>
      </c>
      <c r="I871" s="31">
        <v>-7.5199392328142798</v>
      </c>
    </row>
    <row r="872" spans="1:9">
      <c r="A872" s="31" t="s">
        <v>460</v>
      </c>
      <c r="B872" s="31" t="s">
        <v>155</v>
      </c>
      <c r="C872" s="31" t="s">
        <v>365</v>
      </c>
      <c r="D872" s="31">
        <v>16650</v>
      </c>
      <c r="E872" s="31">
        <v>0.43533964336139702</v>
      </c>
      <c r="F872" s="31">
        <v>17068</v>
      </c>
      <c r="G872" s="31">
        <v>0.44120460126664102</v>
      </c>
      <c r="H872" s="31">
        <v>-418</v>
      </c>
      <c r="I872" s="31">
        <v>-2.4490274197328299</v>
      </c>
    </row>
    <row r="873" spans="1:9">
      <c r="A873" s="31" t="s">
        <v>490</v>
      </c>
      <c r="B873" s="31" t="s">
        <v>160</v>
      </c>
      <c r="C873" s="31" t="s">
        <v>365</v>
      </c>
      <c r="D873" s="31">
        <v>4148</v>
      </c>
      <c r="E873" s="31">
        <v>0.111424503720418</v>
      </c>
      <c r="F873" s="31">
        <v>4600</v>
      </c>
      <c r="G873" s="31">
        <v>0.122213661361885</v>
      </c>
      <c r="H873" s="31">
        <v>-452</v>
      </c>
      <c r="I873" s="31">
        <v>-9.8260869565217401</v>
      </c>
    </row>
    <row r="874" spans="1:9">
      <c r="A874" s="31" t="s">
        <v>535</v>
      </c>
      <c r="B874" s="31" t="s">
        <v>154</v>
      </c>
      <c r="C874" s="31" t="s">
        <v>367</v>
      </c>
      <c r="D874" s="31">
        <v>13882</v>
      </c>
      <c r="E874" s="31">
        <v>0.10624928246144399</v>
      </c>
      <c r="F874" s="31">
        <v>14355</v>
      </c>
      <c r="G874" s="31">
        <v>0.10876812802133699</v>
      </c>
      <c r="H874" s="31">
        <v>-473</v>
      </c>
      <c r="I874" s="31">
        <v>-3.2950191570881202</v>
      </c>
    </row>
    <row r="875" spans="1:9">
      <c r="A875" s="31" t="s">
        <v>534</v>
      </c>
      <c r="B875" s="31" t="s">
        <v>152</v>
      </c>
      <c r="C875" s="31" t="s">
        <v>366</v>
      </c>
      <c r="D875" s="31">
        <v>56064</v>
      </c>
      <c r="E875" s="31">
        <v>0.48784392892570599</v>
      </c>
      <c r="F875" s="31">
        <v>56641</v>
      </c>
      <c r="G875" s="31">
        <v>0.49743995081895198</v>
      </c>
      <c r="H875" s="31">
        <v>-577</v>
      </c>
      <c r="I875" s="31">
        <v>-1.0186967038011401</v>
      </c>
    </row>
    <row r="876" spans="1:9">
      <c r="A876" s="31" t="s">
        <v>579</v>
      </c>
      <c r="B876" s="31" t="s">
        <v>151</v>
      </c>
      <c r="C876" s="31" t="s">
        <v>366</v>
      </c>
      <c r="D876" s="31">
        <v>134849</v>
      </c>
      <c r="E876" s="31">
        <v>0.28990869474548697</v>
      </c>
      <c r="F876" s="31">
        <v>135461</v>
      </c>
      <c r="G876" s="31">
        <v>0.29111989856224901</v>
      </c>
      <c r="H876" s="31">
        <v>-612</v>
      </c>
      <c r="I876" s="31">
        <v>-0.45179055226227699</v>
      </c>
    </row>
    <row r="877" spans="1:9">
      <c r="A877" s="31" t="s">
        <v>535</v>
      </c>
      <c r="B877" s="31" t="s">
        <v>154</v>
      </c>
      <c r="C877" s="31" t="s">
        <v>363</v>
      </c>
      <c r="D877" s="31">
        <v>10652</v>
      </c>
      <c r="E877" s="31">
        <v>8.1527687421070805E-2</v>
      </c>
      <c r="F877" s="31">
        <v>11368</v>
      </c>
      <c r="G877" s="31">
        <v>8.6135568049220304E-2</v>
      </c>
      <c r="H877" s="31">
        <v>-716</v>
      </c>
      <c r="I877" s="31">
        <v>-6.2983814215341303</v>
      </c>
    </row>
    <row r="878" spans="1:9">
      <c r="A878" s="31" t="s">
        <v>481</v>
      </c>
      <c r="B878" s="31" t="s">
        <v>255</v>
      </c>
      <c r="C878" s="31" t="s">
        <v>368</v>
      </c>
      <c r="D878" s="31">
        <v>462</v>
      </c>
      <c r="E878" s="31">
        <v>6.4887640449438205E-2</v>
      </c>
      <c r="F878" s="31">
        <v>1325</v>
      </c>
      <c r="G878" s="31">
        <v>0.19428152492668599</v>
      </c>
      <c r="H878" s="31">
        <v>-863</v>
      </c>
      <c r="I878" s="31">
        <v>-65.132075471698101</v>
      </c>
    </row>
    <row r="879" spans="1:9">
      <c r="A879" s="31" t="s">
        <v>543</v>
      </c>
      <c r="B879" s="31" t="s">
        <v>181</v>
      </c>
      <c r="C879" s="31" t="s">
        <v>365</v>
      </c>
      <c r="D879" s="31">
        <v>3040</v>
      </c>
      <c r="E879" s="31">
        <v>0.53230607599369595</v>
      </c>
      <c r="F879" s="31">
        <v>4007</v>
      </c>
      <c r="G879" s="31">
        <v>0.59949132256134097</v>
      </c>
      <c r="H879" s="31">
        <v>-967</v>
      </c>
      <c r="I879" s="31">
        <v>-24.132767656601001</v>
      </c>
    </row>
    <row r="880" spans="1:9">
      <c r="A880" s="31" t="s">
        <v>579</v>
      </c>
      <c r="B880" s="31" t="s">
        <v>151</v>
      </c>
      <c r="C880" s="31" t="s">
        <v>370</v>
      </c>
      <c r="D880" s="31">
        <v>109590</v>
      </c>
      <c r="E880" s="31">
        <v>0.23560496449478999</v>
      </c>
      <c r="F880" s="31">
        <v>110619</v>
      </c>
      <c r="G880" s="31">
        <v>0.23773183469085099</v>
      </c>
      <c r="H880" s="31">
        <v>-1029</v>
      </c>
      <c r="I880" s="31">
        <v>-0.93021994413256004</v>
      </c>
    </row>
    <row r="881" spans="1:9">
      <c r="A881" s="7"/>
      <c r="B881" s="7"/>
      <c r="C881" s="7"/>
      <c r="D881" s="7"/>
      <c r="E881" s="7"/>
      <c r="F881" s="7"/>
      <c r="G881" s="7"/>
      <c r="H881" s="7"/>
      <c r="I881" s="7"/>
    </row>
    <row r="882" spans="1:9">
      <c r="A882" s="7"/>
      <c r="B882" s="7"/>
      <c r="C882" s="7"/>
      <c r="D882" s="7"/>
      <c r="E882" s="7"/>
      <c r="F882" s="7"/>
      <c r="G882" s="7"/>
      <c r="H882" s="7"/>
      <c r="I882" s="7"/>
    </row>
    <row r="883" spans="1:9">
      <c r="A883" s="7"/>
      <c r="B883" s="7"/>
      <c r="C883" s="7"/>
      <c r="D883" s="7"/>
      <c r="E883" s="7"/>
      <c r="F883" s="7"/>
      <c r="G883" s="7"/>
      <c r="H883" s="7"/>
      <c r="I883" s="7"/>
    </row>
    <row r="884" spans="1:9">
      <c r="A884" s="7"/>
      <c r="B884" s="7"/>
      <c r="C884" s="7"/>
      <c r="D884" s="7"/>
      <c r="E884" s="7"/>
      <c r="F884" s="7"/>
      <c r="G884" s="7"/>
      <c r="H884" s="7"/>
      <c r="I884" s="7"/>
    </row>
    <row r="885" spans="1:9">
      <c r="A885" s="7"/>
      <c r="B885" s="7"/>
      <c r="C885" s="7"/>
      <c r="D885" s="7"/>
      <c r="E885" s="7"/>
      <c r="F885" s="7"/>
      <c r="G885" s="7"/>
      <c r="H885" s="7"/>
      <c r="I885" s="7"/>
    </row>
    <row r="886" spans="1:9">
      <c r="A886" s="7"/>
      <c r="B886" s="7"/>
      <c r="C886" s="7"/>
      <c r="D886" s="7"/>
      <c r="E886" s="7"/>
      <c r="F886" s="7"/>
      <c r="G886" s="7"/>
      <c r="H886" s="7"/>
      <c r="I886" s="7"/>
    </row>
    <row r="887" spans="1:9">
      <c r="A887" s="7"/>
      <c r="B887" s="7"/>
      <c r="C887" s="7"/>
      <c r="D887" s="7"/>
      <c r="E887" s="7"/>
      <c r="F887" s="7"/>
      <c r="G887" s="7"/>
      <c r="H887" s="7"/>
      <c r="I887" s="7"/>
    </row>
    <row r="888" spans="1:9">
      <c r="A888" s="7"/>
      <c r="B888" s="7"/>
      <c r="C888" s="7"/>
      <c r="D888" s="7"/>
      <c r="E888" s="7"/>
      <c r="F888" s="7"/>
      <c r="G888" s="7"/>
      <c r="H888" s="7"/>
      <c r="I888" s="7"/>
    </row>
  </sheetData>
  <mergeCells count="1">
    <mergeCell ref="H1:I1"/>
  </mergeCells>
  <hyperlinks>
    <hyperlink ref="H1:I1" location="Index!A1" display="Regresar al Índice" xr:uid="{00000000-0004-0000-9500-000000000000}"/>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9DD80-19D8-423C-8181-14B3AF64CC8B}">
  <sheetPr codeName="Hoja7"/>
  <dimension ref="A1:K216"/>
  <sheetViews>
    <sheetView zoomScaleNormal="100" workbookViewId="0"/>
  </sheetViews>
  <sheetFormatPr baseColWidth="10" defaultColWidth="11.42578125" defaultRowHeight="12.75"/>
  <cols>
    <col min="1" max="1" width="32.42578125" style="302" customWidth="1"/>
    <col min="2" max="2" width="13.7109375" style="136" customWidth="1"/>
    <col min="3" max="3" width="12.85546875" style="302" customWidth="1"/>
    <col min="4" max="4" width="11.42578125" style="302" customWidth="1"/>
    <col min="5" max="6" width="10.5703125" style="302" customWidth="1"/>
    <col min="7" max="7" width="7.85546875" style="302" bestFit="1" customWidth="1"/>
    <col min="8" max="8" width="6.140625" style="302" bestFit="1" customWidth="1"/>
    <col min="9" max="9" width="7.85546875" style="302" bestFit="1" customWidth="1"/>
    <col min="10" max="10" width="6.42578125" style="302" bestFit="1" customWidth="1"/>
    <col min="11" max="16384" width="11.42578125" style="302"/>
  </cols>
  <sheetData>
    <row r="1" spans="1:11">
      <c r="A1" s="262" t="s">
        <v>2829</v>
      </c>
      <c r="H1" s="266" t="s">
        <v>1445</v>
      </c>
      <c r="I1" s="266"/>
      <c r="J1" s="262"/>
      <c r="K1" s="262"/>
    </row>
    <row r="2" spans="1:11">
      <c r="A2" s="302" t="s">
        <v>1336</v>
      </c>
    </row>
    <row r="4" spans="1:11" ht="15.75" customHeight="1"/>
    <row r="5" spans="1:11" ht="13.5" thickBot="1">
      <c r="A5" s="427"/>
      <c r="B5" s="161"/>
      <c r="C5" s="427"/>
      <c r="D5" s="427"/>
      <c r="E5" s="427"/>
    </row>
    <row r="6" spans="1:11" ht="18.600000000000001" customHeight="1">
      <c r="A6" s="219" t="s">
        <v>291</v>
      </c>
      <c r="B6" s="191">
        <v>2022</v>
      </c>
      <c r="C6" s="191">
        <v>2023</v>
      </c>
      <c r="D6" s="221" t="s">
        <v>133</v>
      </c>
      <c r="E6" s="221"/>
    </row>
    <row r="7" spans="1:11" ht="15.75" customHeight="1" thickBot="1">
      <c r="A7" s="220"/>
      <c r="B7" s="192" t="s">
        <v>42</v>
      </c>
      <c r="C7" s="192" t="s">
        <v>42</v>
      </c>
      <c r="D7" s="178" t="s">
        <v>292</v>
      </c>
      <c r="E7" s="178" t="s">
        <v>293</v>
      </c>
    </row>
    <row r="8" spans="1:11" ht="27" customHeight="1" thickBot="1">
      <c r="A8" s="193" t="s">
        <v>278</v>
      </c>
      <c r="B8" s="180">
        <v>3839</v>
      </c>
      <c r="C8" s="180">
        <v>3999</v>
      </c>
      <c r="D8" s="181">
        <f>C8-B8</f>
        <v>160</v>
      </c>
      <c r="E8" s="182">
        <f>C8/B8-1</f>
        <v>4.1677520187548778E-2</v>
      </c>
    </row>
    <row r="9" spans="1:11" ht="15.75" customHeight="1" thickBot="1">
      <c r="A9" s="194" t="s">
        <v>279</v>
      </c>
      <c r="B9" s="184">
        <v>31821</v>
      </c>
      <c r="C9" s="184">
        <v>32053</v>
      </c>
      <c r="D9" s="181">
        <f t="shared" ref="D9:D16" si="0">C9-B9</f>
        <v>232</v>
      </c>
      <c r="E9" s="182">
        <f t="shared" ref="E9:E16" si="1">C9/B9-1</f>
        <v>7.2907828163790711E-3</v>
      </c>
    </row>
    <row r="10" spans="1:11" ht="15.75" customHeight="1" thickBot="1">
      <c r="A10" s="194" t="s">
        <v>280</v>
      </c>
      <c r="B10" s="184">
        <v>13034</v>
      </c>
      <c r="C10" s="184">
        <v>13632</v>
      </c>
      <c r="D10" s="181">
        <f t="shared" si="0"/>
        <v>598</v>
      </c>
      <c r="E10" s="182">
        <f t="shared" si="1"/>
        <v>4.5880006137793528E-2</v>
      </c>
    </row>
    <row r="11" spans="1:11" ht="15.75" customHeight="1" thickBot="1">
      <c r="A11" s="194" t="s">
        <v>294</v>
      </c>
      <c r="B11" s="186">
        <v>197</v>
      </c>
      <c r="C11" s="186">
        <v>208</v>
      </c>
      <c r="D11" s="181">
        <f t="shared" si="0"/>
        <v>11</v>
      </c>
      <c r="E11" s="182">
        <f t="shared" si="1"/>
        <v>5.5837563451776706E-2</v>
      </c>
    </row>
    <row r="12" spans="1:11" ht="15.75" customHeight="1" thickBot="1">
      <c r="A12" s="194" t="s">
        <v>282</v>
      </c>
      <c r="B12" s="184">
        <v>15898</v>
      </c>
      <c r="C12" s="184">
        <v>16005</v>
      </c>
      <c r="D12" s="181">
        <f t="shared" si="0"/>
        <v>107</v>
      </c>
      <c r="E12" s="182">
        <f t="shared" si="1"/>
        <v>6.7304063404201031E-3</v>
      </c>
    </row>
    <row r="13" spans="1:11" ht="15.75" customHeight="1" thickBot="1">
      <c r="A13" s="194" t="s">
        <v>283</v>
      </c>
      <c r="B13" s="186">
        <v>125</v>
      </c>
      <c r="C13" s="186">
        <v>118</v>
      </c>
      <c r="D13" s="181">
        <f t="shared" si="0"/>
        <v>-7</v>
      </c>
      <c r="E13" s="182">
        <f t="shared" si="1"/>
        <v>-5.600000000000005E-2</v>
      </c>
    </row>
    <row r="14" spans="1:11" ht="13.5" thickBot="1">
      <c r="A14" s="194" t="s">
        <v>284</v>
      </c>
      <c r="B14" s="184">
        <v>33464</v>
      </c>
      <c r="C14" s="184">
        <v>34419</v>
      </c>
      <c r="D14" s="181">
        <f t="shared" si="0"/>
        <v>955</v>
      </c>
      <c r="E14" s="182">
        <f t="shared" si="1"/>
        <v>2.8538130528328987E-2</v>
      </c>
    </row>
    <row r="15" spans="1:11" ht="13.5" thickBot="1">
      <c r="A15" s="195" t="s">
        <v>285</v>
      </c>
      <c r="B15" s="187">
        <v>6200</v>
      </c>
      <c r="C15" s="187">
        <v>6259</v>
      </c>
      <c r="D15" s="181">
        <f t="shared" si="0"/>
        <v>59</v>
      </c>
      <c r="E15" s="182">
        <f t="shared" si="1"/>
        <v>9.5161290322580694E-3</v>
      </c>
    </row>
    <row r="16" spans="1:11" ht="13.5" thickBot="1">
      <c r="A16" s="196" t="s">
        <v>295</v>
      </c>
      <c r="B16" s="174">
        <f>SUM(B8:B15)</f>
        <v>104578</v>
      </c>
      <c r="C16" s="174">
        <f>SUM(C8:C15)</f>
        <v>106693</v>
      </c>
      <c r="D16" s="189">
        <f t="shared" si="0"/>
        <v>2115</v>
      </c>
      <c r="E16" s="190">
        <f t="shared" si="1"/>
        <v>2.0224138920231782E-2</v>
      </c>
    </row>
    <row r="17" spans="2:2">
      <c r="B17" s="5"/>
    </row>
    <row r="18" spans="2:2">
      <c r="B18" s="5"/>
    </row>
    <row r="19" spans="2:2">
      <c r="B19" s="5"/>
    </row>
    <row r="20" spans="2:2">
      <c r="B20" s="5"/>
    </row>
    <row r="21" spans="2:2">
      <c r="B21" s="5"/>
    </row>
    <row r="22" spans="2:2">
      <c r="B22" s="5"/>
    </row>
    <row r="23" spans="2:2">
      <c r="B23" s="5"/>
    </row>
    <row r="24" spans="2:2">
      <c r="B24" s="5"/>
    </row>
    <row r="25" spans="2:2">
      <c r="B25"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3">
    <mergeCell ref="A6:A7"/>
    <mergeCell ref="D6:E6"/>
    <mergeCell ref="H1:I1"/>
  </mergeCells>
  <hyperlinks>
    <hyperlink ref="H1:I1" location="Index!A1" display="Regresar al Índice" xr:uid="{2EE83DE0-88A7-43C9-8FE9-7D3EB3F54DC8}"/>
  </hyperlink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398D-3525-416F-8A03-89846AAE5B85}">
  <sheetPr codeName="Hoja9"/>
  <dimension ref="A1:K216"/>
  <sheetViews>
    <sheetView zoomScaleNormal="100" workbookViewId="0"/>
  </sheetViews>
  <sheetFormatPr baseColWidth="10" defaultColWidth="11.42578125" defaultRowHeight="12.75"/>
  <cols>
    <col min="1" max="1" width="28.7109375" style="302" customWidth="1"/>
    <col min="2" max="2" width="14.5703125" style="136" customWidth="1"/>
    <col min="3" max="3" width="11.42578125" style="302" customWidth="1"/>
    <col min="4" max="4" width="11.5703125" style="302" customWidth="1"/>
    <col min="5" max="5" width="12.42578125" style="302" customWidth="1"/>
    <col min="6" max="6" width="5.85546875" style="302" bestFit="1" customWidth="1"/>
    <col min="7" max="7" width="7.85546875" style="302" bestFit="1" customWidth="1"/>
    <col min="8" max="8" width="6.140625" style="302" bestFit="1" customWidth="1"/>
    <col min="9" max="9" width="7.85546875" style="302" bestFit="1" customWidth="1"/>
    <col min="10" max="10" width="6" style="302" bestFit="1" customWidth="1"/>
    <col min="11" max="16384" width="11.42578125" style="302"/>
  </cols>
  <sheetData>
    <row r="1" spans="1:11">
      <c r="A1" s="262" t="s">
        <v>2831</v>
      </c>
      <c r="H1" s="266" t="s">
        <v>1445</v>
      </c>
      <c r="I1" s="266"/>
      <c r="J1" s="262"/>
      <c r="K1" s="262"/>
    </row>
    <row r="2" spans="1:11">
      <c r="A2" s="302" t="s">
        <v>1336</v>
      </c>
    </row>
    <row r="4" spans="1:11" ht="19.5" customHeight="1"/>
    <row r="5" spans="1:11" ht="17.45" customHeight="1" thickBot="1">
      <c r="A5" s="427"/>
      <c r="B5" s="161"/>
      <c r="C5" s="427"/>
      <c r="D5" s="427"/>
      <c r="E5" s="427"/>
    </row>
    <row r="6" spans="1:11" ht="17.45" customHeight="1" thickBot="1">
      <c r="A6" s="221" t="s">
        <v>400</v>
      </c>
      <c r="B6" s="432">
        <v>2023</v>
      </c>
      <c r="C6" s="432">
        <v>2023</v>
      </c>
      <c r="D6" s="223" t="s">
        <v>407</v>
      </c>
      <c r="E6" s="223"/>
    </row>
    <row r="7" spans="1:11" ht="17.45" customHeight="1" thickBot="1">
      <c r="A7" s="223"/>
      <c r="B7" s="192" t="s">
        <v>41</v>
      </c>
      <c r="C7" s="192" t="s">
        <v>42</v>
      </c>
      <c r="D7" s="212" t="s">
        <v>292</v>
      </c>
      <c r="E7" s="212" t="s">
        <v>293</v>
      </c>
    </row>
    <row r="8" spans="1:11" ht="19.149999999999999" customHeight="1" thickBot="1">
      <c r="A8" s="195" t="s">
        <v>1058</v>
      </c>
      <c r="B8" s="180">
        <v>26656</v>
      </c>
      <c r="C8" s="180">
        <v>26804</v>
      </c>
      <c r="D8" s="181">
        <f>C8-B8</f>
        <v>148</v>
      </c>
      <c r="E8" s="182">
        <f>C8/B8-1</f>
        <v>5.5522208883553859E-3</v>
      </c>
    </row>
    <row r="9" spans="1:11" ht="19.149999999999999" customHeight="1" thickBot="1">
      <c r="A9" s="194" t="s">
        <v>1059</v>
      </c>
      <c r="B9" s="184">
        <v>41851</v>
      </c>
      <c r="C9" s="184">
        <v>41919</v>
      </c>
      <c r="D9" s="200">
        <f t="shared" ref="D9:D15" si="0">C9-B9</f>
        <v>68</v>
      </c>
      <c r="E9" s="205">
        <f t="shared" ref="E9:E15" si="1">C9/B9-1</f>
        <v>1.6248118324533323E-3</v>
      </c>
    </row>
    <row r="10" spans="1:11" ht="19.149999999999999" customHeight="1" thickBot="1">
      <c r="A10" s="194" t="s">
        <v>1060</v>
      </c>
      <c r="B10" s="184">
        <v>32736</v>
      </c>
      <c r="C10" s="184">
        <v>32750</v>
      </c>
      <c r="D10" s="200">
        <f t="shared" si="0"/>
        <v>14</v>
      </c>
      <c r="E10" s="205">
        <f t="shared" si="1"/>
        <v>4.2766373411540215E-4</v>
      </c>
    </row>
    <row r="11" spans="1:11" ht="19.149999999999999" customHeight="1" thickBot="1">
      <c r="A11" s="194" t="s">
        <v>1061</v>
      </c>
      <c r="B11" s="184">
        <v>4216</v>
      </c>
      <c r="C11" s="184">
        <v>4206</v>
      </c>
      <c r="D11" s="200">
        <f t="shared" si="0"/>
        <v>-10</v>
      </c>
      <c r="E11" s="205">
        <f t="shared" si="1"/>
        <v>-2.3719165085388516E-3</v>
      </c>
    </row>
    <row r="12" spans="1:11" ht="19.149999999999999" customHeight="1" thickBot="1">
      <c r="A12" s="194" t="s">
        <v>1062</v>
      </c>
      <c r="B12" s="186">
        <v>564</v>
      </c>
      <c r="C12" s="186">
        <v>565</v>
      </c>
      <c r="D12" s="200">
        <f t="shared" si="0"/>
        <v>1</v>
      </c>
      <c r="E12" s="205">
        <f t="shared" si="1"/>
        <v>1.7730496453900457E-3</v>
      </c>
    </row>
    <row r="13" spans="1:11" ht="19.149999999999999" customHeight="1" thickBot="1">
      <c r="A13" s="194" t="s">
        <v>1063</v>
      </c>
      <c r="B13" s="186">
        <v>280</v>
      </c>
      <c r="C13" s="186">
        <v>284</v>
      </c>
      <c r="D13" s="200">
        <f t="shared" si="0"/>
        <v>4</v>
      </c>
      <c r="E13" s="205">
        <f t="shared" si="1"/>
        <v>1.4285714285714235E-2</v>
      </c>
    </row>
    <row r="14" spans="1:11" ht="19.149999999999999" customHeight="1" thickBot="1">
      <c r="A14" s="206" t="s">
        <v>1064</v>
      </c>
      <c r="B14" s="431">
        <v>164</v>
      </c>
      <c r="C14" s="431">
        <v>165</v>
      </c>
      <c r="D14" s="181">
        <f t="shared" si="0"/>
        <v>1</v>
      </c>
      <c r="E14" s="182">
        <f t="shared" si="1"/>
        <v>6.0975609756097615E-3</v>
      </c>
    </row>
    <row r="15" spans="1:11" ht="13.5" thickBot="1">
      <c r="A15" s="188" t="s">
        <v>296</v>
      </c>
      <c r="B15" s="204">
        <f>SUM(B8:B14)</f>
        <v>106467</v>
      </c>
      <c r="C15" s="204">
        <f>SUM(C8:C14)</f>
        <v>106693</v>
      </c>
      <c r="D15" s="189">
        <f t="shared" si="0"/>
        <v>226</v>
      </c>
      <c r="E15" s="190">
        <f t="shared" si="1"/>
        <v>2.1227234730010203E-3</v>
      </c>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3">
    <mergeCell ref="A6:A7"/>
    <mergeCell ref="D6:E6"/>
    <mergeCell ref="H1:I1"/>
  </mergeCells>
  <hyperlinks>
    <hyperlink ref="H1:I1" location="Index!A1" display="Regresar al Índice" xr:uid="{3D40A9D2-8D49-439E-AF64-7C7E5C08FB2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CAB6-1CF6-4630-81E1-9425F5CA2E87}">
  <sheetPr codeName="Hoja10"/>
  <dimension ref="A1:P216"/>
  <sheetViews>
    <sheetView zoomScaleNormal="100" workbookViewId="0"/>
  </sheetViews>
  <sheetFormatPr baseColWidth="10" defaultColWidth="10.85546875" defaultRowHeight="12.75"/>
  <cols>
    <col min="1" max="1" width="31.7109375" style="302" customWidth="1"/>
    <col min="2" max="2" width="13.5703125" style="136" customWidth="1"/>
    <col min="3" max="3" width="15.140625" style="302" customWidth="1"/>
    <col min="4" max="4" width="11.85546875" style="302" customWidth="1"/>
    <col min="5" max="5" width="10" style="302" customWidth="1"/>
    <col min="6" max="7" width="8.28515625" style="302" bestFit="1" customWidth="1"/>
    <col min="8" max="9" width="7.140625" style="302" customWidth="1"/>
    <col min="10" max="10" width="7.42578125" style="302" customWidth="1"/>
    <col min="11" max="11" width="8.42578125" style="302" customWidth="1"/>
    <col min="12" max="12" width="8" style="302" bestFit="1" customWidth="1"/>
    <col min="13" max="13" width="6.140625" style="302" bestFit="1" customWidth="1"/>
    <col min="14" max="14" width="7.7109375" style="302" bestFit="1" customWidth="1"/>
    <col min="15" max="16" width="5.42578125" style="302" customWidth="1"/>
    <col min="17" max="17" width="6.140625" style="302" customWidth="1"/>
    <col min="18" max="16384" width="10.85546875" style="302"/>
  </cols>
  <sheetData>
    <row r="1" spans="1:16" s="302" customFormat="1">
      <c r="A1" s="262" t="s">
        <v>1456</v>
      </c>
      <c r="B1" s="136"/>
      <c r="H1" s="266" t="s">
        <v>1445</v>
      </c>
      <c r="I1" s="266"/>
      <c r="J1" s="262"/>
      <c r="K1" s="262"/>
      <c r="L1" s="262"/>
      <c r="M1" s="2"/>
      <c r="N1" s="2"/>
      <c r="O1" s="2"/>
      <c r="P1" s="2"/>
    </row>
    <row r="2" spans="1:16" s="302" customFormat="1">
      <c r="A2" s="302" t="s">
        <v>1336</v>
      </c>
      <c r="B2" s="136"/>
    </row>
    <row r="4" spans="1:16" s="302" customFormat="1" ht="15" customHeight="1">
      <c r="B4" s="136"/>
    </row>
    <row r="5" spans="1:16" s="302" customFormat="1" ht="13.5" thickBot="1">
      <c r="A5" s="427"/>
      <c r="B5" s="161"/>
      <c r="C5" s="427"/>
      <c r="D5" s="427"/>
      <c r="E5" s="427"/>
    </row>
    <row r="6" spans="1:16" s="302" customFormat="1" ht="19.5" customHeight="1" thickBot="1">
      <c r="A6" s="428" t="s">
        <v>400</v>
      </c>
      <c r="B6" s="192">
        <v>2022</v>
      </c>
      <c r="C6" s="192">
        <v>2023</v>
      </c>
      <c r="D6" s="223" t="s">
        <v>133</v>
      </c>
      <c r="E6" s="223"/>
    </row>
    <row r="7" spans="1:16" s="302" customFormat="1" ht="19.5" customHeight="1" thickBot="1">
      <c r="A7" s="429"/>
      <c r="B7" s="192" t="s">
        <v>42</v>
      </c>
      <c r="C7" s="192" t="s">
        <v>42</v>
      </c>
      <c r="D7" s="212" t="s">
        <v>292</v>
      </c>
      <c r="E7" s="212" t="s">
        <v>293</v>
      </c>
    </row>
    <row r="8" spans="1:16" s="302" customFormat="1" ht="25.15" customHeight="1" thickBot="1">
      <c r="A8" s="430" t="s">
        <v>1058</v>
      </c>
      <c r="B8" s="180">
        <v>26411</v>
      </c>
      <c r="C8" s="180">
        <v>26804</v>
      </c>
      <c r="D8" s="181">
        <f>C8-B8</f>
        <v>393</v>
      </c>
      <c r="E8" s="182">
        <f>C8/B8-1</f>
        <v>1.4880163568210314E-2</v>
      </c>
    </row>
    <row r="9" spans="1:16" s="302" customFormat="1" ht="20.45" customHeight="1" thickBot="1">
      <c r="A9" s="194" t="s">
        <v>1059</v>
      </c>
      <c r="B9" s="184">
        <v>41168</v>
      </c>
      <c r="C9" s="184">
        <v>41919</v>
      </c>
      <c r="D9" s="200">
        <f t="shared" ref="D9:D14" si="0">C9-B9</f>
        <v>751</v>
      </c>
      <c r="E9" s="205">
        <f t="shared" ref="E9:E14" si="1">C9/B9-1</f>
        <v>1.8242324135250731E-2</v>
      </c>
    </row>
    <row r="10" spans="1:16" s="302" customFormat="1" ht="20.45" customHeight="1" thickBot="1">
      <c r="A10" s="194" t="s">
        <v>1060</v>
      </c>
      <c r="B10" s="184">
        <v>31999</v>
      </c>
      <c r="C10" s="184">
        <v>32750</v>
      </c>
      <c r="D10" s="200">
        <f t="shared" si="0"/>
        <v>751</v>
      </c>
      <c r="E10" s="205">
        <f t="shared" si="1"/>
        <v>2.3469483421356907E-2</v>
      </c>
    </row>
    <row r="11" spans="1:16" s="302" customFormat="1" ht="20.45" customHeight="1" thickBot="1">
      <c r="A11" s="194" t="s">
        <v>1061</v>
      </c>
      <c r="B11" s="184">
        <v>4056</v>
      </c>
      <c r="C11" s="184">
        <v>4206</v>
      </c>
      <c r="D11" s="200">
        <f t="shared" si="0"/>
        <v>150</v>
      </c>
      <c r="E11" s="205">
        <f t="shared" si="1"/>
        <v>3.6982248520710082E-2</v>
      </c>
    </row>
    <row r="12" spans="1:16" s="302" customFormat="1" ht="20.45" customHeight="1" thickBot="1">
      <c r="A12" s="194" t="s">
        <v>1062</v>
      </c>
      <c r="B12" s="186">
        <v>517</v>
      </c>
      <c r="C12" s="186">
        <v>565</v>
      </c>
      <c r="D12" s="200">
        <f t="shared" si="0"/>
        <v>48</v>
      </c>
      <c r="E12" s="205">
        <f t="shared" si="1"/>
        <v>9.2843326885880151E-2</v>
      </c>
    </row>
    <row r="13" spans="1:16" s="302" customFormat="1" ht="18.600000000000001" customHeight="1" thickBot="1">
      <c r="A13" s="194" t="s">
        <v>1063</v>
      </c>
      <c r="B13" s="186">
        <v>263</v>
      </c>
      <c r="C13" s="186">
        <v>284</v>
      </c>
      <c r="D13" s="200">
        <f t="shared" si="0"/>
        <v>21</v>
      </c>
      <c r="E13" s="205">
        <f t="shared" si="1"/>
        <v>7.9847908745247054E-2</v>
      </c>
    </row>
    <row r="14" spans="1:16" s="302" customFormat="1" ht="16.149999999999999" customHeight="1" thickBot="1">
      <c r="A14" s="206" t="s">
        <v>1064</v>
      </c>
      <c r="B14" s="431">
        <v>164</v>
      </c>
      <c r="C14" s="431">
        <v>165</v>
      </c>
      <c r="D14" s="200">
        <f t="shared" si="0"/>
        <v>1</v>
      </c>
      <c r="E14" s="205">
        <f t="shared" si="1"/>
        <v>6.0975609756097615E-3</v>
      </c>
    </row>
    <row r="15" spans="1:16" s="302" customFormat="1" ht="13.5" thickBot="1">
      <c r="A15" s="188" t="s">
        <v>296</v>
      </c>
      <c r="B15" s="174">
        <f>SUM(B8:B14)</f>
        <v>104578</v>
      </c>
      <c r="C15" s="174">
        <f>SUM(C8:C14)</f>
        <v>106693</v>
      </c>
      <c r="D15" s="204">
        <f>C15-B15</f>
        <v>2115</v>
      </c>
      <c r="E15" s="207">
        <f>C15/B15-1</f>
        <v>2.0224138920231782E-2</v>
      </c>
    </row>
    <row r="16" spans="1:16" s="302" customFormat="1">
      <c r="B16" s="5"/>
    </row>
    <row r="35" spans="2:2" s="302" customFormat="1">
      <c r="B35" s="5"/>
    </row>
    <row r="36" spans="2:2" s="302" customFormat="1">
      <c r="B36" s="5"/>
    </row>
    <row r="37" spans="2:2" s="302" customFormat="1">
      <c r="B37" s="5"/>
    </row>
    <row r="38" spans="2:2" s="302" customFormat="1">
      <c r="B38" s="5"/>
    </row>
    <row r="39" spans="2:2" s="302" customFormat="1">
      <c r="B39" s="5"/>
    </row>
    <row r="40" spans="2:2" s="302" customFormat="1">
      <c r="B40" s="5"/>
    </row>
    <row r="41" spans="2:2" s="302" customFormat="1">
      <c r="B41" s="5"/>
    </row>
    <row r="42" spans="2:2" s="302" customFormat="1">
      <c r="B42" s="5"/>
    </row>
    <row r="43" spans="2:2" s="302" customFormat="1">
      <c r="B43" s="5"/>
    </row>
    <row r="44" spans="2:2" s="302" customFormat="1">
      <c r="B44" s="5"/>
    </row>
    <row r="45" spans="2:2" s="302" customFormat="1">
      <c r="B45" s="5"/>
    </row>
    <row r="46" spans="2:2" s="302" customFormat="1">
      <c r="B46" s="5"/>
    </row>
    <row r="47" spans="2:2" s="302" customFormat="1">
      <c r="B47" s="5"/>
    </row>
    <row r="48" spans="2:2" s="302" customFormat="1">
      <c r="B48" s="5"/>
    </row>
    <row r="49" spans="2:2" s="302" customFormat="1">
      <c r="B49" s="5"/>
    </row>
    <row r="50" spans="2:2" s="302" customFormat="1">
      <c r="B50" s="5"/>
    </row>
    <row r="51" spans="2:2" s="302" customFormat="1">
      <c r="B51" s="5"/>
    </row>
    <row r="52" spans="2:2" s="302" customFormat="1">
      <c r="B52" s="5"/>
    </row>
    <row r="53" spans="2:2" s="302" customFormat="1">
      <c r="B53" s="5"/>
    </row>
    <row r="54" spans="2:2" s="302" customFormat="1">
      <c r="B54" s="5"/>
    </row>
    <row r="55" spans="2:2" s="302" customFormat="1">
      <c r="B55" s="5"/>
    </row>
    <row r="56" spans="2:2" s="302" customFormat="1">
      <c r="B56" s="5"/>
    </row>
    <row r="57" spans="2:2" s="302" customFormat="1">
      <c r="B57" s="5"/>
    </row>
    <row r="58" spans="2:2" s="302" customFormat="1">
      <c r="B58" s="5"/>
    </row>
    <row r="59" spans="2:2" s="302" customFormat="1">
      <c r="B59" s="5"/>
    </row>
    <row r="60" spans="2:2" s="302" customFormat="1">
      <c r="B60" s="5"/>
    </row>
    <row r="61" spans="2:2" s="302" customFormat="1">
      <c r="B61" s="5"/>
    </row>
    <row r="62" spans="2:2" s="302" customFormat="1">
      <c r="B62" s="5"/>
    </row>
    <row r="63" spans="2:2" s="302" customFormat="1">
      <c r="B63" s="5"/>
    </row>
    <row r="64" spans="2:2" s="302" customFormat="1">
      <c r="B64" s="5"/>
    </row>
    <row r="65" spans="2:2" s="302" customFormat="1">
      <c r="B65" s="5"/>
    </row>
    <row r="66" spans="2:2" s="302" customFormat="1">
      <c r="B66" s="5"/>
    </row>
    <row r="67" spans="2:2" s="302" customFormat="1">
      <c r="B67" s="5"/>
    </row>
    <row r="68" spans="2:2" s="302" customFormat="1">
      <c r="B68" s="5"/>
    </row>
    <row r="69" spans="2:2" s="302" customFormat="1">
      <c r="B69" s="5"/>
    </row>
    <row r="70" spans="2:2" s="302" customFormat="1">
      <c r="B70" s="5"/>
    </row>
    <row r="71" spans="2:2" s="302" customFormat="1">
      <c r="B71" s="5"/>
    </row>
    <row r="72" spans="2:2" s="302" customFormat="1">
      <c r="B72" s="5"/>
    </row>
    <row r="73" spans="2:2" s="302" customFormat="1">
      <c r="B73" s="5"/>
    </row>
    <row r="74" spans="2:2" s="302" customFormat="1">
      <c r="B74" s="5"/>
    </row>
    <row r="75" spans="2:2" s="302" customFormat="1">
      <c r="B75" s="5"/>
    </row>
    <row r="76" spans="2:2" s="302" customFormat="1">
      <c r="B76" s="5"/>
    </row>
    <row r="77" spans="2:2" s="302" customFormat="1">
      <c r="B77" s="5"/>
    </row>
    <row r="78" spans="2:2" s="302" customFormat="1">
      <c r="B78" s="5"/>
    </row>
    <row r="79" spans="2:2" s="302" customFormat="1">
      <c r="B79" s="5"/>
    </row>
    <row r="80" spans="2:2" s="302" customFormat="1">
      <c r="B80" s="5"/>
    </row>
    <row r="81" spans="2:2" s="302" customFormat="1">
      <c r="B81" s="5"/>
    </row>
    <row r="82" spans="2:2" s="302" customFormat="1">
      <c r="B82" s="5"/>
    </row>
    <row r="83" spans="2:2" s="302" customFormat="1">
      <c r="B83" s="5"/>
    </row>
    <row r="84" spans="2:2" s="302" customFormat="1">
      <c r="B84" s="5"/>
    </row>
    <row r="85" spans="2:2" s="302" customFormat="1">
      <c r="B85" s="5"/>
    </row>
    <row r="86" spans="2:2" s="302" customFormat="1">
      <c r="B86" s="5"/>
    </row>
    <row r="87" spans="2:2" s="302" customFormat="1">
      <c r="B87" s="5"/>
    </row>
    <row r="88" spans="2:2" s="302" customFormat="1">
      <c r="B88" s="5"/>
    </row>
    <row r="89" spans="2:2" s="302" customFormat="1">
      <c r="B89" s="5"/>
    </row>
    <row r="90" spans="2:2" s="302" customFormat="1">
      <c r="B90" s="5"/>
    </row>
    <row r="91" spans="2:2" s="302" customFormat="1">
      <c r="B91" s="5"/>
    </row>
    <row r="92" spans="2:2" s="302" customFormat="1">
      <c r="B92" s="5"/>
    </row>
    <row r="93" spans="2:2" s="302" customFormat="1">
      <c r="B93" s="5"/>
    </row>
    <row r="94" spans="2:2" s="302" customFormat="1">
      <c r="B94" s="5"/>
    </row>
    <row r="95" spans="2:2" s="302" customFormat="1">
      <c r="B95" s="5"/>
    </row>
    <row r="96" spans="2:2" s="302" customFormat="1">
      <c r="B96" s="5"/>
    </row>
    <row r="97" spans="2:2" s="302" customFormat="1">
      <c r="B97" s="5"/>
    </row>
    <row r="98" spans="2:2" s="302" customFormat="1">
      <c r="B98" s="5"/>
    </row>
    <row r="99" spans="2:2" s="302" customFormat="1">
      <c r="B99" s="5"/>
    </row>
    <row r="100" spans="2:2" s="302" customFormat="1">
      <c r="B100" s="5"/>
    </row>
    <row r="101" spans="2:2" s="302" customFormat="1">
      <c r="B101" s="5"/>
    </row>
    <row r="102" spans="2:2" s="302" customFormat="1">
      <c r="B102" s="5"/>
    </row>
    <row r="103" spans="2:2" s="302" customFormat="1">
      <c r="B103" s="5"/>
    </row>
    <row r="104" spans="2:2" s="302" customFormat="1">
      <c r="B104" s="5"/>
    </row>
    <row r="105" spans="2:2" s="302" customFormat="1">
      <c r="B105" s="5"/>
    </row>
    <row r="106" spans="2:2" s="302" customFormat="1">
      <c r="B106" s="5"/>
    </row>
    <row r="107" spans="2:2" s="302" customFormat="1">
      <c r="B107" s="5"/>
    </row>
    <row r="108" spans="2:2" s="302" customFormat="1">
      <c r="B108" s="5"/>
    </row>
    <row r="109" spans="2:2" s="302" customFormat="1">
      <c r="B109" s="5"/>
    </row>
    <row r="110" spans="2:2" s="302" customFormat="1">
      <c r="B110" s="5"/>
    </row>
    <row r="111" spans="2:2" s="302" customFormat="1">
      <c r="B111" s="5"/>
    </row>
    <row r="112" spans="2:2" s="302" customFormat="1">
      <c r="B112" s="5"/>
    </row>
    <row r="113" spans="2:2" s="302" customFormat="1">
      <c r="B113" s="5"/>
    </row>
    <row r="114" spans="2:2" s="302" customFormat="1">
      <c r="B114" s="5"/>
    </row>
    <row r="115" spans="2:2" s="302" customFormat="1">
      <c r="B115" s="5"/>
    </row>
    <row r="116" spans="2:2" s="302" customFormat="1">
      <c r="B116" s="5"/>
    </row>
    <row r="117" spans="2:2" s="302" customFormat="1">
      <c r="B117" s="5"/>
    </row>
    <row r="118" spans="2:2" s="302" customFormat="1">
      <c r="B118" s="5"/>
    </row>
    <row r="119" spans="2:2" s="302" customFormat="1">
      <c r="B119" s="5"/>
    </row>
    <row r="120" spans="2:2" s="302" customFormat="1">
      <c r="B120" s="5"/>
    </row>
    <row r="121" spans="2:2" s="302" customFormat="1">
      <c r="B121" s="5"/>
    </row>
    <row r="122" spans="2:2" s="302" customFormat="1">
      <c r="B122" s="5"/>
    </row>
    <row r="123" spans="2:2" s="302" customFormat="1">
      <c r="B123" s="5"/>
    </row>
    <row r="124" spans="2:2" s="302" customFormat="1">
      <c r="B124" s="5"/>
    </row>
    <row r="125" spans="2:2" s="302" customFormat="1">
      <c r="B125" s="5"/>
    </row>
    <row r="126" spans="2:2" s="302" customFormat="1">
      <c r="B126" s="5"/>
    </row>
    <row r="127" spans="2:2" s="302" customFormat="1">
      <c r="B127" s="5"/>
    </row>
    <row r="128" spans="2:2" s="302" customFormat="1">
      <c r="B128" s="5"/>
    </row>
    <row r="129" spans="2:2" s="302" customFormat="1">
      <c r="B129" s="5"/>
    </row>
    <row r="130" spans="2:2" s="302" customFormat="1">
      <c r="B130" s="5"/>
    </row>
    <row r="131" spans="2:2" s="302" customFormat="1">
      <c r="B131" s="5"/>
    </row>
    <row r="132" spans="2:2" s="302" customFormat="1">
      <c r="B132" s="5"/>
    </row>
    <row r="133" spans="2:2" s="302" customFormat="1">
      <c r="B133" s="5"/>
    </row>
    <row r="134" spans="2:2" s="302" customFormat="1">
      <c r="B134" s="5"/>
    </row>
    <row r="135" spans="2:2" s="302" customFormat="1">
      <c r="B135" s="5"/>
    </row>
    <row r="136" spans="2:2" s="302" customFormat="1">
      <c r="B136" s="5"/>
    </row>
    <row r="137" spans="2:2" s="302" customFormat="1">
      <c r="B137" s="5"/>
    </row>
    <row r="138" spans="2:2" s="302" customFormat="1">
      <c r="B138" s="5"/>
    </row>
    <row r="139" spans="2:2" s="302" customFormat="1">
      <c r="B139" s="5"/>
    </row>
    <row r="140" spans="2:2" s="302" customFormat="1">
      <c r="B140" s="5"/>
    </row>
    <row r="141" spans="2:2" s="302" customFormat="1">
      <c r="B141" s="5"/>
    </row>
    <row r="142" spans="2:2" s="302" customFormat="1">
      <c r="B142" s="5"/>
    </row>
    <row r="143" spans="2:2" s="302" customFormat="1">
      <c r="B143" s="5"/>
    </row>
    <row r="144" spans="2:2" s="302" customFormat="1">
      <c r="B144" s="5"/>
    </row>
    <row r="145" spans="2:2" s="302" customFormat="1">
      <c r="B145" s="5"/>
    </row>
    <row r="146" spans="2:2" s="302" customFormat="1">
      <c r="B146" s="5"/>
    </row>
    <row r="147" spans="2:2" s="302" customFormat="1">
      <c r="B147" s="5"/>
    </row>
    <row r="148" spans="2:2" s="302" customFormat="1">
      <c r="B148" s="5"/>
    </row>
    <row r="149" spans="2:2" s="302" customFormat="1">
      <c r="B149" s="5"/>
    </row>
    <row r="150" spans="2:2" s="302" customFormat="1">
      <c r="B150" s="5"/>
    </row>
    <row r="151" spans="2:2" s="302" customFormat="1">
      <c r="B151" s="5"/>
    </row>
    <row r="152" spans="2:2" s="302" customFormat="1">
      <c r="B152" s="5"/>
    </row>
    <row r="153" spans="2:2" s="302" customFormat="1">
      <c r="B153" s="5"/>
    </row>
    <row r="154" spans="2:2" s="302" customFormat="1">
      <c r="B154" s="5"/>
    </row>
    <row r="155" spans="2:2" s="302" customFormat="1">
      <c r="B155" s="5"/>
    </row>
    <row r="156" spans="2:2" s="302" customFormat="1">
      <c r="B156" s="5"/>
    </row>
    <row r="157" spans="2:2" s="302" customFormat="1">
      <c r="B157" s="5"/>
    </row>
    <row r="158" spans="2:2" s="302" customFormat="1">
      <c r="B158" s="5"/>
    </row>
    <row r="159" spans="2:2" s="302" customFormat="1">
      <c r="B159" s="5"/>
    </row>
    <row r="160" spans="2:2" s="302" customFormat="1">
      <c r="B160" s="5"/>
    </row>
    <row r="161" spans="2:2" s="302" customFormat="1">
      <c r="B161" s="5"/>
    </row>
    <row r="162" spans="2:2" s="302" customFormat="1">
      <c r="B162" s="5"/>
    </row>
    <row r="163" spans="2:2" s="302" customFormat="1">
      <c r="B163" s="5"/>
    </row>
    <row r="164" spans="2:2" s="302" customFormat="1">
      <c r="B164" s="5"/>
    </row>
    <row r="165" spans="2:2" s="302" customFormat="1">
      <c r="B165" s="5"/>
    </row>
    <row r="166" spans="2:2" s="302" customFormat="1">
      <c r="B166" s="5"/>
    </row>
    <row r="167" spans="2:2" s="302" customFormat="1">
      <c r="B167" s="5"/>
    </row>
    <row r="168" spans="2:2" s="302" customFormat="1">
      <c r="B168" s="5"/>
    </row>
    <row r="169" spans="2:2" s="302" customFormat="1">
      <c r="B169" s="5"/>
    </row>
    <row r="170" spans="2:2" s="302" customFormat="1">
      <c r="B170" s="5"/>
    </row>
    <row r="171" spans="2:2" s="302" customFormat="1">
      <c r="B171" s="5"/>
    </row>
    <row r="172" spans="2:2" s="302" customFormat="1">
      <c r="B172" s="5"/>
    </row>
    <row r="173" spans="2:2" s="302" customFormat="1">
      <c r="B173" s="5"/>
    </row>
    <row r="174" spans="2:2" s="302" customFormat="1">
      <c r="B174" s="5"/>
    </row>
    <row r="175" spans="2:2" s="302" customFormat="1">
      <c r="B175" s="5"/>
    </row>
    <row r="176" spans="2:2" s="302" customFormat="1">
      <c r="B176" s="5"/>
    </row>
    <row r="177" spans="2:2" s="302" customFormat="1">
      <c r="B177" s="5"/>
    </row>
    <row r="178" spans="2:2" s="302" customFormat="1">
      <c r="B178" s="5"/>
    </row>
    <row r="179" spans="2:2" s="302" customFormat="1">
      <c r="B179" s="5"/>
    </row>
    <row r="180" spans="2:2" s="302" customFormat="1">
      <c r="B180" s="5"/>
    </row>
    <row r="181" spans="2:2" s="302" customFormat="1">
      <c r="B181" s="5"/>
    </row>
    <row r="182" spans="2:2" s="302" customFormat="1">
      <c r="B182" s="5"/>
    </row>
    <row r="183" spans="2:2" s="302" customFormat="1">
      <c r="B183" s="5"/>
    </row>
    <row r="184" spans="2:2" s="302" customFormat="1">
      <c r="B184" s="5"/>
    </row>
    <row r="185" spans="2:2" s="302" customFormat="1">
      <c r="B185" s="5"/>
    </row>
    <row r="186" spans="2:2" s="302" customFormat="1">
      <c r="B186" s="5"/>
    </row>
    <row r="187" spans="2:2" s="302" customFormat="1">
      <c r="B187" s="5"/>
    </row>
    <row r="188" spans="2:2" s="302" customFormat="1">
      <c r="B188" s="5"/>
    </row>
    <row r="189" spans="2:2" s="302" customFormat="1">
      <c r="B189" s="5"/>
    </row>
    <row r="190" spans="2:2" s="302" customFormat="1">
      <c r="B190" s="5"/>
    </row>
    <row r="191" spans="2:2" s="302" customFormat="1">
      <c r="B191" s="5"/>
    </row>
    <row r="192" spans="2:2" s="302" customFormat="1">
      <c r="B192" s="5"/>
    </row>
    <row r="193" spans="2:2" s="302" customFormat="1">
      <c r="B193" s="5"/>
    </row>
    <row r="194" spans="2:2" s="302" customFormat="1">
      <c r="B194" s="5"/>
    </row>
    <row r="195" spans="2:2" s="302" customFormat="1">
      <c r="B195" s="5"/>
    </row>
    <row r="196" spans="2:2" s="302" customFormat="1">
      <c r="B196" s="5"/>
    </row>
    <row r="197" spans="2:2" s="302" customFormat="1">
      <c r="B197" s="5"/>
    </row>
    <row r="198" spans="2:2" s="302" customFormat="1">
      <c r="B198" s="5"/>
    </row>
    <row r="199" spans="2:2" s="302" customFormat="1">
      <c r="B199" s="5"/>
    </row>
    <row r="200" spans="2:2" s="302" customFormat="1">
      <c r="B200" s="5"/>
    </row>
    <row r="201" spans="2:2" s="302" customFormat="1">
      <c r="B201" s="5"/>
    </row>
    <row r="202" spans="2:2" s="302" customFormat="1">
      <c r="B202" s="5"/>
    </row>
    <row r="203" spans="2:2" s="302" customFormat="1">
      <c r="B203" s="5"/>
    </row>
    <row r="204" spans="2:2" s="302" customFormat="1">
      <c r="B204" s="5"/>
    </row>
    <row r="205" spans="2:2" s="302" customFormat="1">
      <c r="B205" s="5"/>
    </row>
    <row r="206" spans="2:2" s="302" customFormat="1">
      <c r="B206" s="5"/>
    </row>
    <row r="207" spans="2:2" s="302" customFormat="1">
      <c r="B207" s="5"/>
    </row>
    <row r="208" spans="2:2" s="302" customFormat="1">
      <c r="B208" s="5"/>
    </row>
    <row r="209" spans="2:2" s="302" customFormat="1">
      <c r="B209" s="5"/>
    </row>
    <row r="210" spans="2:2" s="302" customFormat="1">
      <c r="B210" s="5"/>
    </row>
    <row r="211" spans="2:2" s="302" customFormat="1">
      <c r="B211" s="5"/>
    </row>
    <row r="212" spans="2:2" s="302" customFormat="1">
      <c r="B212" s="5"/>
    </row>
    <row r="213" spans="2:2" s="302" customFormat="1">
      <c r="B213" s="5"/>
    </row>
    <row r="214" spans="2:2" s="302" customFormat="1">
      <c r="B214" s="5"/>
    </row>
    <row r="215" spans="2:2" s="302" customFormat="1">
      <c r="B215" s="5"/>
    </row>
    <row r="216" spans="2:2" s="302" customFormat="1">
      <c r="B216" s="5"/>
    </row>
  </sheetData>
  <mergeCells count="3">
    <mergeCell ref="A6:A7"/>
    <mergeCell ref="D6:E6"/>
    <mergeCell ref="H1:I1"/>
  </mergeCells>
  <hyperlinks>
    <hyperlink ref="H1:I1" location="Index!A1" display="Regresar al Índice" xr:uid="{96BD281C-729B-4559-9C79-3D2A691A97A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46"/>
  <dimension ref="A1:J216"/>
  <sheetViews>
    <sheetView zoomScaleNormal="100" workbookViewId="0"/>
  </sheetViews>
  <sheetFormatPr baseColWidth="10" defaultColWidth="9.140625" defaultRowHeight="12.75"/>
  <cols>
    <col min="1" max="1" width="70.7109375" style="10" customWidth="1"/>
    <col min="2" max="2" width="15.7109375" style="9" customWidth="1"/>
    <col min="3" max="4" width="15.7109375" style="10" customWidth="1"/>
    <col min="5" max="16384" width="9.140625" style="10"/>
  </cols>
  <sheetData>
    <row r="1" spans="1:10">
      <c r="A1" s="262" t="s">
        <v>2834</v>
      </c>
      <c r="H1" s="266" t="s">
        <v>1445</v>
      </c>
      <c r="I1" s="266"/>
      <c r="J1" s="262"/>
    </row>
    <row r="2" spans="1:10">
      <c r="A2" s="10" t="s">
        <v>1336</v>
      </c>
    </row>
    <row r="3" spans="1:10">
      <c r="A3" s="10" t="s">
        <v>346</v>
      </c>
    </row>
    <row r="6" spans="1:10" ht="25.5">
      <c r="A6" s="92" t="s">
        <v>347</v>
      </c>
      <c r="B6" s="92" t="s">
        <v>413</v>
      </c>
      <c r="C6" s="92" t="s">
        <v>286</v>
      </c>
      <c r="D6" s="92" t="s">
        <v>414</v>
      </c>
    </row>
    <row r="7" spans="1:10">
      <c r="A7" s="93" t="s">
        <v>348</v>
      </c>
      <c r="B7" s="94">
        <v>0.33300000000000002</v>
      </c>
      <c r="C7" s="95">
        <v>20257</v>
      </c>
      <c r="D7" s="94">
        <v>0.123</v>
      </c>
    </row>
    <row r="8" spans="1:10">
      <c r="A8" s="96" t="s">
        <v>349</v>
      </c>
      <c r="B8" s="97">
        <v>0.17</v>
      </c>
      <c r="C8" s="98">
        <v>7929</v>
      </c>
      <c r="D8" s="97">
        <v>9.0999999999999998E-2</v>
      </c>
    </row>
    <row r="9" spans="1:10">
      <c r="A9" s="93" t="s">
        <v>351</v>
      </c>
      <c r="B9" s="94">
        <v>0.14099999999999999</v>
      </c>
      <c r="C9" s="95">
        <v>5131</v>
      </c>
      <c r="D9" s="94">
        <v>7.0000000000000007E-2</v>
      </c>
    </row>
    <row r="10" spans="1:10">
      <c r="A10" s="96" t="s">
        <v>350</v>
      </c>
      <c r="B10" s="97">
        <v>9.4E-2</v>
      </c>
      <c r="C10" s="100">
        <v>-422</v>
      </c>
      <c r="D10" s="97">
        <v>-8.0000000000000002E-3</v>
      </c>
    </row>
    <row r="11" spans="1:10">
      <c r="A11" s="93" t="s">
        <v>353</v>
      </c>
      <c r="B11" s="94">
        <v>5.1999999999999998E-2</v>
      </c>
      <c r="C11" s="99">
        <v>-394</v>
      </c>
      <c r="D11" s="94">
        <v>-1.2999999999999999E-2</v>
      </c>
    </row>
    <row r="12" spans="1:10">
      <c r="A12" s="96" t="s">
        <v>354</v>
      </c>
      <c r="B12" s="97">
        <v>3.5999999999999997E-2</v>
      </c>
      <c r="C12" s="100">
        <v>-104</v>
      </c>
      <c r="D12" s="97">
        <v>-5.0000000000000001E-3</v>
      </c>
    </row>
    <row r="13" spans="1:10" ht="25.5">
      <c r="A13" s="93" t="s">
        <v>352</v>
      </c>
      <c r="B13" s="94">
        <v>3.5000000000000003E-2</v>
      </c>
      <c r="C13" s="95">
        <v>2075</v>
      </c>
      <c r="D13" s="94">
        <v>0.121</v>
      </c>
    </row>
    <row r="14" spans="1:10">
      <c r="A14" s="96" t="s">
        <v>356</v>
      </c>
      <c r="B14" s="97">
        <v>2.8000000000000001E-2</v>
      </c>
      <c r="C14" s="98">
        <v>-1263</v>
      </c>
      <c r="D14" s="97">
        <v>-7.4999999999999997E-2</v>
      </c>
    </row>
    <row r="15" spans="1:10">
      <c r="A15" s="93" t="s">
        <v>355</v>
      </c>
      <c r="B15" s="94">
        <v>2.7E-2</v>
      </c>
      <c r="C15" s="95">
        <v>1342</v>
      </c>
      <c r="D15" s="94">
        <v>9.7000000000000003E-2</v>
      </c>
    </row>
    <row r="16" spans="1:10">
      <c r="A16" s="96" t="s">
        <v>357</v>
      </c>
      <c r="B16" s="97">
        <v>2.1999999999999999E-2</v>
      </c>
      <c r="C16" s="98">
        <v>1115</v>
      </c>
      <c r="D16" s="97">
        <v>0.1</v>
      </c>
    </row>
    <row r="17" spans="1:4">
      <c r="A17" s="93" t="s">
        <v>358</v>
      </c>
      <c r="B17" s="94">
        <v>6.0999999999999999E-2</v>
      </c>
      <c r="C17" s="95">
        <v>-1316</v>
      </c>
      <c r="D17" s="94">
        <v>-3.6999999999999998E-2</v>
      </c>
    </row>
    <row r="18" spans="1:4">
      <c r="A18" s="101" t="s">
        <v>52</v>
      </c>
      <c r="B18" s="102">
        <v>1</v>
      </c>
      <c r="C18" s="103">
        <v>34350</v>
      </c>
      <c r="D18" s="102">
        <v>6.6000000000000003E-2</v>
      </c>
    </row>
    <row r="19" spans="1:4">
      <c r="B19"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1">
    <mergeCell ref="H1:I1"/>
  </mergeCells>
  <hyperlinks>
    <hyperlink ref="H1:I1" location="Index!A1" display="Regresar al Índice" xr:uid="{39AEA346-3412-4E29-A478-50B894AE67CF}"/>
  </hyperlink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7816D-53EC-4851-BAFF-FF7623E0F087}">
  <sheetPr codeName="Hoja100"/>
  <dimension ref="A1:I25"/>
  <sheetViews>
    <sheetView workbookViewId="0"/>
  </sheetViews>
  <sheetFormatPr baseColWidth="10" defaultRowHeight="12.75"/>
  <cols>
    <col min="1" max="16384" width="11.42578125" style="262"/>
  </cols>
  <sheetData>
    <row r="1" spans="1:9">
      <c r="A1" s="262" t="s">
        <v>2802</v>
      </c>
      <c r="H1" s="266" t="s">
        <v>1445</v>
      </c>
      <c r="I1" s="266"/>
    </row>
    <row r="5" spans="1:9" ht="13.5" thickBot="1"/>
    <row r="6" spans="1:9">
      <c r="A6" s="250" t="s">
        <v>2593</v>
      </c>
      <c r="B6" s="250" t="s">
        <v>2594</v>
      </c>
      <c r="C6" s="252" t="s">
        <v>2595</v>
      </c>
      <c r="D6" s="250" t="s">
        <v>2596</v>
      </c>
      <c r="E6" s="252" t="s">
        <v>2597</v>
      </c>
      <c r="F6" s="466"/>
    </row>
    <row r="7" spans="1:9" ht="13.5" thickBot="1">
      <c r="A7" s="251"/>
      <c r="B7" s="251"/>
      <c r="C7" s="253"/>
      <c r="D7" s="251"/>
      <c r="E7" s="254"/>
      <c r="F7" s="466"/>
    </row>
    <row r="8" spans="1:9">
      <c r="A8" s="238" t="s">
        <v>2598</v>
      </c>
      <c r="B8" s="239" t="s">
        <v>2599</v>
      </c>
      <c r="C8" s="240">
        <v>1.4</v>
      </c>
      <c r="D8" s="239"/>
      <c r="E8" s="240"/>
      <c r="F8" s="466"/>
    </row>
    <row r="9" spans="1:9">
      <c r="A9" s="238" t="s">
        <v>2600</v>
      </c>
      <c r="B9" s="239">
        <v>62.6</v>
      </c>
      <c r="C9" s="240">
        <v>0</v>
      </c>
      <c r="D9" s="239"/>
      <c r="E9" s="240"/>
      <c r="F9" s="466"/>
    </row>
    <row r="10" spans="1:9">
      <c r="A10" s="238" t="s">
        <v>2601</v>
      </c>
      <c r="B10" s="239" t="s">
        <v>2599</v>
      </c>
      <c r="C10" s="240" t="s">
        <v>2599</v>
      </c>
      <c r="D10" s="239"/>
      <c r="E10" s="240"/>
      <c r="F10" s="466"/>
    </row>
    <row r="11" spans="1:9">
      <c r="A11" s="238" t="s">
        <v>2602</v>
      </c>
      <c r="B11" s="239">
        <v>41.2</v>
      </c>
      <c r="C11" s="240">
        <v>38.799999999999997</v>
      </c>
      <c r="D11" s="241">
        <v>-0.06</v>
      </c>
      <c r="E11" s="242">
        <v>-2.4</v>
      </c>
      <c r="F11" s="466"/>
    </row>
    <row r="12" spans="1:9">
      <c r="A12" s="238" t="s">
        <v>2603</v>
      </c>
      <c r="B12" s="239">
        <v>410.2</v>
      </c>
      <c r="C12" s="240">
        <v>779.8</v>
      </c>
      <c r="D12" s="241">
        <v>0.9</v>
      </c>
      <c r="E12" s="240">
        <v>369.6</v>
      </c>
      <c r="F12" s="466"/>
    </row>
    <row r="13" spans="1:9">
      <c r="A13" s="238" t="s">
        <v>2604</v>
      </c>
      <c r="B13" s="239">
        <v>230.6</v>
      </c>
      <c r="C13" s="240">
        <v>35.9</v>
      </c>
      <c r="D13" s="241">
        <v>-0.84</v>
      </c>
      <c r="E13" s="242">
        <v>-194.7</v>
      </c>
      <c r="F13" s="466"/>
    </row>
    <row r="14" spans="1:9">
      <c r="A14" s="238" t="s">
        <v>2605</v>
      </c>
      <c r="B14" s="239">
        <v>354.3</v>
      </c>
      <c r="C14" s="240">
        <v>7</v>
      </c>
      <c r="D14" s="241">
        <v>-0.98</v>
      </c>
      <c r="E14" s="242">
        <v>-347.3</v>
      </c>
      <c r="F14" s="466"/>
    </row>
    <row r="15" spans="1:9">
      <c r="A15" s="238" t="s">
        <v>2606</v>
      </c>
      <c r="B15" s="239">
        <v>21.8</v>
      </c>
      <c r="C15" s="240">
        <v>2.2999999999999998</v>
      </c>
      <c r="D15" s="241">
        <v>-0.89</v>
      </c>
      <c r="E15" s="242">
        <v>-19.5</v>
      </c>
      <c r="F15" s="466"/>
    </row>
    <row r="16" spans="1:9">
      <c r="A16" s="238" t="s">
        <v>2607</v>
      </c>
      <c r="B16" s="239">
        <v>241</v>
      </c>
      <c r="C16" s="240">
        <v>270.39999999999998</v>
      </c>
      <c r="D16" s="241">
        <v>0.12</v>
      </c>
      <c r="E16" s="240">
        <v>29.4</v>
      </c>
      <c r="F16" s="466"/>
    </row>
    <row r="17" spans="1:6">
      <c r="A17" s="238" t="s">
        <v>2608</v>
      </c>
      <c r="B17" s="239">
        <v>0.1</v>
      </c>
      <c r="C17" s="240">
        <v>0</v>
      </c>
      <c r="D17" s="239"/>
      <c r="E17" s="240"/>
      <c r="F17" s="466"/>
    </row>
    <row r="18" spans="1:6">
      <c r="A18" s="238" t="s">
        <v>2609</v>
      </c>
      <c r="B18" s="239">
        <v>10.7</v>
      </c>
      <c r="C18" s="240" t="s">
        <v>2599</v>
      </c>
      <c r="D18" s="239"/>
      <c r="E18" s="240"/>
      <c r="F18" s="466"/>
    </row>
    <row r="19" spans="1:6">
      <c r="A19" s="238" t="s">
        <v>2610</v>
      </c>
      <c r="B19" s="239">
        <v>3.6</v>
      </c>
      <c r="C19" s="240" t="s">
        <v>2599</v>
      </c>
      <c r="D19" s="239"/>
      <c r="E19" s="240"/>
      <c r="F19" s="466"/>
    </row>
    <row r="20" spans="1:6">
      <c r="A20" s="238" t="s">
        <v>2611</v>
      </c>
      <c r="B20" s="239">
        <v>0</v>
      </c>
      <c r="C20" s="240">
        <v>0</v>
      </c>
      <c r="D20" s="239"/>
      <c r="E20" s="240"/>
      <c r="F20" s="466"/>
    </row>
    <row r="21" spans="1:6">
      <c r="A21" s="238" t="s">
        <v>2612</v>
      </c>
      <c r="B21" s="239">
        <v>0</v>
      </c>
      <c r="C21" s="240">
        <v>0</v>
      </c>
      <c r="D21" s="239"/>
      <c r="E21" s="240"/>
      <c r="F21" s="466"/>
    </row>
    <row r="22" spans="1:6">
      <c r="A22" s="238" t="s">
        <v>2613</v>
      </c>
      <c r="B22" s="239">
        <v>0</v>
      </c>
      <c r="C22" s="240">
        <v>0</v>
      </c>
      <c r="D22" s="239"/>
      <c r="E22" s="240"/>
      <c r="F22" s="466"/>
    </row>
    <row r="23" spans="1:6">
      <c r="A23" s="238" t="s">
        <v>2614</v>
      </c>
      <c r="B23" s="239">
        <v>41</v>
      </c>
      <c r="C23" s="240">
        <v>31.5</v>
      </c>
      <c r="D23" s="241">
        <v>-0.23</v>
      </c>
      <c r="E23" s="242">
        <v>-9.5</v>
      </c>
      <c r="F23" s="466"/>
    </row>
    <row r="24" spans="1:6" ht="13.5" thickBot="1">
      <c r="A24" s="238" t="s">
        <v>2615</v>
      </c>
      <c r="B24" s="243">
        <v>-102.5</v>
      </c>
      <c r="C24" s="244" t="s">
        <v>2599</v>
      </c>
      <c r="D24" s="239"/>
      <c r="E24" s="240"/>
      <c r="F24" s="466"/>
    </row>
    <row r="25" spans="1:6" ht="26.25" thickBot="1">
      <c r="A25" s="245" t="s">
        <v>1191</v>
      </c>
      <c r="B25" s="246">
        <v>1318.9</v>
      </c>
      <c r="C25" s="247">
        <v>1179</v>
      </c>
      <c r="D25" s="248">
        <v>-0.106</v>
      </c>
      <c r="E25" s="249">
        <v>-139.9</v>
      </c>
      <c r="F25" s="466"/>
    </row>
  </sheetData>
  <mergeCells count="6">
    <mergeCell ref="A6:A7"/>
    <mergeCell ref="B6:B7"/>
    <mergeCell ref="C6:C7"/>
    <mergeCell ref="D6:D7"/>
    <mergeCell ref="E6:E7"/>
    <mergeCell ref="H1:I1"/>
  </mergeCells>
  <hyperlinks>
    <hyperlink ref="H1:I1" location="Index!A1" display="Regresar al Índice" xr:uid="{8445EE8E-6DAA-417D-910A-9E57FE39A83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7"/>
  <dimension ref="A1:J216"/>
  <sheetViews>
    <sheetView zoomScaleNormal="100" workbookViewId="0"/>
  </sheetViews>
  <sheetFormatPr baseColWidth="10" defaultColWidth="9.140625" defaultRowHeight="12.75"/>
  <cols>
    <col min="1" max="1" width="70.7109375" style="10" customWidth="1"/>
    <col min="2" max="2" width="15.7109375" style="9" customWidth="1"/>
    <col min="3" max="4" width="15.7109375" style="10" customWidth="1"/>
    <col min="5" max="16384" width="9.140625" style="10"/>
  </cols>
  <sheetData>
    <row r="1" spans="1:10">
      <c r="A1" s="262" t="s">
        <v>2836</v>
      </c>
      <c r="H1" s="266" t="s">
        <v>1445</v>
      </c>
      <c r="I1" s="266"/>
      <c r="J1" s="262"/>
    </row>
    <row r="2" spans="1:10">
      <c r="A2" s="10" t="s">
        <v>1336</v>
      </c>
    </row>
    <row r="3" spans="1:10">
      <c r="A3" s="10" t="s">
        <v>359</v>
      </c>
    </row>
    <row r="6" spans="1:10" ht="25.5">
      <c r="A6" s="92" t="s">
        <v>347</v>
      </c>
      <c r="B6" s="92" t="s">
        <v>413</v>
      </c>
      <c r="C6" s="92" t="s">
        <v>286</v>
      </c>
      <c r="D6" s="92" t="s">
        <v>414</v>
      </c>
    </row>
    <row r="7" spans="1:10" ht="25.5">
      <c r="A7" s="93" t="s">
        <v>352</v>
      </c>
      <c r="B7" s="94">
        <v>0.27100000000000002</v>
      </c>
      <c r="C7" s="95">
        <v>10800</v>
      </c>
      <c r="D7" s="94">
        <v>0.16700000000000001</v>
      </c>
    </row>
    <row r="8" spans="1:10">
      <c r="A8" s="96" t="s">
        <v>348</v>
      </c>
      <c r="B8" s="97">
        <v>0.20799999999999999</v>
      </c>
      <c r="C8" s="98">
        <v>1212</v>
      </c>
      <c r="D8" s="97">
        <v>2.1000000000000001E-2</v>
      </c>
    </row>
    <row r="9" spans="1:10">
      <c r="A9" s="93" t="s">
        <v>351</v>
      </c>
      <c r="B9" s="94">
        <v>0.09</v>
      </c>
      <c r="C9" s="99">
        <v>635</v>
      </c>
      <c r="D9" s="94">
        <v>2.5999999999999999E-2</v>
      </c>
    </row>
    <row r="10" spans="1:10">
      <c r="A10" s="96" t="s">
        <v>350</v>
      </c>
      <c r="B10" s="97">
        <v>8.6999999999999994E-2</v>
      </c>
      <c r="C10" s="98">
        <v>1442</v>
      </c>
      <c r="D10" s="97">
        <v>6.3E-2</v>
      </c>
    </row>
    <row r="11" spans="1:10">
      <c r="A11" s="93" t="s">
        <v>353</v>
      </c>
      <c r="B11" s="94">
        <v>8.5000000000000006E-2</v>
      </c>
      <c r="C11" s="99">
        <v>12</v>
      </c>
      <c r="D11" s="94">
        <v>1E-3</v>
      </c>
    </row>
    <row r="12" spans="1:10">
      <c r="A12" s="96" t="s">
        <v>349</v>
      </c>
      <c r="B12" s="97">
        <v>5.8000000000000003E-2</v>
      </c>
      <c r="C12" s="100">
        <v>663</v>
      </c>
      <c r="D12" s="97">
        <v>4.2999999999999997E-2</v>
      </c>
    </row>
    <row r="13" spans="1:10">
      <c r="A13" s="93" t="s">
        <v>354</v>
      </c>
      <c r="B13" s="94">
        <v>5.0999999999999997E-2</v>
      </c>
      <c r="C13" s="95">
        <v>-1197</v>
      </c>
      <c r="D13" s="94">
        <v>-7.8E-2</v>
      </c>
    </row>
    <row r="14" spans="1:10">
      <c r="A14" s="96" t="s">
        <v>360</v>
      </c>
      <c r="B14" s="97">
        <v>2.9000000000000001E-2</v>
      </c>
      <c r="C14" s="100">
        <v>548</v>
      </c>
      <c r="D14" s="97">
        <v>7.1999999999999995E-2</v>
      </c>
    </row>
    <row r="15" spans="1:10">
      <c r="A15" s="93" t="s">
        <v>361</v>
      </c>
      <c r="B15" s="94">
        <v>0.02</v>
      </c>
      <c r="C15" s="99">
        <v>-254</v>
      </c>
      <c r="D15" s="94">
        <v>-4.4999999999999998E-2</v>
      </c>
    </row>
    <row r="16" spans="1:10">
      <c r="A16" s="96" t="s">
        <v>357</v>
      </c>
      <c r="B16" s="97">
        <v>1.6E-2</v>
      </c>
      <c r="C16" s="100">
        <v>-24</v>
      </c>
      <c r="D16" s="97">
        <v>-5.0000000000000001E-3</v>
      </c>
    </row>
    <row r="17" spans="1:4">
      <c r="A17" s="93" t="s">
        <v>358</v>
      </c>
      <c r="B17" s="94">
        <v>8.4000000000000005E-2</v>
      </c>
      <c r="C17" s="95">
        <v>-1176</v>
      </c>
      <c r="D17" s="94">
        <v>-4.8000000000000001E-2</v>
      </c>
    </row>
    <row r="18" spans="1:4">
      <c r="A18" s="101" t="s">
        <v>52</v>
      </c>
      <c r="B18" s="102">
        <v>1</v>
      </c>
      <c r="C18" s="103">
        <v>12661</v>
      </c>
      <c r="D18" s="102">
        <v>4.8000000000000001E-2</v>
      </c>
    </row>
    <row r="19" spans="1:4">
      <c r="B19"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1">
    <mergeCell ref="H1:I1"/>
  </mergeCells>
  <hyperlinks>
    <hyperlink ref="H1:I1" location="Index!A1" display="Regresar al Índice" xr:uid="{684E0ED9-E605-40BB-AB87-FC319BC3F7F9}"/>
  </hyperlink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8"/>
  <dimension ref="A1:I216"/>
  <sheetViews>
    <sheetView zoomScaleNormal="100" workbookViewId="0"/>
  </sheetViews>
  <sheetFormatPr baseColWidth="10" defaultColWidth="9.140625" defaultRowHeight="12.75"/>
  <cols>
    <col min="1" max="1" width="12" style="11" customWidth="1"/>
    <col min="2" max="2" width="14.7109375" style="11" customWidth="1"/>
    <col min="3" max="3" width="15.7109375" style="11" customWidth="1"/>
    <col min="4" max="4" width="11.42578125" style="11" customWidth="1"/>
    <col min="5" max="5" width="13.7109375" style="11" customWidth="1"/>
    <col min="6" max="6" width="15.42578125" style="11" customWidth="1"/>
    <col min="7" max="7" width="12.42578125" style="11" customWidth="1"/>
    <col min="8" max="16384" width="9.140625" style="11"/>
  </cols>
  <sheetData>
    <row r="1" spans="1:9">
      <c r="A1" s="262" t="s">
        <v>2838</v>
      </c>
      <c r="H1" s="263" t="s">
        <v>1445</v>
      </c>
      <c r="I1" s="263"/>
    </row>
    <row r="2" spans="1:9">
      <c r="A2" s="8" t="s">
        <v>1336</v>
      </c>
    </row>
    <row r="5" spans="1:9" ht="13.5" thickBot="1">
      <c r="B5" s="5"/>
    </row>
    <row r="6" spans="1:9" ht="13.7" customHeight="1" thickBot="1">
      <c r="A6" s="86"/>
      <c r="B6" s="224" t="s">
        <v>606</v>
      </c>
      <c r="C6" s="225"/>
      <c r="D6" s="226"/>
      <c r="E6" s="224" t="s">
        <v>607</v>
      </c>
      <c r="F6" s="225"/>
      <c r="G6" s="226"/>
    </row>
    <row r="7" spans="1:9" ht="30.2" customHeight="1" thickBot="1">
      <c r="A7" s="87" t="s">
        <v>341</v>
      </c>
      <c r="B7" s="88" t="s">
        <v>640</v>
      </c>
      <c r="C7" s="88" t="s">
        <v>1360</v>
      </c>
      <c r="D7" s="88" t="s">
        <v>362</v>
      </c>
      <c r="E7" s="88" t="s">
        <v>640</v>
      </c>
      <c r="F7" s="88" t="s">
        <v>1360</v>
      </c>
      <c r="G7" s="88" t="s">
        <v>362</v>
      </c>
    </row>
    <row r="8" spans="1:9">
      <c r="A8" s="89" t="s">
        <v>1480</v>
      </c>
      <c r="B8" s="91">
        <v>0.11272325802955109</v>
      </c>
      <c r="C8" s="91">
        <v>7.9936979211553141E-2</v>
      </c>
      <c r="D8" s="91">
        <v>0.11229657031754231</v>
      </c>
      <c r="E8" s="91">
        <v>1.9971098579954136E-2</v>
      </c>
      <c r="F8" s="91">
        <v>8.8996257124635422E-2</v>
      </c>
      <c r="G8" s="91">
        <v>9.015856955601835E-2</v>
      </c>
    </row>
    <row r="9" spans="1:9">
      <c r="A9" s="89" t="s">
        <v>1481</v>
      </c>
      <c r="B9" s="90">
        <v>0.11409775535931435</v>
      </c>
      <c r="C9" s="90">
        <v>1.9161571173152224E-2</v>
      </c>
      <c r="D9" s="90">
        <v>9.6263638069885638E-2</v>
      </c>
      <c r="E9" s="90">
        <v>1.4189043227692681E-2</v>
      </c>
      <c r="F9" s="90">
        <v>0.10744729404294058</v>
      </c>
      <c r="G9" s="90">
        <v>8.5924929845660858E-2</v>
      </c>
    </row>
    <row r="10" spans="1:9">
      <c r="A10" s="89" t="s">
        <v>1482</v>
      </c>
      <c r="B10" s="91">
        <v>7.0501009888487565E-2</v>
      </c>
      <c r="C10" s="91">
        <v>6.3826609483454325E-2</v>
      </c>
      <c r="D10" s="91">
        <v>7.3103261603117614E-2</v>
      </c>
      <c r="E10" s="91">
        <v>2.7403733296939266E-3</v>
      </c>
      <c r="F10" s="91">
        <v>7.2076226778220107E-2</v>
      </c>
      <c r="G10" s="91">
        <v>7.9710292235961058E-2</v>
      </c>
    </row>
    <row r="11" spans="1:9">
      <c r="A11" s="89" t="s">
        <v>1483</v>
      </c>
      <c r="B11" s="90">
        <v>4.1872555359281853E-2</v>
      </c>
      <c r="C11" s="90">
        <v>5.411590658643553E-2</v>
      </c>
      <c r="D11" s="90">
        <v>0.10845823722410752</v>
      </c>
      <c r="E11" s="90">
        <v>-6.304444020691637E-3</v>
      </c>
      <c r="F11" s="90">
        <v>8.0148341863975209E-2</v>
      </c>
      <c r="G11" s="90">
        <v>0.10030123478646805</v>
      </c>
    </row>
    <row r="12" spans="1:9">
      <c r="A12" s="89" t="s">
        <v>1484</v>
      </c>
      <c r="B12" s="91">
        <v>3.0701329574411431E-2</v>
      </c>
      <c r="C12" s="91">
        <v>8.755511830966381E-2</v>
      </c>
      <c r="D12" s="91">
        <v>7.4774843446704098E-2</v>
      </c>
      <c r="E12" s="91">
        <v>-4.6819996182114031E-3</v>
      </c>
      <c r="F12" s="91">
        <v>6.671267170899596E-2</v>
      </c>
      <c r="G12" s="91">
        <v>9.3222898558223091E-2</v>
      </c>
    </row>
    <row r="13" spans="1:9">
      <c r="A13" s="89" t="s">
        <v>1485</v>
      </c>
      <c r="B13" s="90">
        <v>3.0549369683000045E-2</v>
      </c>
      <c r="C13" s="90">
        <v>6.1294484821641911E-2</v>
      </c>
      <c r="D13" s="90">
        <v>5.1871196764379263E-2</v>
      </c>
      <c r="E13" s="90">
        <v>-5.3296585161988225E-3</v>
      </c>
      <c r="F13" s="90">
        <v>5.8817502640817497E-2</v>
      </c>
      <c r="G13" s="90">
        <v>9.6140370395123118E-2</v>
      </c>
    </row>
    <row r="14" spans="1:9">
      <c r="A14" s="89" t="s">
        <v>1486</v>
      </c>
      <c r="B14" s="91">
        <v>2.3177020811680289E-2</v>
      </c>
      <c r="C14" s="91">
        <v>9.2747290838666313E-2</v>
      </c>
      <c r="D14" s="91">
        <v>2.6722810986158689E-2</v>
      </c>
      <c r="E14" s="91">
        <v>-7.2830073369995656E-3</v>
      </c>
      <c r="F14" s="91">
        <v>1.2444714518133729E-2</v>
      </c>
      <c r="G14" s="91">
        <v>7.2395255124394625E-2</v>
      </c>
    </row>
    <row r="15" spans="1:9">
      <c r="A15" s="89" t="s">
        <v>1487</v>
      </c>
      <c r="B15" s="90">
        <v>1.7265420666780138E-2</v>
      </c>
      <c r="C15" s="90">
        <v>2.584954034899797E-2</v>
      </c>
      <c r="D15" s="90">
        <v>6.5254807237198148E-2</v>
      </c>
      <c r="E15" s="90">
        <v>-1.5946120785417097E-2</v>
      </c>
      <c r="F15" s="90">
        <v>6.4499404013466238E-2</v>
      </c>
      <c r="G15" s="90">
        <v>9.063774966183212E-2</v>
      </c>
    </row>
    <row r="16" spans="1:9">
      <c r="A16" s="89" t="s">
        <v>1488</v>
      </c>
      <c r="B16" s="91">
        <v>-9.8131922019480968E-4</v>
      </c>
      <c r="C16" s="91">
        <v>5.3465381197798124E-2</v>
      </c>
      <c r="D16" s="91">
        <v>5.5909853914646077E-2</v>
      </c>
      <c r="E16" s="91">
        <v>-1.9229583060835897E-3</v>
      </c>
      <c r="F16" s="91">
        <v>8.5570072102482853E-2</v>
      </c>
      <c r="G16" s="91">
        <v>9.2297217813837956E-2</v>
      </c>
    </row>
    <row r="17" spans="1:7">
      <c r="A17" s="89" t="s">
        <v>1489</v>
      </c>
      <c r="B17" s="90">
        <v>-2.8754388078333776E-3</v>
      </c>
      <c r="C17" s="90">
        <v>6.0571214221460085E-2</v>
      </c>
      <c r="D17" s="90">
        <v>-2.963496854676556E-3</v>
      </c>
      <c r="E17" s="90">
        <v>-6.7505969631363261E-3</v>
      </c>
      <c r="F17" s="90">
        <v>9.7449981664157775E-2</v>
      </c>
      <c r="G17" s="90">
        <v>5.5551968235302465E-2</v>
      </c>
    </row>
    <row r="18" spans="1:7">
      <c r="A18" s="89" t="s">
        <v>1490</v>
      </c>
      <c r="B18" s="91">
        <v>-1.4384289387035213E-2</v>
      </c>
      <c r="C18" s="91">
        <v>8.555940742369858E-2</v>
      </c>
      <c r="D18" s="91">
        <v>-2.5483812105332102E-2</v>
      </c>
      <c r="E18" s="91">
        <v>-1.6617858545579017E-3</v>
      </c>
      <c r="F18" s="91">
        <v>9.0249354862459191E-2</v>
      </c>
      <c r="G18" s="91">
        <v>1.0454346555501688E-2</v>
      </c>
    </row>
    <row r="19" spans="1:7">
      <c r="A19" s="89" t="s">
        <v>1491</v>
      </c>
      <c r="B19" s="90">
        <v>-1.8607034164321228E-2</v>
      </c>
      <c r="C19" s="90">
        <v>4.2604293475395801E-2</v>
      </c>
      <c r="D19" s="90">
        <v>-5.7757977668966336E-2</v>
      </c>
      <c r="E19" s="90">
        <v>5.5258664781684405E-3</v>
      </c>
      <c r="F19" s="90">
        <v>6.9551095964067014E-2</v>
      </c>
      <c r="G19" s="90">
        <v>2.5066961003218976E-2</v>
      </c>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3">
    <mergeCell ref="H1:I1"/>
    <mergeCell ref="B6:D6"/>
    <mergeCell ref="E6:G6"/>
  </mergeCells>
  <hyperlinks>
    <hyperlink ref="H1:I1" location="Index!A1" display="Regresar al Índice" xr:uid="{00000000-0004-0000-17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6388-FD72-46C3-BB7F-E23AFCE5A9DD}">
  <sheetPr codeName="Hoja109"/>
  <dimension ref="A1:I21"/>
  <sheetViews>
    <sheetView workbookViewId="0"/>
  </sheetViews>
  <sheetFormatPr baseColWidth="10" defaultColWidth="9.140625" defaultRowHeight="12.75"/>
  <cols>
    <col min="1" max="1" width="13.5703125" style="267" bestFit="1" customWidth="1"/>
    <col min="2" max="2" width="24.5703125" style="267" bestFit="1" customWidth="1"/>
    <col min="3" max="4" width="7.42578125" style="267" bestFit="1" customWidth="1"/>
    <col min="5" max="5" width="13.140625" style="267" bestFit="1" customWidth="1"/>
    <col min="6" max="16384" width="9.140625" style="267"/>
  </cols>
  <sheetData>
    <row r="1" spans="1:9" s="267" customFormat="1">
      <c r="A1" s="262" t="s">
        <v>2840</v>
      </c>
      <c r="H1" s="263" t="s">
        <v>1445</v>
      </c>
      <c r="I1" s="263"/>
    </row>
    <row r="2" spans="1:9" s="267" customFormat="1">
      <c r="A2" s="267" t="s">
        <v>1372</v>
      </c>
    </row>
    <row r="6" spans="1:9" s="267" customFormat="1" ht="26.25" thickBot="1">
      <c r="A6" s="419" t="s">
        <v>1373</v>
      </c>
      <c r="B6" s="419"/>
      <c r="C6" s="420">
        <v>44652</v>
      </c>
      <c r="D6" s="420">
        <v>45017</v>
      </c>
      <c r="E6" s="409" t="s">
        <v>133</v>
      </c>
    </row>
    <row r="7" spans="1:9" s="267" customFormat="1">
      <c r="A7" s="421" t="s">
        <v>373</v>
      </c>
      <c r="B7" s="410" t="s">
        <v>1312</v>
      </c>
      <c r="C7" s="422">
        <v>27206</v>
      </c>
      <c r="D7" s="422">
        <v>24803</v>
      </c>
      <c r="E7" s="91">
        <v>-8.8300000000000003E-2</v>
      </c>
    </row>
    <row r="8" spans="1:9" s="267" customFormat="1" ht="25.5">
      <c r="A8" s="423"/>
      <c r="B8" s="411" t="s">
        <v>1313</v>
      </c>
      <c r="C8" s="98">
        <v>8113</v>
      </c>
      <c r="D8" s="98">
        <v>7622</v>
      </c>
      <c r="E8" s="97">
        <v>-6.0499999999999998E-2</v>
      </c>
    </row>
    <row r="9" spans="1:9" s="267" customFormat="1" ht="25.5">
      <c r="A9" s="423"/>
      <c r="B9" s="412" t="s">
        <v>1314</v>
      </c>
      <c r="C9" s="424">
        <v>600338</v>
      </c>
      <c r="D9" s="424">
        <v>586874</v>
      </c>
      <c r="E9" s="415">
        <v>-2.24E-2</v>
      </c>
    </row>
    <row r="10" spans="1:9" s="267" customFormat="1">
      <c r="A10" s="425" t="s">
        <v>374</v>
      </c>
      <c r="B10" s="411" t="s">
        <v>1312</v>
      </c>
      <c r="C10" s="98">
        <v>61233</v>
      </c>
      <c r="D10" s="98">
        <v>58807</v>
      </c>
      <c r="E10" s="97">
        <v>-3.9600000000000003E-2</v>
      </c>
    </row>
    <row r="11" spans="1:9" s="267" customFormat="1" ht="25.5">
      <c r="A11" s="425"/>
      <c r="B11" s="412" t="s">
        <v>1313</v>
      </c>
      <c r="C11" s="424">
        <v>4447</v>
      </c>
      <c r="D11" s="424">
        <v>4241</v>
      </c>
      <c r="E11" s="415">
        <v>-4.6300000000000001E-2</v>
      </c>
    </row>
    <row r="12" spans="1:9" s="267" customFormat="1" ht="25.5">
      <c r="A12" s="425"/>
      <c r="B12" s="411" t="s">
        <v>1314</v>
      </c>
      <c r="C12" s="98">
        <v>262366</v>
      </c>
      <c r="D12" s="98">
        <v>275685</v>
      </c>
      <c r="E12" s="97">
        <v>5.0799999999999998E-2</v>
      </c>
    </row>
    <row r="13" spans="1:9" s="267" customFormat="1">
      <c r="A13" s="426" t="s">
        <v>376</v>
      </c>
      <c r="B13" s="412" t="s">
        <v>1312</v>
      </c>
      <c r="C13" s="416">
        <v>698</v>
      </c>
      <c r="D13" s="416">
        <v>816</v>
      </c>
      <c r="E13" s="415">
        <v>0.1691</v>
      </c>
    </row>
    <row r="14" spans="1:9" s="267" customFormat="1" ht="25.5">
      <c r="A14" s="426"/>
      <c r="B14" s="411" t="s">
        <v>1313</v>
      </c>
      <c r="C14" s="100">
        <v>11</v>
      </c>
      <c r="D14" s="100">
        <v>14</v>
      </c>
      <c r="E14" s="97">
        <v>0.2727</v>
      </c>
    </row>
    <row r="15" spans="1:9" s="267" customFormat="1" ht="25.5">
      <c r="A15" s="426"/>
      <c r="B15" s="412" t="s">
        <v>1314</v>
      </c>
      <c r="C15" s="416">
        <v>757</v>
      </c>
      <c r="D15" s="424">
        <v>1002</v>
      </c>
      <c r="E15" s="415">
        <v>0.3236</v>
      </c>
    </row>
    <row r="16" spans="1:9" s="267" customFormat="1">
      <c r="A16" s="425" t="s">
        <v>375</v>
      </c>
      <c r="B16" s="411" t="s">
        <v>1312</v>
      </c>
      <c r="C16" s="100">
        <v>936</v>
      </c>
      <c r="D16" s="98">
        <v>1041</v>
      </c>
      <c r="E16" s="97">
        <v>0.11219999999999999</v>
      </c>
    </row>
    <row r="17" spans="1:5" s="267" customFormat="1" ht="25.5">
      <c r="A17" s="425"/>
      <c r="B17" s="412" t="s">
        <v>1313</v>
      </c>
      <c r="C17" s="416">
        <v>21</v>
      </c>
      <c r="D17" s="416">
        <v>23</v>
      </c>
      <c r="E17" s="415">
        <v>9.5200000000000007E-2</v>
      </c>
    </row>
    <row r="18" spans="1:5" s="267" customFormat="1" ht="25.5">
      <c r="A18" s="425"/>
      <c r="B18" s="411" t="s">
        <v>1314</v>
      </c>
      <c r="C18" s="98">
        <v>1359</v>
      </c>
      <c r="D18" s="98">
        <v>1545</v>
      </c>
      <c r="E18" s="97">
        <v>0.13689999999999999</v>
      </c>
    </row>
    <row r="19" spans="1:5" s="267" customFormat="1">
      <c r="A19" s="426" t="s">
        <v>1191</v>
      </c>
      <c r="B19" s="412" t="s">
        <v>1312</v>
      </c>
      <c r="C19" s="424">
        <v>90073</v>
      </c>
      <c r="D19" s="424">
        <v>85467</v>
      </c>
      <c r="E19" s="415">
        <v>-5.11E-2</v>
      </c>
    </row>
    <row r="20" spans="1:5" s="267" customFormat="1" ht="25.5">
      <c r="A20" s="426"/>
      <c r="B20" s="411" t="s">
        <v>1313</v>
      </c>
      <c r="C20" s="98">
        <v>12592</v>
      </c>
      <c r="D20" s="98">
        <v>11900</v>
      </c>
      <c r="E20" s="97">
        <v>-5.5E-2</v>
      </c>
    </row>
    <row r="21" spans="1:5" s="267" customFormat="1" ht="25.5">
      <c r="A21" s="426"/>
      <c r="B21" s="412" t="s">
        <v>1314</v>
      </c>
      <c r="C21" s="424">
        <v>864820</v>
      </c>
      <c r="D21" s="424">
        <v>865106</v>
      </c>
      <c r="E21" s="415">
        <v>2.9999999999999997E-4</v>
      </c>
    </row>
  </sheetData>
  <mergeCells count="7">
    <mergeCell ref="H1:I1"/>
    <mergeCell ref="A6:B6"/>
    <mergeCell ref="A7:A9"/>
    <mergeCell ref="A10:A12"/>
    <mergeCell ref="A13:A15"/>
    <mergeCell ref="A16:A18"/>
    <mergeCell ref="A19:A21"/>
  </mergeCells>
  <hyperlinks>
    <hyperlink ref="H1:I1" location="Index!A1" display="Regresar al Índice" xr:uid="{4AECC3AD-5754-4C4A-A050-FDDDA9D74D6D}"/>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BE21-CFF2-4161-BA69-69F9698E60EC}">
  <sheetPr codeName="Hoja110"/>
  <dimension ref="A1:I38"/>
  <sheetViews>
    <sheetView workbookViewId="0"/>
  </sheetViews>
  <sheetFormatPr baseColWidth="10" defaultRowHeight="12.75"/>
  <cols>
    <col min="1" max="1" width="20.7109375" style="267" customWidth="1"/>
    <col min="2" max="16384" width="11.42578125" style="267"/>
  </cols>
  <sheetData>
    <row r="1" spans="1:9">
      <c r="A1" s="262" t="s">
        <v>2842</v>
      </c>
      <c r="H1" s="263" t="s">
        <v>1445</v>
      </c>
      <c r="I1" s="263"/>
    </row>
    <row r="2" spans="1:9">
      <c r="A2" s="267" t="s">
        <v>1374</v>
      </c>
    </row>
    <row r="6" spans="1:9" ht="51.75" thickBot="1">
      <c r="A6" s="408" t="s">
        <v>373</v>
      </c>
      <c r="B6" s="409" t="s">
        <v>1312</v>
      </c>
      <c r="C6" s="409" t="s">
        <v>1313</v>
      </c>
      <c r="D6" s="409" t="s">
        <v>1314</v>
      </c>
    </row>
    <row r="7" spans="1:9">
      <c r="A7" s="410" t="s">
        <v>3</v>
      </c>
      <c r="B7" s="91">
        <v>2.4400000000000002E-2</v>
      </c>
      <c r="C7" s="91">
        <v>2.2200000000000001E-2</v>
      </c>
      <c r="D7" s="91">
        <v>2.0899999999999998E-2</v>
      </c>
    </row>
    <row r="8" spans="1:9">
      <c r="A8" s="411" t="s">
        <v>5</v>
      </c>
      <c r="B8" s="97">
        <v>7.1000000000000004E-3</v>
      </c>
      <c r="C8" s="97">
        <v>5.7000000000000002E-3</v>
      </c>
      <c r="D8" s="97">
        <v>5.4000000000000003E-3</v>
      </c>
    </row>
    <row r="9" spans="1:9">
      <c r="A9" s="412" t="s">
        <v>4</v>
      </c>
      <c r="B9" s="415">
        <v>2.5999999999999999E-3</v>
      </c>
      <c r="C9" s="415">
        <v>2.5000000000000001E-3</v>
      </c>
      <c r="D9" s="415">
        <v>2.3999999999999998E-3</v>
      </c>
    </row>
    <row r="10" spans="1:9">
      <c r="A10" s="411" t="s">
        <v>6</v>
      </c>
      <c r="B10" s="97">
        <v>7.6E-3</v>
      </c>
      <c r="C10" s="97">
        <v>6.8999999999999999E-3</v>
      </c>
      <c r="D10" s="97">
        <v>6.4999999999999997E-3</v>
      </c>
    </row>
    <row r="11" spans="1:9">
      <c r="A11" s="412" t="s">
        <v>7</v>
      </c>
      <c r="B11" s="415">
        <v>4.6300000000000001E-2</v>
      </c>
      <c r="C11" s="415">
        <v>4.07E-2</v>
      </c>
      <c r="D11" s="415">
        <v>3.9600000000000003E-2</v>
      </c>
    </row>
    <row r="12" spans="1:9">
      <c r="A12" s="411" t="s">
        <v>8</v>
      </c>
      <c r="B12" s="97">
        <v>4.5699999999999998E-2</v>
      </c>
      <c r="C12" s="97">
        <v>4.1000000000000002E-2</v>
      </c>
      <c r="D12" s="97">
        <v>3.44E-2</v>
      </c>
    </row>
    <row r="13" spans="1:9">
      <c r="A13" s="412" t="s">
        <v>10</v>
      </c>
      <c r="B13" s="415">
        <v>3.78E-2</v>
      </c>
      <c r="C13" s="415">
        <v>3.5400000000000001E-2</v>
      </c>
      <c r="D13" s="415">
        <v>3.5400000000000001E-2</v>
      </c>
    </row>
    <row r="14" spans="1:9">
      <c r="A14" s="411" t="s">
        <v>11</v>
      </c>
      <c r="B14" s="97">
        <v>7.1999999999999998E-3</v>
      </c>
      <c r="C14" s="97">
        <v>6.7000000000000002E-3</v>
      </c>
      <c r="D14" s="97">
        <v>6.7999999999999996E-3</v>
      </c>
    </row>
    <row r="15" spans="1:9">
      <c r="A15" s="412" t="s">
        <v>12</v>
      </c>
      <c r="B15" s="415">
        <v>1.9900000000000001E-2</v>
      </c>
      <c r="C15" s="415">
        <v>1.9900000000000001E-2</v>
      </c>
      <c r="D15" s="415">
        <v>1.9E-2</v>
      </c>
    </row>
    <row r="16" spans="1:9">
      <c r="A16" s="411" t="s">
        <v>13</v>
      </c>
      <c r="B16" s="97">
        <v>7.3700000000000002E-2</v>
      </c>
      <c r="C16" s="97">
        <v>7.5700000000000003E-2</v>
      </c>
      <c r="D16" s="97">
        <v>7.8600000000000003E-2</v>
      </c>
    </row>
    <row r="17" spans="1:4">
      <c r="A17" s="412" t="s">
        <v>14</v>
      </c>
      <c r="B17" s="415">
        <v>8.7300000000000003E-2</v>
      </c>
      <c r="C17" s="415">
        <v>8.3500000000000005E-2</v>
      </c>
      <c r="D17" s="415">
        <v>8.3400000000000002E-2</v>
      </c>
    </row>
    <row r="18" spans="1:4">
      <c r="A18" s="411" t="s">
        <v>15</v>
      </c>
      <c r="B18" s="97">
        <v>3.8600000000000002E-2</v>
      </c>
      <c r="C18" s="97">
        <v>3.6900000000000002E-2</v>
      </c>
      <c r="D18" s="97">
        <v>3.78E-2</v>
      </c>
    </row>
    <row r="19" spans="1:4">
      <c r="A19" s="412" t="s">
        <v>16</v>
      </c>
      <c r="B19" s="415">
        <v>2.3400000000000001E-2</v>
      </c>
      <c r="C19" s="415">
        <v>2.5899999999999999E-2</v>
      </c>
      <c r="D19" s="415">
        <v>2.5899999999999999E-2</v>
      </c>
    </row>
    <row r="20" spans="1:4">
      <c r="A20" s="417" t="s">
        <v>0</v>
      </c>
      <c r="B20" s="418">
        <v>0.18149999999999999</v>
      </c>
      <c r="C20" s="418">
        <v>0.20780000000000001</v>
      </c>
      <c r="D20" s="418">
        <v>0.21299999999999999</v>
      </c>
    </row>
    <row r="21" spans="1:4">
      <c r="A21" s="412" t="s">
        <v>17</v>
      </c>
      <c r="B21" s="415">
        <v>0.12230000000000001</v>
      </c>
      <c r="C21" s="415">
        <v>0.1202</v>
      </c>
      <c r="D21" s="415">
        <v>0.12479999999999999</v>
      </c>
    </row>
    <row r="22" spans="1:4">
      <c r="A22" s="411" t="s">
        <v>18</v>
      </c>
      <c r="B22" s="97">
        <v>6.0000000000000001E-3</v>
      </c>
      <c r="C22" s="97">
        <v>6.4000000000000003E-3</v>
      </c>
      <c r="D22" s="97">
        <v>6.3E-3</v>
      </c>
    </row>
    <row r="23" spans="1:4">
      <c r="A23" s="412" t="s">
        <v>19</v>
      </c>
      <c r="B23" s="415">
        <v>1.38E-2</v>
      </c>
      <c r="C23" s="415">
        <v>1.3100000000000001E-2</v>
      </c>
      <c r="D23" s="415">
        <v>1.2699999999999999E-2</v>
      </c>
    </row>
    <row r="24" spans="1:4">
      <c r="A24" s="411" t="s">
        <v>20</v>
      </c>
      <c r="B24" s="97">
        <v>6.6E-3</v>
      </c>
      <c r="C24" s="97">
        <v>6.7000000000000002E-3</v>
      </c>
      <c r="D24" s="97">
        <v>6.4000000000000003E-3</v>
      </c>
    </row>
    <row r="25" spans="1:4">
      <c r="A25" s="412" t="s">
        <v>21</v>
      </c>
      <c r="B25" s="415">
        <v>1.9300000000000001E-2</v>
      </c>
      <c r="C25" s="415">
        <v>2.3099999999999999E-2</v>
      </c>
      <c r="D25" s="415">
        <v>2.4299999999999999E-2</v>
      </c>
    </row>
    <row r="26" spans="1:4">
      <c r="A26" s="411" t="s">
        <v>22</v>
      </c>
      <c r="B26" s="97">
        <v>2.93E-2</v>
      </c>
      <c r="C26" s="97">
        <v>3.2800000000000003E-2</v>
      </c>
      <c r="D26" s="97">
        <v>3.2300000000000002E-2</v>
      </c>
    </row>
    <row r="27" spans="1:4">
      <c r="A27" s="412" t="s">
        <v>23</v>
      </c>
      <c r="B27" s="415">
        <v>2.41E-2</v>
      </c>
      <c r="C27" s="415">
        <v>2.5700000000000001E-2</v>
      </c>
      <c r="D27" s="415">
        <v>2.5700000000000001E-2</v>
      </c>
    </row>
    <row r="28" spans="1:4">
      <c r="A28" s="411" t="s">
        <v>24</v>
      </c>
      <c r="B28" s="97">
        <v>2.0999999999999999E-3</v>
      </c>
      <c r="C28" s="97">
        <v>2.3E-3</v>
      </c>
      <c r="D28" s="97">
        <v>3.0000000000000001E-3</v>
      </c>
    </row>
    <row r="29" spans="1:4">
      <c r="A29" s="412" t="s">
        <v>25</v>
      </c>
      <c r="B29" s="415">
        <v>2.7300000000000001E-2</v>
      </c>
      <c r="C29" s="415">
        <v>2.5000000000000001E-2</v>
      </c>
      <c r="D29" s="415">
        <v>2.4E-2</v>
      </c>
    </row>
    <row r="30" spans="1:4">
      <c r="A30" s="411" t="s">
        <v>26</v>
      </c>
      <c r="B30" s="97">
        <v>1.41E-2</v>
      </c>
      <c r="C30" s="97">
        <v>1.21E-2</v>
      </c>
      <c r="D30" s="97">
        <v>1.29E-2</v>
      </c>
    </row>
    <row r="31" spans="1:4">
      <c r="A31" s="412" t="s">
        <v>27</v>
      </c>
      <c r="B31" s="415">
        <v>1.0500000000000001E-2</v>
      </c>
      <c r="C31" s="415">
        <v>8.8999999999999999E-3</v>
      </c>
      <c r="D31" s="415">
        <v>9.2999999999999992E-3</v>
      </c>
    </row>
    <row r="32" spans="1:4">
      <c r="A32" s="411" t="s">
        <v>28</v>
      </c>
      <c r="B32" s="97">
        <v>1.9E-2</v>
      </c>
      <c r="C32" s="97">
        <v>1.7500000000000002E-2</v>
      </c>
      <c r="D32" s="97">
        <v>1.6799999999999999E-2</v>
      </c>
    </row>
    <row r="33" spans="1:4">
      <c r="A33" s="412" t="s">
        <v>29</v>
      </c>
      <c r="B33" s="415">
        <v>1.67E-2</v>
      </c>
      <c r="C33" s="415">
        <v>1.5699999999999999E-2</v>
      </c>
      <c r="D33" s="415">
        <v>1.4999999999999999E-2</v>
      </c>
    </row>
    <row r="34" spans="1:4">
      <c r="A34" s="411" t="s">
        <v>30</v>
      </c>
      <c r="B34" s="97">
        <v>2.7000000000000001E-3</v>
      </c>
      <c r="C34" s="97">
        <v>2.7000000000000001E-3</v>
      </c>
      <c r="D34" s="97">
        <v>2.7000000000000001E-3</v>
      </c>
    </row>
    <row r="35" spans="1:4">
      <c r="A35" s="412" t="s">
        <v>31</v>
      </c>
      <c r="B35" s="415">
        <v>5.62E-2</v>
      </c>
      <c r="C35" s="415">
        <v>5.21E-2</v>
      </c>
      <c r="D35" s="413">
        <v>0.05</v>
      </c>
    </row>
    <row r="36" spans="1:4">
      <c r="A36" s="411" t="s">
        <v>32</v>
      </c>
      <c r="B36" s="97">
        <v>6.7000000000000002E-3</v>
      </c>
      <c r="C36" s="97">
        <v>6.0000000000000001E-3</v>
      </c>
      <c r="D36" s="97">
        <v>5.8999999999999999E-3</v>
      </c>
    </row>
    <row r="37" spans="1:4">
      <c r="A37" s="412" t="s">
        <v>33</v>
      </c>
      <c r="B37" s="415">
        <v>2.0299999999999999E-2</v>
      </c>
      <c r="C37" s="415">
        <v>1.9099999999999999E-2</v>
      </c>
      <c r="D37" s="415">
        <v>1.8800000000000001E-2</v>
      </c>
    </row>
    <row r="38" spans="1:4">
      <c r="A38" s="411" t="s">
        <v>1191</v>
      </c>
      <c r="B38" s="414">
        <v>1</v>
      </c>
      <c r="C38" s="414">
        <v>1</v>
      </c>
      <c r="D38" s="414">
        <v>1</v>
      </c>
    </row>
  </sheetData>
  <mergeCells count="1">
    <mergeCell ref="H1:I1"/>
  </mergeCells>
  <hyperlinks>
    <hyperlink ref="H1:I1" location="Index!A1" display="Regresar al Índice" xr:uid="{3EF84EDF-CC03-475A-89A9-9B8C30C7A4C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29B35-C4AE-41F7-A3D9-C2616DDF895C}">
  <sheetPr codeName="Hoja111"/>
  <dimension ref="A1:I38"/>
  <sheetViews>
    <sheetView workbookViewId="0"/>
  </sheetViews>
  <sheetFormatPr baseColWidth="10" defaultRowHeight="12.75"/>
  <cols>
    <col min="1" max="1" width="20.7109375" style="267" customWidth="1"/>
    <col min="2" max="16384" width="11.42578125" style="267"/>
  </cols>
  <sheetData>
    <row r="1" spans="1:9">
      <c r="A1" s="262" t="s">
        <v>2844</v>
      </c>
      <c r="H1" s="263" t="s">
        <v>1445</v>
      </c>
      <c r="I1" s="263"/>
    </row>
    <row r="2" spans="1:9">
      <c r="A2" s="267" t="s">
        <v>1374</v>
      </c>
    </row>
    <row r="6" spans="1:9" ht="51.75" thickBot="1">
      <c r="A6" s="408" t="s">
        <v>374</v>
      </c>
      <c r="B6" s="409" t="s">
        <v>1312</v>
      </c>
      <c r="C6" s="409" t="s">
        <v>1313</v>
      </c>
      <c r="D6" s="409" t="s">
        <v>1314</v>
      </c>
    </row>
    <row r="7" spans="1:9">
      <c r="A7" s="410" t="s">
        <v>3</v>
      </c>
      <c r="B7" s="91">
        <v>4.36E-2</v>
      </c>
      <c r="C7" s="91">
        <v>3.6499999999999998E-2</v>
      </c>
      <c r="D7" s="91">
        <v>3.95E-2</v>
      </c>
    </row>
    <row r="8" spans="1:9">
      <c r="A8" s="411" t="s">
        <v>5</v>
      </c>
      <c r="B8" s="97">
        <v>5.0000000000000001E-4</v>
      </c>
      <c r="C8" s="97">
        <v>6.9999999999999999E-4</v>
      </c>
      <c r="D8" s="97">
        <v>6.9999999999999999E-4</v>
      </c>
    </row>
    <row r="9" spans="1:9">
      <c r="A9" s="412" t="s">
        <v>4</v>
      </c>
      <c r="B9" s="415">
        <v>5.9999999999999995E-4</v>
      </c>
      <c r="C9" s="415">
        <v>8.9999999999999998E-4</v>
      </c>
      <c r="D9" s="415">
        <v>8.0000000000000004E-4</v>
      </c>
    </row>
    <row r="10" spans="1:9">
      <c r="A10" s="411" t="s">
        <v>6</v>
      </c>
      <c r="B10" s="97">
        <v>8.8999999999999999E-3</v>
      </c>
      <c r="C10" s="97">
        <v>8.8000000000000005E-3</v>
      </c>
      <c r="D10" s="97">
        <v>9.1000000000000004E-3</v>
      </c>
    </row>
    <row r="11" spans="1:9">
      <c r="A11" s="412" t="s">
        <v>7</v>
      </c>
      <c r="B11" s="415">
        <v>2.5000000000000001E-3</v>
      </c>
      <c r="C11" s="415">
        <v>2.5000000000000001E-3</v>
      </c>
      <c r="D11" s="415">
        <v>2.7000000000000001E-3</v>
      </c>
    </row>
    <row r="12" spans="1:9">
      <c r="A12" s="411" t="s">
        <v>8</v>
      </c>
      <c r="B12" s="97">
        <v>5.1999999999999998E-3</v>
      </c>
      <c r="C12" s="97">
        <v>5.1999999999999998E-3</v>
      </c>
      <c r="D12" s="97">
        <v>5.1000000000000004E-3</v>
      </c>
    </row>
    <row r="13" spans="1:9">
      <c r="A13" s="412" t="s">
        <v>10</v>
      </c>
      <c r="B13" s="415">
        <v>8.0000000000000002E-3</v>
      </c>
      <c r="C13" s="415">
        <v>1.2699999999999999E-2</v>
      </c>
      <c r="D13" s="415">
        <v>1.2200000000000001E-2</v>
      </c>
    </row>
    <row r="14" spans="1:9">
      <c r="A14" s="411" t="s">
        <v>11</v>
      </c>
      <c r="B14" s="97">
        <v>1.9199999999999998E-2</v>
      </c>
      <c r="C14" s="97">
        <v>1.6899999999999998E-2</v>
      </c>
      <c r="D14" s="97">
        <v>1.72E-2</v>
      </c>
    </row>
    <row r="15" spans="1:9">
      <c r="A15" s="412" t="s">
        <v>12</v>
      </c>
      <c r="B15" s="415">
        <v>8.9999999999999998E-4</v>
      </c>
      <c r="C15" s="415">
        <v>8.9999999999999998E-4</v>
      </c>
      <c r="D15" s="415">
        <v>8.0000000000000004E-4</v>
      </c>
    </row>
    <row r="16" spans="1:9">
      <c r="A16" s="411" t="s">
        <v>13</v>
      </c>
      <c r="B16" s="97">
        <v>0.16200000000000001</v>
      </c>
      <c r="C16" s="97">
        <v>0.16800000000000001</v>
      </c>
      <c r="D16" s="97">
        <v>0.16320000000000001</v>
      </c>
    </row>
    <row r="17" spans="1:4">
      <c r="A17" s="412" t="s">
        <v>14</v>
      </c>
      <c r="B17" s="415">
        <v>7.7399999999999997E-2</v>
      </c>
      <c r="C17" s="415">
        <v>8.1799999999999998E-2</v>
      </c>
      <c r="D17" s="415">
        <v>6.9199999999999998E-2</v>
      </c>
    </row>
    <row r="18" spans="1:4">
      <c r="A18" s="411" t="s">
        <v>15</v>
      </c>
      <c r="B18" s="97">
        <v>3.9300000000000002E-2</v>
      </c>
      <c r="C18" s="97">
        <v>3.9800000000000002E-2</v>
      </c>
      <c r="D18" s="97">
        <v>4.3700000000000003E-2</v>
      </c>
    </row>
    <row r="19" spans="1:4">
      <c r="A19" s="412" t="s">
        <v>16</v>
      </c>
      <c r="B19" s="415">
        <v>3.5200000000000002E-2</v>
      </c>
      <c r="C19" s="415">
        <v>3.44E-2</v>
      </c>
      <c r="D19" s="415">
        <v>3.5099999999999999E-2</v>
      </c>
    </row>
    <row r="20" spans="1:4">
      <c r="A20" s="417" t="s">
        <v>0</v>
      </c>
      <c r="B20" s="418">
        <v>0.1734</v>
      </c>
      <c r="C20" s="418">
        <v>0.1699</v>
      </c>
      <c r="D20" s="418">
        <v>0.1731</v>
      </c>
    </row>
    <row r="21" spans="1:4">
      <c r="A21" s="412" t="s">
        <v>17</v>
      </c>
      <c r="B21" s="415">
        <v>6.1800000000000001E-2</v>
      </c>
      <c r="C21" s="415">
        <v>6.2E-2</v>
      </c>
      <c r="D21" s="415">
        <v>6.7000000000000004E-2</v>
      </c>
    </row>
    <row r="22" spans="1:4">
      <c r="A22" s="411" t="s">
        <v>18</v>
      </c>
      <c r="B22" s="97">
        <v>3.1E-2</v>
      </c>
      <c r="C22" s="97">
        <v>2.9899999999999999E-2</v>
      </c>
      <c r="D22" s="97">
        <v>3.1399999999999997E-2</v>
      </c>
    </row>
    <row r="23" spans="1:4">
      <c r="A23" s="412" t="s">
        <v>19</v>
      </c>
      <c r="B23" s="415">
        <v>1.52E-2</v>
      </c>
      <c r="C23" s="415">
        <v>1.2800000000000001E-2</v>
      </c>
      <c r="D23" s="415">
        <v>1.34E-2</v>
      </c>
    </row>
    <row r="24" spans="1:4">
      <c r="A24" s="411" t="s">
        <v>20</v>
      </c>
      <c r="B24" s="97">
        <v>8.0000000000000004E-4</v>
      </c>
      <c r="C24" s="97">
        <v>8.0000000000000004E-4</v>
      </c>
      <c r="D24" s="97">
        <v>6.9999999999999999E-4</v>
      </c>
    </row>
    <row r="25" spans="1:4">
      <c r="A25" s="412" t="s">
        <v>21</v>
      </c>
      <c r="B25" s="415">
        <v>1.03E-2</v>
      </c>
      <c r="C25" s="415">
        <v>1.15E-2</v>
      </c>
      <c r="D25" s="415">
        <v>1.14E-2</v>
      </c>
    </row>
    <row r="26" spans="1:4">
      <c r="A26" s="411" t="s">
        <v>22</v>
      </c>
      <c r="B26" s="97">
        <v>6.7900000000000002E-2</v>
      </c>
      <c r="C26" s="97">
        <v>7.2499999999999995E-2</v>
      </c>
      <c r="D26" s="97">
        <v>7.3800000000000004E-2</v>
      </c>
    </row>
    <row r="27" spans="1:4">
      <c r="A27" s="412" t="s">
        <v>23</v>
      </c>
      <c r="B27" s="415">
        <v>4.9799999999999997E-2</v>
      </c>
      <c r="C27" s="415">
        <v>4.6600000000000003E-2</v>
      </c>
      <c r="D27" s="415">
        <v>4.1599999999999998E-2</v>
      </c>
    </row>
    <row r="28" spans="1:4">
      <c r="A28" s="411" t="s">
        <v>24</v>
      </c>
      <c r="B28" s="97">
        <v>8.0999999999999996E-3</v>
      </c>
      <c r="C28" s="97">
        <v>8.6E-3</v>
      </c>
      <c r="D28" s="97">
        <v>8.3000000000000001E-3</v>
      </c>
    </row>
    <row r="29" spans="1:4">
      <c r="A29" s="412" t="s">
        <v>25</v>
      </c>
      <c r="B29" s="415">
        <v>1.4E-2</v>
      </c>
      <c r="C29" s="415">
        <v>1.3599999999999999E-2</v>
      </c>
      <c r="D29" s="415">
        <v>1.32E-2</v>
      </c>
    </row>
    <row r="30" spans="1:4">
      <c r="A30" s="411" t="s">
        <v>26</v>
      </c>
      <c r="B30" s="97">
        <v>5.4000000000000003E-3</v>
      </c>
      <c r="C30" s="97">
        <v>6.1000000000000004E-3</v>
      </c>
      <c r="D30" s="97">
        <v>6.8999999999999999E-3</v>
      </c>
    </row>
    <row r="31" spans="1:4">
      <c r="A31" s="412" t="s">
        <v>27</v>
      </c>
      <c r="B31" s="415">
        <v>1.34E-2</v>
      </c>
      <c r="C31" s="415">
        <v>1.4200000000000001E-2</v>
      </c>
      <c r="D31" s="415">
        <v>1.47E-2</v>
      </c>
    </row>
    <row r="32" spans="1:4">
      <c r="A32" s="411" t="s">
        <v>28</v>
      </c>
      <c r="B32" s="97">
        <v>1.1999999999999999E-3</v>
      </c>
      <c r="C32" s="97">
        <v>1.1999999999999999E-3</v>
      </c>
      <c r="D32" s="97">
        <v>1.1999999999999999E-3</v>
      </c>
    </row>
    <row r="33" spans="1:4">
      <c r="A33" s="412" t="s">
        <v>29</v>
      </c>
      <c r="B33" s="415">
        <v>2E-3</v>
      </c>
      <c r="C33" s="415">
        <v>2E-3</v>
      </c>
      <c r="D33" s="415">
        <v>2.0999999999999999E-3</v>
      </c>
    </row>
    <row r="34" spans="1:4">
      <c r="A34" s="411" t="s">
        <v>30</v>
      </c>
      <c r="B34" s="97">
        <v>7.4000000000000003E-3</v>
      </c>
      <c r="C34" s="97">
        <v>6.6E-3</v>
      </c>
      <c r="D34" s="97">
        <v>6.1000000000000004E-3</v>
      </c>
    </row>
    <row r="35" spans="1:4">
      <c r="A35" s="412" t="s">
        <v>31</v>
      </c>
      <c r="B35" s="415">
        <v>6.8400000000000002E-2</v>
      </c>
      <c r="C35" s="415">
        <v>6.13E-2</v>
      </c>
      <c r="D35" s="415">
        <v>6.2399999999999997E-2</v>
      </c>
    </row>
    <row r="36" spans="1:4">
      <c r="A36" s="411" t="s">
        <v>32</v>
      </c>
      <c r="B36" s="97">
        <v>5.45E-2</v>
      </c>
      <c r="C36" s="97">
        <v>6.0299999999999999E-2</v>
      </c>
      <c r="D36" s="97">
        <v>6.1400000000000003E-2</v>
      </c>
    </row>
    <row r="37" spans="1:4">
      <c r="A37" s="412" t="s">
        <v>33</v>
      </c>
      <c r="B37" s="415">
        <v>1.2E-2</v>
      </c>
      <c r="C37" s="415">
        <v>1.09E-2</v>
      </c>
      <c r="D37" s="415">
        <v>1.1900000000000001E-2</v>
      </c>
    </row>
    <row r="38" spans="1:4">
      <c r="A38" s="411" t="s">
        <v>1191</v>
      </c>
      <c r="B38" s="414">
        <v>1</v>
      </c>
      <c r="C38" s="414">
        <v>1</v>
      </c>
      <c r="D38" s="414">
        <v>1</v>
      </c>
    </row>
  </sheetData>
  <mergeCells count="1">
    <mergeCell ref="H1:I1"/>
  </mergeCells>
  <hyperlinks>
    <hyperlink ref="H1:I1" location="Index!A1" display="Regresar al Índice" xr:uid="{937147C8-2FE2-4414-AF65-B0E496D714D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7D92F-A9D7-46C4-B6FA-93681722850C}">
  <sheetPr codeName="Hoja112"/>
  <dimension ref="A1:I38"/>
  <sheetViews>
    <sheetView workbookViewId="0"/>
  </sheetViews>
  <sheetFormatPr baseColWidth="10" defaultRowHeight="12.75"/>
  <cols>
    <col min="1" max="1" width="20.85546875" style="267" customWidth="1"/>
    <col min="2" max="16384" width="11.42578125" style="267"/>
  </cols>
  <sheetData>
    <row r="1" spans="1:9">
      <c r="A1" s="262" t="s">
        <v>2846</v>
      </c>
      <c r="H1" s="263" t="s">
        <v>1445</v>
      </c>
      <c r="I1" s="263"/>
    </row>
    <row r="2" spans="1:9">
      <c r="A2" s="267" t="s">
        <v>1375</v>
      </c>
    </row>
    <row r="6" spans="1:9" ht="51.75" thickBot="1">
      <c r="A6" s="408" t="s">
        <v>375</v>
      </c>
      <c r="B6" s="409" t="s">
        <v>1312</v>
      </c>
      <c r="C6" s="409" t="s">
        <v>1313</v>
      </c>
      <c r="D6" s="409" t="s">
        <v>1314</v>
      </c>
    </row>
    <row r="7" spans="1:9">
      <c r="A7" s="410" t="s">
        <v>3</v>
      </c>
      <c r="B7" s="91">
        <v>0.3075</v>
      </c>
      <c r="C7" s="91">
        <v>0.32569999999999999</v>
      </c>
      <c r="D7" s="91">
        <v>0.32640000000000002</v>
      </c>
    </row>
    <row r="8" spans="1:9">
      <c r="A8" s="411" t="s">
        <v>5</v>
      </c>
      <c r="B8" s="414">
        <v>0</v>
      </c>
      <c r="C8" s="414">
        <v>0</v>
      </c>
      <c r="D8" s="414">
        <v>0</v>
      </c>
    </row>
    <row r="9" spans="1:9">
      <c r="A9" s="412" t="s">
        <v>4</v>
      </c>
      <c r="B9" s="415">
        <v>7.1999999999999998E-3</v>
      </c>
      <c r="C9" s="415">
        <v>9.1999999999999998E-3</v>
      </c>
      <c r="D9" s="415">
        <v>5.7999999999999996E-3</v>
      </c>
    </row>
    <row r="10" spans="1:9">
      <c r="A10" s="411" t="s">
        <v>6</v>
      </c>
      <c r="B10" s="97">
        <v>2.9999999999999997E-4</v>
      </c>
      <c r="C10" s="100" t="s">
        <v>1376</v>
      </c>
      <c r="D10" s="97">
        <v>2.0000000000000001E-4</v>
      </c>
    </row>
    <row r="11" spans="1:9">
      <c r="A11" s="412" t="s">
        <v>7</v>
      </c>
      <c r="B11" s="413">
        <v>0</v>
      </c>
      <c r="C11" s="413">
        <v>0</v>
      </c>
      <c r="D11" s="413">
        <v>0</v>
      </c>
    </row>
    <row r="12" spans="1:9">
      <c r="A12" s="411" t="s">
        <v>8</v>
      </c>
      <c r="B12" s="97">
        <v>2E-3</v>
      </c>
      <c r="C12" s="100" t="s">
        <v>1376</v>
      </c>
      <c r="D12" s="97">
        <v>1.2999999999999999E-3</v>
      </c>
    </row>
    <row r="13" spans="1:9">
      <c r="A13" s="412" t="s">
        <v>10</v>
      </c>
      <c r="B13" s="415">
        <v>4.8999999999999998E-3</v>
      </c>
      <c r="C13" s="415">
        <v>4.5999999999999999E-3</v>
      </c>
      <c r="D13" s="415">
        <v>3.8999999999999998E-3</v>
      </c>
    </row>
    <row r="14" spans="1:9">
      <c r="A14" s="411" t="s">
        <v>11</v>
      </c>
      <c r="B14" s="97">
        <v>1.0200000000000001E-2</v>
      </c>
      <c r="C14" s="97">
        <v>9.1999999999999998E-3</v>
      </c>
      <c r="D14" s="97">
        <v>7.6E-3</v>
      </c>
    </row>
    <row r="15" spans="1:9">
      <c r="A15" s="412" t="s">
        <v>12</v>
      </c>
      <c r="B15" s="413">
        <v>0</v>
      </c>
      <c r="C15" s="413">
        <v>0</v>
      </c>
      <c r="D15" s="413">
        <v>0</v>
      </c>
    </row>
    <row r="16" spans="1:9">
      <c r="A16" s="411" t="s">
        <v>13</v>
      </c>
      <c r="B16" s="97">
        <v>0.17419999999999999</v>
      </c>
      <c r="C16" s="97">
        <v>0.19270000000000001</v>
      </c>
      <c r="D16" s="97">
        <v>0.19220000000000001</v>
      </c>
    </row>
    <row r="17" spans="1:4">
      <c r="A17" s="412" t="s">
        <v>14</v>
      </c>
      <c r="B17" s="415">
        <v>4.6699999999999998E-2</v>
      </c>
      <c r="C17" s="415">
        <v>5.0500000000000003E-2</v>
      </c>
      <c r="D17" s="415">
        <v>4.7E-2</v>
      </c>
    </row>
    <row r="18" spans="1:4">
      <c r="A18" s="411" t="s">
        <v>15</v>
      </c>
      <c r="B18" s="97">
        <v>5.0000000000000001E-4</v>
      </c>
      <c r="C18" s="100" t="s">
        <v>1376</v>
      </c>
      <c r="D18" s="97">
        <v>5.9999999999999995E-4</v>
      </c>
    </row>
    <row r="19" spans="1:4">
      <c r="A19" s="412" t="s">
        <v>16</v>
      </c>
      <c r="B19" s="415">
        <v>4.2299999999999997E-2</v>
      </c>
      <c r="C19" s="415">
        <v>4.1300000000000003E-2</v>
      </c>
      <c r="D19" s="415">
        <v>4.2799999999999998E-2</v>
      </c>
    </row>
    <row r="20" spans="1:4">
      <c r="A20" s="417" t="s">
        <v>0</v>
      </c>
      <c r="B20" s="418">
        <v>0.1077</v>
      </c>
      <c r="C20" s="418">
        <v>0.1055</v>
      </c>
      <c r="D20" s="418">
        <v>9.8199999999999996E-2</v>
      </c>
    </row>
    <row r="21" spans="1:4">
      <c r="A21" s="412" t="s">
        <v>17</v>
      </c>
      <c r="B21" s="415">
        <v>6.4100000000000004E-2</v>
      </c>
      <c r="C21" s="415">
        <v>5.5E-2</v>
      </c>
      <c r="D21" s="415">
        <v>5.1299999999999998E-2</v>
      </c>
    </row>
    <row r="22" spans="1:4">
      <c r="A22" s="411" t="s">
        <v>18</v>
      </c>
      <c r="B22" s="97">
        <v>1.4E-3</v>
      </c>
      <c r="C22" s="100" t="s">
        <v>1376</v>
      </c>
      <c r="D22" s="97">
        <v>1.8E-3</v>
      </c>
    </row>
    <row r="23" spans="1:4">
      <c r="A23" s="412" t="s">
        <v>19</v>
      </c>
      <c r="B23" s="415">
        <v>2.5000000000000001E-3</v>
      </c>
      <c r="C23" s="415">
        <v>4.5999999999999999E-3</v>
      </c>
      <c r="D23" s="415">
        <v>3.0999999999999999E-3</v>
      </c>
    </row>
    <row r="24" spans="1:4">
      <c r="A24" s="411" t="s">
        <v>20</v>
      </c>
      <c r="B24" s="97">
        <v>3.3999999999999998E-3</v>
      </c>
      <c r="C24" s="100" t="s">
        <v>1376</v>
      </c>
      <c r="D24" s="97">
        <v>1.1000000000000001E-3</v>
      </c>
    </row>
    <row r="25" spans="1:4">
      <c r="A25" s="412" t="s">
        <v>21</v>
      </c>
      <c r="B25" s="415">
        <v>2.29E-2</v>
      </c>
      <c r="C25" s="415">
        <v>2.29E-2</v>
      </c>
      <c r="D25" s="415">
        <v>2.3699999999999999E-2</v>
      </c>
    </row>
    <row r="26" spans="1:4">
      <c r="A26" s="411" t="s">
        <v>22</v>
      </c>
      <c r="B26" s="97">
        <v>1.26E-2</v>
      </c>
      <c r="C26" s="97">
        <v>1.38E-2</v>
      </c>
      <c r="D26" s="97">
        <v>1.4200000000000001E-2</v>
      </c>
    </row>
    <row r="27" spans="1:4">
      <c r="A27" s="412" t="s">
        <v>23</v>
      </c>
      <c r="B27" s="415">
        <v>9.9599999999999994E-2</v>
      </c>
      <c r="C27" s="415">
        <v>8.72E-2</v>
      </c>
      <c r="D27" s="415">
        <v>8.1000000000000003E-2</v>
      </c>
    </row>
    <row r="28" spans="1:4">
      <c r="A28" s="411" t="s">
        <v>24</v>
      </c>
      <c r="B28" s="414">
        <v>0</v>
      </c>
      <c r="C28" s="414">
        <v>0</v>
      </c>
      <c r="D28" s="414">
        <v>0</v>
      </c>
    </row>
    <row r="29" spans="1:4">
      <c r="A29" s="412" t="s">
        <v>25</v>
      </c>
      <c r="B29" s="415">
        <v>9.4000000000000004E-3</v>
      </c>
      <c r="C29" s="415">
        <v>9.1999999999999998E-3</v>
      </c>
      <c r="D29" s="415">
        <v>1.09E-2</v>
      </c>
    </row>
    <row r="30" spans="1:4">
      <c r="A30" s="411" t="s">
        <v>26</v>
      </c>
      <c r="B30" s="97">
        <v>1.43E-2</v>
      </c>
      <c r="C30" s="97">
        <v>1.38E-2</v>
      </c>
      <c r="D30" s="97">
        <v>1.46E-2</v>
      </c>
    </row>
    <row r="31" spans="1:4">
      <c r="A31" s="412" t="s">
        <v>27</v>
      </c>
      <c r="B31" s="415">
        <v>5.9999999999999995E-4</v>
      </c>
      <c r="C31" s="416" t="s">
        <v>1376</v>
      </c>
      <c r="D31" s="415">
        <v>6.9999999999999999E-4</v>
      </c>
    </row>
    <row r="32" spans="1:4">
      <c r="A32" s="411" t="s">
        <v>28</v>
      </c>
      <c r="B32" s="414">
        <v>0</v>
      </c>
      <c r="C32" s="414">
        <v>0</v>
      </c>
      <c r="D32" s="414">
        <v>0</v>
      </c>
    </row>
    <row r="33" spans="1:4">
      <c r="A33" s="412" t="s">
        <v>29</v>
      </c>
      <c r="B33" s="415">
        <v>6.1999999999999998E-3</v>
      </c>
      <c r="C33" s="415">
        <v>4.5999999999999999E-3</v>
      </c>
      <c r="D33" s="415">
        <v>5.3E-3</v>
      </c>
    </row>
    <row r="34" spans="1:4">
      <c r="A34" s="411" t="s">
        <v>30</v>
      </c>
      <c r="B34" s="97">
        <v>2.0999999999999999E-3</v>
      </c>
      <c r="C34" s="100" t="s">
        <v>1376</v>
      </c>
      <c r="D34" s="97">
        <v>2.2000000000000001E-3</v>
      </c>
    </row>
    <row r="35" spans="1:4">
      <c r="A35" s="412" t="s">
        <v>31</v>
      </c>
      <c r="B35" s="413">
        <v>0</v>
      </c>
      <c r="C35" s="413">
        <v>0</v>
      </c>
      <c r="D35" s="413">
        <v>0</v>
      </c>
    </row>
    <row r="36" spans="1:4">
      <c r="A36" s="411" t="s">
        <v>32</v>
      </c>
      <c r="B36" s="97">
        <v>3.0300000000000001E-2</v>
      </c>
      <c r="C36" s="97">
        <v>1.83E-2</v>
      </c>
      <c r="D36" s="97">
        <v>2.5399999999999999E-2</v>
      </c>
    </row>
    <row r="37" spans="1:4">
      <c r="A37" s="412" t="s">
        <v>33</v>
      </c>
      <c r="B37" s="415">
        <v>2.7E-2</v>
      </c>
      <c r="C37" s="415">
        <v>3.2099999999999997E-2</v>
      </c>
      <c r="D37" s="415">
        <v>3.8600000000000002E-2</v>
      </c>
    </row>
    <row r="38" spans="1:4">
      <c r="A38" s="411" t="s">
        <v>1191</v>
      </c>
      <c r="B38" s="414">
        <v>1</v>
      </c>
      <c r="C38" s="414">
        <v>1</v>
      </c>
      <c r="D38" s="414">
        <v>1</v>
      </c>
    </row>
  </sheetData>
  <mergeCells count="1">
    <mergeCell ref="H1:I1"/>
  </mergeCells>
  <hyperlinks>
    <hyperlink ref="H1:I1" location="Index!A1" display="Regresar al Índice" xr:uid="{506E3888-86BB-4FD9-A5D2-AE279B83DE4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C0D00-D7A9-4636-9B28-2095EA4FA1E1}">
  <sheetPr codeName="Hoja113"/>
  <dimension ref="A1:I38"/>
  <sheetViews>
    <sheetView workbookViewId="0"/>
  </sheetViews>
  <sheetFormatPr baseColWidth="10" defaultRowHeight="12.75"/>
  <cols>
    <col min="1" max="1" width="26" style="267" customWidth="1"/>
    <col min="2" max="16384" width="11.42578125" style="267"/>
  </cols>
  <sheetData>
    <row r="1" spans="1:9">
      <c r="A1" s="262" t="s">
        <v>2848</v>
      </c>
      <c r="H1" s="263" t="s">
        <v>1445</v>
      </c>
      <c r="I1" s="263"/>
    </row>
    <row r="2" spans="1:9">
      <c r="A2" s="267" t="s">
        <v>1377</v>
      </c>
    </row>
    <row r="6" spans="1:9" ht="51.75" thickBot="1">
      <c r="A6" s="408" t="s">
        <v>376</v>
      </c>
      <c r="B6" s="409" t="s">
        <v>1312</v>
      </c>
      <c r="C6" s="409" t="s">
        <v>1313</v>
      </c>
      <c r="D6" s="409" t="s">
        <v>1314</v>
      </c>
    </row>
    <row r="7" spans="1:9">
      <c r="A7" s="410" t="s">
        <v>3</v>
      </c>
      <c r="B7" s="91">
        <v>9.5000000000000001E-2</v>
      </c>
      <c r="C7" s="91">
        <v>9.6199999999999994E-2</v>
      </c>
      <c r="D7" s="91">
        <v>8.4199999999999997E-2</v>
      </c>
    </row>
    <row r="8" spans="1:9">
      <c r="A8" s="411" t="s">
        <v>5</v>
      </c>
      <c r="B8" s="97">
        <v>3.5999999999999997E-2</v>
      </c>
      <c r="C8" s="97">
        <v>1.9199999999999998E-2</v>
      </c>
      <c r="D8" s="97">
        <v>1.5900000000000001E-2</v>
      </c>
    </row>
    <row r="9" spans="1:9">
      <c r="A9" s="412" t="s">
        <v>4</v>
      </c>
      <c r="B9" s="413">
        <v>0</v>
      </c>
      <c r="C9" s="413">
        <v>0</v>
      </c>
      <c r="D9" s="413">
        <v>0</v>
      </c>
    </row>
    <row r="10" spans="1:9">
      <c r="A10" s="411" t="s">
        <v>6</v>
      </c>
      <c r="B10" s="414">
        <v>0</v>
      </c>
      <c r="C10" s="414">
        <v>0</v>
      </c>
      <c r="D10" s="414">
        <v>0</v>
      </c>
    </row>
    <row r="11" spans="1:9">
      <c r="A11" s="412" t="s">
        <v>7</v>
      </c>
      <c r="B11" s="413">
        <v>0</v>
      </c>
      <c r="C11" s="413">
        <v>0</v>
      </c>
      <c r="D11" s="413">
        <v>0</v>
      </c>
    </row>
    <row r="12" spans="1:9">
      <c r="A12" s="411" t="s">
        <v>8</v>
      </c>
      <c r="B12" s="97">
        <v>1.1000000000000001E-3</v>
      </c>
      <c r="C12" s="100" t="s">
        <v>1376</v>
      </c>
      <c r="D12" s="97">
        <v>8.9999999999999998E-4</v>
      </c>
    </row>
    <row r="13" spans="1:9">
      <c r="A13" s="412" t="s">
        <v>10</v>
      </c>
      <c r="B13" s="413">
        <v>0</v>
      </c>
      <c r="C13" s="413">
        <v>0</v>
      </c>
      <c r="D13" s="413">
        <v>0</v>
      </c>
    </row>
    <row r="14" spans="1:9">
      <c r="A14" s="411" t="s">
        <v>11</v>
      </c>
      <c r="B14" s="97">
        <v>2.8799999999999999E-2</v>
      </c>
      <c r="C14" s="97">
        <v>3.85E-2</v>
      </c>
      <c r="D14" s="97">
        <v>2.81E-2</v>
      </c>
    </row>
    <row r="15" spans="1:9">
      <c r="A15" s="412" t="s">
        <v>12</v>
      </c>
      <c r="B15" s="413">
        <v>0</v>
      </c>
      <c r="C15" s="413">
        <v>0</v>
      </c>
      <c r="D15" s="413">
        <v>0</v>
      </c>
    </row>
    <row r="16" spans="1:9">
      <c r="A16" s="411" t="s">
        <v>13</v>
      </c>
      <c r="B16" s="414">
        <v>0</v>
      </c>
      <c r="C16" s="414">
        <v>0</v>
      </c>
      <c r="D16" s="414">
        <v>0</v>
      </c>
    </row>
    <row r="17" spans="1:4">
      <c r="A17" s="412" t="s">
        <v>14</v>
      </c>
      <c r="B17" s="415">
        <v>0.1633</v>
      </c>
      <c r="C17" s="415">
        <v>0.1731</v>
      </c>
      <c r="D17" s="415">
        <v>0.16109999999999999</v>
      </c>
    </row>
    <row r="18" spans="1:4">
      <c r="A18" s="411" t="s">
        <v>15</v>
      </c>
      <c r="B18" s="97">
        <v>1.4E-3</v>
      </c>
      <c r="C18" s="100" t="s">
        <v>1376</v>
      </c>
      <c r="D18" s="97">
        <v>1.6999999999999999E-3</v>
      </c>
    </row>
    <row r="19" spans="1:4">
      <c r="A19" s="412" t="s">
        <v>16</v>
      </c>
      <c r="B19" s="415">
        <v>2.8999999999999998E-3</v>
      </c>
      <c r="C19" s="416" t="s">
        <v>1376</v>
      </c>
      <c r="D19" s="415">
        <v>4.3E-3</v>
      </c>
    </row>
    <row r="20" spans="1:4">
      <c r="A20" s="417" t="s">
        <v>0</v>
      </c>
      <c r="B20" s="418">
        <v>0.29349999999999998</v>
      </c>
      <c r="C20" s="418">
        <v>0.26919999999999999</v>
      </c>
      <c r="D20" s="418">
        <v>0.2898</v>
      </c>
    </row>
    <row r="21" spans="1:4">
      <c r="A21" s="412" t="s">
        <v>17</v>
      </c>
      <c r="B21" s="415">
        <v>0.14349999999999999</v>
      </c>
      <c r="C21" s="415">
        <v>0.1346</v>
      </c>
      <c r="D21" s="415">
        <v>0.14119999999999999</v>
      </c>
    </row>
    <row r="22" spans="1:4">
      <c r="A22" s="411" t="s">
        <v>18</v>
      </c>
      <c r="B22" s="414">
        <v>0</v>
      </c>
      <c r="C22" s="414">
        <v>0</v>
      </c>
      <c r="D22" s="414">
        <v>0</v>
      </c>
    </row>
    <row r="23" spans="1:4">
      <c r="A23" s="412" t="s">
        <v>19</v>
      </c>
      <c r="B23" s="415">
        <v>2.2000000000000001E-3</v>
      </c>
      <c r="C23" s="416" t="s">
        <v>1376</v>
      </c>
      <c r="D23" s="415">
        <v>1.6999999999999999E-3</v>
      </c>
    </row>
    <row r="24" spans="1:4">
      <c r="A24" s="411" t="s">
        <v>20</v>
      </c>
      <c r="B24" s="97">
        <v>1.26E-2</v>
      </c>
      <c r="C24" s="100" t="s">
        <v>1376</v>
      </c>
      <c r="D24" s="97">
        <v>5.1999999999999998E-3</v>
      </c>
    </row>
    <row r="25" spans="1:4">
      <c r="A25" s="412" t="s">
        <v>21</v>
      </c>
      <c r="B25" s="415">
        <v>9.4000000000000004E-3</v>
      </c>
      <c r="C25" s="415">
        <v>1.9199999999999998E-2</v>
      </c>
      <c r="D25" s="415">
        <v>1.2699999999999999E-2</v>
      </c>
    </row>
    <row r="26" spans="1:4">
      <c r="A26" s="411" t="s">
        <v>22</v>
      </c>
      <c r="B26" s="414">
        <v>0</v>
      </c>
      <c r="C26" s="414">
        <v>0</v>
      </c>
      <c r="D26" s="414">
        <v>0</v>
      </c>
    </row>
    <row r="27" spans="1:4">
      <c r="A27" s="412" t="s">
        <v>23</v>
      </c>
      <c r="B27" s="413">
        <v>0</v>
      </c>
      <c r="C27" s="413">
        <v>0</v>
      </c>
      <c r="D27" s="413">
        <v>0</v>
      </c>
    </row>
    <row r="28" spans="1:4">
      <c r="A28" s="411" t="s">
        <v>24</v>
      </c>
      <c r="B28" s="414">
        <v>0</v>
      </c>
      <c r="C28" s="414">
        <v>0</v>
      </c>
      <c r="D28" s="414">
        <v>0</v>
      </c>
    </row>
    <row r="29" spans="1:4">
      <c r="A29" s="412" t="s">
        <v>25</v>
      </c>
      <c r="B29" s="415">
        <v>3.5999999999999999E-3</v>
      </c>
      <c r="C29" s="416" t="s">
        <v>1376</v>
      </c>
      <c r="D29" s="415">
        <v>4.3E-3</v>
      </c>
    </row>
    <row r="30" spans="1:4">
      <c r="A30" s="411" t="s">
        <v>26</v>
      </c>
      <c r="B30" s="97">
        <v>8.8800000000000004E-2</v>
      </c>
      <c r="C30" s="97">
        <v>9.6199999999999994E-2</v>
      </c>
      <c r="D30" s="97">
        <v>9.6299999999999997E-2</v>
      </c>
    </row>
    <row r="31" spans="1:4">
      <c r="A31" s="412" t="s">
        <v>27</v>
      </c>
      <c r="B31" s="415">
        <v>1.9800000000000002E-2</v>
      </c>
      <c r="C31" s="415">
        <v>1.9199999999999998E-2</v>
      </c>
      <c r="D31" s="415">
        <v>2.0799999999999999E-2</v>
      </c>
    </row>
    <row r="32" spans="1:4">
      <c r="A32" s="411" t="s">
        <v>28</v>
      </c>
      <c r="B32" s="414">
        <v>0</v>
      </c>
      <c r="C32" s="414">
        <v>0</v>
      </c>
      <c r="D32" s="414">
        <v>0</v>
      </c>
    </row>
    <row r="33" spans="1:4">
      <c r="A33" s="412" t="s">
        <v>29</v>
      </c>
      <c r="B33" s="415">
        <v>3.6700000000000003E-2</v>
      </c>
      <c r="C33" s="415">
        <v>3.85E-2</v>
      </c>
      <c r="D33" s="415">
        <v>3.5900000000000001E-2</v>
      </c>
    </row>
    <row r="34" spans="1:4">
      <c r="A34" s="411" t="s">
        <v>30</v>
      </c>
      <c r="B34" s="414">
        <v>0</v>
      </c>
      <c r="C34" s="414">
        <v>0</v>
      </c>
      <c r="D34" s="414">
        <v>0</v>
      </c>
    </row>
    <row r="35" spans="1:4">
      <c r="A35" s="412" t="s">
        <v>31</v>
      </c>
      <c r="B35" s="413">
        <v>0</v>
      </c>
      <c r="C35" s="413">
        <v>0</v>
      </c>
      <c r="D35" s="413">
        <v>0</v>
      </c>
    </row>
    <row r="36" spans="1:4">
      <c r="A36" s="411" t="s">
        <v>32</v>
      </c>
      <c r="B36" s="414">
        <v>0</v>
      </c>
      <c r="C36" s="414">
        <v>0</v>
      </c>
      <c r="D36" s="414">
        <v>0</v>
      </c>
    </row>
    <row r="37" spans="1:4">
      <c r="A37" s="412" t="s">
        <v>33</v>
      </c>
      <c r="B37" s="415">
        <v>6.1499999999999999E-2</v>
      </c>
      <c r="C37" s="415">
        <v>9.6199999999999994E-2</v>
      </c>
      <c r="D37" s="415">
        <v>9.5699999999999993E-2</v>
      </c>
    </row>
    <row r="38" spans="1:4">
      <c r="A38" s="411" t="s">
        <v>1191</v>
      </c>
      <c r="B38" s="414">
        <v>1</v>
      </c>
      <c r="C38" s="414">
        <v>1</v>
      </c>
      <c r="D38" s="414">
        <v>1</v>
      </c>
    </row>
  </sheetData>
  <mergeCells count="1">
    <mergeCell ref="H1:I1"/>
  </mergeCells>
  <hyperlinks>
    <hyperlink ref="H1:I1" location="Index!A1" display="Regresar al Índice" xr:uid="{50B29A3F-6358-4CFB-A80F-C2E2CCC5A3A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2"/>
  <dimension ref="A1:I216"/>
  <sheetViews>
    <sheetView zoomScaleNormal="100" workbookViewId="0"/>
  </sheetViews>
  <sheetFormatPr baseColWidth="10" defaultColWidth="11.42578125" defaultRowHeight="12.75"/>
  <cols>
    <col min="1" max="2" width="11.42578125" style="23"/>
    <col min="3" max="3" width="18" style="23" bestFit="1" customWidth="1"/>
    <col min="4" max="16384" width="11.42578125" style="23"/>
  </cols>
  <sheetData>
    <row r="1" spans="1:9">
      <c r="A1" s="262" t="s">
        <v>2850</v>
      </c>
      <c r="H1" s="263" t="s">
        <v>1445</v>
      </c>
      <c r="I1" s="263"/>
    </row>
    <row r="2" spans="1:9">
      <c r="A2" s="24" t="s">
        <v>1336</v>
      </c>
    </row>
    <row r="5" spans="1:9">
      <c r="B5" s="5"/>
    </row>
    <row r="6" spans="1:9">
      <c r="A6" s="53" t="s">
        <v>377</v>
      </c>
      <c r="B6" s="53" t="s">
        <v>35</v>
      </c>
      <c r="C6" s="53" t="s">
        <v>34</v>
      </c>
    </row>
    <row r="7" spans="1:9">
      <c r="A7" s="54">
        <v>58</v>
      </c>
      <c r="B7" s="54" t="s">
        <v>378</v>
      </c>
      <c r="C7" s="55">
        <v>8229</v>
      </c>
    </row>
    <row r="8" spans="1:9">
      <c r="A8" s="54">
        <v>58</v>
      </c>
      <c r="B8" s="54" t="s">
        <v>379</v>
      </c>
      <c r="C8" s="55">
        <v>-6866</v>
      </c>
    </row>
    <row r="9" spans="1:9">
      <c r="A9" s="54">
        <v>9</v>
      </c>
      <c r="B9" s="54" t="s">
        <v>380</v>
      </c>
      <c r="C9" s="54">
        <v>0</v>
      </c>
    </row>
    <row r="10" spans="1:9">
      <c r="A10" s="406">
        <v>125</v>
      </c>
      <c r="B10" s="406" t="s">
        <v>52</v>
      </c>
      <c r="C10" s="407">
        <v>1363</v>
      </c>
    </row>
    <row r="11" spans="1:9">
      <c r="A11" s="8"/>
      <c r="B11" s="8"/>
      <c r="C11" s="8"/>
    </row>
    <row r="12" spans="1:9">
      <c r="A12" s="8"/>
      <c r="B12" s="8"/>
      <c r="C12" s="8"/>
    </row>
    <row r="13" spans="1:9">
      <c r="A13" s="8"/>
      <c r="B13" s="8"/>
      <c r="C13" s="8"/>
    </row>
    <row r="14" spans="1:9">
      <c r="A14" s="8"/>
      <c r="B14" s="8"/>
      <c r="C14" s="8"/>
    </row>
    <row r="15" spans="1:9">
      <c r="A15" s="8"/>
      <c r="B15" s="8"/>
      <c r="C15" s="8"/>
    </row>
    <row r="16" spans="1:9">
      <c r="A16" s="8"/>
      <c r="B16" s="8"/>
      <c r="C16" s="8"/>
    </row>
    <row r="17" spans="2:2">
      <c r="B17" s="5"/>
    </row>
    <row r="18" spans="2:2">
      <c r="B18" s="5"/>
    </row>
    <row r="19" spans="2:2">
      <c r="B19" s="5"/>
    </row>
    <row r="20" spans="2:2">
      <c r="B20" s="5"/>
    </row>
    <row r="21" spans="2:2">
      <c r="B21" s="5"/>
    </row>
    <row r="22" spans="2:2">
      <c r="B22" s="5"/>
    </row>
    <row r="23" spans="2:2">
      <c r="B23" s="5"/>
    </row>
    <row r="24" spans="2:2">
      <c r="B24" s="5"/>
    </row>
    <row r="25" spans="2:2">
      <c r="B25" s="5"/>
    </row>
    <row r="26" spans="2:2">
      <c r="B26" s="5"/>
    </row>
    <row r="27" spans="2:2">
      <c r="B27" s="5"/>
    </row>
    <row r="28" spans="2:2">
      <c r="B28" s="5"/>
    </row>
    <row r="29" spans="2:2">
      <c r="B29" s="5"/>
    </row>
    <row r="30" spans="2:2">
      <c r="B30" s="5"/>
    </row>
    <row r="31" spans="2:2">
      <c r="B31" s="5"/>
    </row>
    <row r="32" spans="2: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1">
    <mergeCell ref="H1:I1"/>
  </mergeCells>
  <hyperlinks>
    <hyperlink ref="H1:I1" location="Index!A1" display="Regresar al Índice" xr:uid="{00000000-0004-0000-1D00-000000000000}"/>
  </hyperlink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727-F437-4B48-8470-3AB302313027}">
  <sheetPr codeName="Hoja101"/>
  <dimension ref="A1:Q27"/>
  <sheetViews>
    <sheetView workbookViewId="0"/>
  </sheetViews>
  <sheetFormatPr baseColWidth="10" defaultRowHeight="12.75"/>
  <cols>
    <col min="1" max="2" width="11.42578125" style="380"/>
    <col min="3" max="3" width="10.85546875" style="380" bestFit="1" customWidth="1"/>
    <col min="4" max="5" width="11.42578125" style="380"/>
    <col min="6" max="6" width="17.85546875" style="380" bestFit="1" customWidth="1"/>
    <col min="7" max="7" width="13.5703125" style="380" bestFit="1" customWidth="1"/>
    <col min="8" max="8" width="14.28515625" style="380" bestFit="1" customWidth="1"/>
    <col min="9" max="16384" width="11.42578125" style="380"/>
  </cols>
  <sheetData>
    <row r="1" spans="1:17" s="380" customFormat="1">
      <c r="A1" s="262" t="s">
        <v>2803</v>
      </c>
      <c r="H1" s="263" t="s">
        <v>1445</v>
      </c>
      <c r="I1" s="263"/>
    </row>
    <row r="6" spans="1:17" s="380" customFormat="1">
      <c r="A6" s="398">
        <v>2018</v>
      </c>
      <c r="B6" s="399">
        <v>2019</v>
      </c>
      <c r="C6" s="399">
        <v>2020</v>
      </c>
      <c r="D6" s="380">
        <v>2021</v>
      </c>
      <c r="E6" s="380">
        <v>2022</v>
      </c>
      <c r="F6" s="380">
        <v>2023</v>
      </c>
      <c r="G6" s="380" t="s">
        <v>2616</v>
      </c>
      <c r="H6" s="380" t="s">
        <v>2617</v>
      </c>
      <c r="K6" s="393" t="s">
        <v>2618</v>
      </c>
      <c r="L6" s="393" t="s">
        <v>2619</v>
      </c>
      <c r="M6" s="388" t="s">
        <v>2620</v>
      </c>
      <c r="N6" s="388" t="s">
        <v>2621</v>
      </c>
      <c r="O6" s="388" t="s">
        <v>2622</v>
      </c>
      <c r="P6" s="388" t="s">
        <v>2623</v>
      </c>
    </row>
    <row r="7" spans="1:17" s="380" customFormat="1">
      <c r="A7" s="380" t="s">
        <v>2625</v>
      </c>
      <c r="B7" s="380" t="s">
        <v>2625</v>
      </c>
      <c r="C7" s="380" t="s">
        <v>2625</v>
      </c>
      <c r="D7" s="380" t="s">
        <v>2625</v>
      </c>
      <c r="E7" s="380" t="s">
        <v>2625</v>
      </c>
      <c r="F7" s="380" t="s">
        <v>2625</v>
      </c>
      <c r="J7" s="380" t="s">
        <v>2624</v>
      </c>
      <c r="K7" s="380">
        <v>26.371597040000005</v>
      </c>
      <c r="L7" s="380">
        <v>87.715945789999964</v>
      </c>
      <c r="M7" s="380">
        <v>106.36507498</v>
      </c>
      <c r="N7" s="380">
        <v>59.639889459999985</v>
      </c>
      <c r="O7" s="380">
        <v>500.43586421000015</v>
      </c>
      <c r="P7" s="380">
        <v>368.89366869031107</v>
      </c>
    </row>
    <row r="8" spans="1:17" s="380" customFormat="1">
      <c r="A8" s="400">
        <v>378.41118150000011</v>
      </c>
      <c r="B8" s="400">
        <v>518.53160432000027</v>
      </c>
      <c r="C8" s="400">
        <v>880.68692621999992</v>
      </c>
      <c r="D8" s="400">
        <v>637.75742667000122</v>
      </c>
      <c r="E8" s="380">
        <f>O10</f>
        <v>1318.9435790900015</v>
      </c>
      <c r="F8" s="380">
        <f>+P10</f>
        <v>1179.0273038200514</v>
      </c>
      <c r="G8" s="401">
        <f>F8/E8-1</f>
        <v>-0.10608207772351008</v>
      </c>
      <c r="H8" s="402">
        <f>F8-(E8)</f>
        <v>-139.91627526995012</v>
      </c>
      <c r="J8" s="380" t="s">
        <v>2626</v>
      </c>
      <c r="K8" s="380">
        <v>303.7265385500001</v>
      </c>
      <c r="L8" s="380">
        <v>331.78315154999996</v>
      </c>
      <c r="M8" s="380">
        <v>630.26888359000043</v>
      </c>
      <c r="N8" s="380">
        <v>507.34076504999996</v>
      </c>
      <c r="O8" s="380">
        <v>665.65480563999995</v>
      </c>
      <c r="P8" s="380">
        <v>954.21408549844114</v>
      </c>
    </row>
    <row r="9" spans="1:17" s="380" customFormat="1">
      <c r="J9" s="380" t="s">
        <v>2627</v>
      </c>
      <c r="K9" s="380">
        <v>48.313045910000021</v>
      </c>
      <c r="L9" s="380">
        <v>99.032506980000008</v>
      </c>
      <c r="M9" s="380">
        <v>144.05296764999989</v>
      </c>
      <c r="N9" s="380">
        <v>70.77677216000005</v>
      </c>
      <c r="O9" s="380">
        <v>152.85290923999995</v>
      </c>
      <c r="P9" s="380">
        <v>-144.08045036870146</v>
      </c>
      <c r="Q9" s="403"/>
    </row>
    <row r="10" spans="1:17" s="380" customFormat="1">
      <c r="A10" s="404" t="s">
        <v>2628</v>
      </c>
      <c r="J10" s="380" t="s">
        <v>52</v>
      </c>
      <c r="K10" s="380">
        <v>378.41118150000011</v>
      </c>
      <c r="L10" s="380">
        <v>518.53160432000027</v>
      </c>
      <c r="M10" s="380">
        <v>880.68692621999992</v>
      </c>
      <c r="N10" s="380">
        <v>637.75742667000122</v>
      </c>
      <c r="O10" s="380">
        <v>1318.9435790900015</v>
      </c>
      <c r="P10" s="380">
        <v>1179.0273038200514</v>
      </c>
      <c r="Q10" s="403"/>
    </row>
    <row r="11" spans="1:17" s="380" customFormat="1">
      <c r="K11" s="405"/>
      <c r="P11" s="403"/>
      <c r="Q11" s="403"/>
    </row>
    <row r="12" spans="1:17" s="380" customFormat="1">
      <c r="K12" s="405"/>
      <c r="P12" s="403"/>
      <c r="Q12" s="403"/>
    </row>
    <row r="23" spans="1:4" s="380" customFormat="1">
      <c r="B23" s="380" t="s">
        <v>2629</v>
      </c>
      <c r="C23" s="380" t="s">
        <v>2630</v>
      </c>
    </row>
    <row r="24" spans="1:4" s="380" customFormat="1">
      <c r="A24" s="380" t="s">
        <v>2631</v>
      </c>
      <c r="B24" s="403">
        <v>19427.45778673008</v>
      </c>
      <c r="C24" s="380">
        <v>1318.9435790900015</v>
      </c>
    </row>
    <row r="25" spans="1:4" s="380" customFormat="1">
      <c r="A25" s="380" t="s">
        <v>401</v>
      </c>
      <c r="B25" s="403">
        <v>18636</v>
      </c>
      <c r="C25" s="380">
        <v>1179.0273038200514</v>
      </c>
      <c r="D25" s="403"/>
    </row>
    <row r="26" spans="1:4" s="380" customFormat="1">
      <c r="A26" s="380" t="s">
        <v>2632</v>
      </c>
      <c r="B26" s="401">
        <f>B25/B24-1</f>
        <v>-4.073913300538401E-2</v>
      </c>
      <c r="C26" s="401">
        <f>C25/C24-1</f>
        <v>-0.10608207772351008</v>
      </c>
    </row>
    <row r="27" spans="1:4" s="380" customFormat="1">
      <c r="A27" s="380" t="s">
        <v>655</v>
      </c>
      <c r="C27" s="380">
        <f>C25-C24</f>
        <v>-139.91627526995012</v>
      </c>
    </row>
  </sheetData>
  <mergeCells count="1">
    <mergeCell ref="H1:I1"/>
  </mergeCells>
  <hyperlinks>
    <hyperlink ref="H1:I1" location="Index!A1" display="Regresar al Índice" xr:uid="{81AE752B-E58F-4A56-BBF0-38A624FF5ECA}"/>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DE671-80D3-468B-8135-327290FE0F2E}">
  <sheetPr codeName="Hoja102"/>
  <dimension ref="A1:P13"/>
  <sheetViews>
    <sheetView workbookViewId="0"/>
  </sheetViews>
  <sheetFormatPr baseColWidth="10" defaultRowHeight="12.75"/>
  <cols>
    <col min="1" max="16384" width="11.42578125" style="380"/>
  </cols>
  <sheetData>
    <row r="1" spans="1:16">
      <c r="A1" s="262" t="s">
        <v>2805</v>
      </c>
      <c r="H1" s="263" t="s">
        <v>1445</v>
      </c>
      <c r="I1" s="263"/>
    </row>
    <row r="5" spans="1:16" ht="13.5">
      <c r="C5" s="392"/>
      <c r="D5" s="392"/>
      <c r="E5" s="392"/>
    </row>
    <row r="6" spans="1:16">
      <c r="A6" s="255"/>
      <c r="B6" s="255"/>
      <c r="C6" s="256" t="s">
        <v>2624</v>
      </c>
      <c r="D6" s="256" t="s">
        <v>2626</v>
      </c>
      <c r="E6" s="256" t="s">
        <v>2627</v>
      </c>
      <c r="F6" s="255"/>
      <c r="K6" s="393" t="s">
        <v>2618</v>
      </c>
      <c r="L6" s="393" t="s">
        <v>2619</v>
      </c>
      <c r="M6" s="388" t="s">
        <v>2620</v>
      </c>
      <c r="N6" s="388" t="s">
        <v>2621</v>
      </c>
      <c r="O6" s="388" t="s">
        <v>2622</v>
      </c>
      <c r="P6" s="388" t="s">
        <v>2623</v>
      </c>
    </row>
    <row r="7" spans="1:16">
      <c r="A7" s="255">
        <v>2018</v>
      </c>
      <c r="B7" s="257" t="s">
        <v>2625</v>
      </c>
      <c r="C7" s="258">
        <v>26.371597040000005</v>
      </c>
      <c r="D7" s="258">
        <v>303.7265385500001</v>
      </c>
      <c r="E7" s="258">
        <v>48.313045910000021</v>
      </c>
      <c r="F7" s="257">
        <f>SUM(C7:E7)</f>
        <v>378.41118150000011</v>
      </c>
      <c r="I7" s="394"/>
      <c r="J7" s="380" t="s">
        <v>2624</v>
      </c>
      <c r="K7" s="380">
        <v>26.371597040000005</v>
      </c>
      <c r="L7" s="380">
        <v>87.715945789999964</v>
      </c>
      <c r="M7" s="380">
        <v>106.36507498</v>
      </c>
      <c r="N7" s="380">
        <v>59.639889459999985</v>
      </c>
      <c r="O7" s="380">
        <v>500.43586421000015</v>
      </c>
      <c r="P7" s="380">
        <v>368.89366869031107</v>
      </c>
    </row>
    <row r="8" spans="1:16">
      <c r="A8" s="255">
        <v>2019</v>
      </c>
      <c r="B8" s="257" t="s">
        <v>2625</v>
      </c>
      <c r="C8" s="259">
        <v>87.715945789999964</v>
      </c>
      <c r="D8" s="259">
        <v>331.78315154999996</v>
      </c>
      <c r="E8" s="259">
        <v>99.032506980000008</v>
      </c>
      <c r="F8" s="257">
        <f>SUM(C8:E8)</f>
        <v>518.53160431999993</v>
      </c>
      <c r="H8" s="395"/>
      <c r="I8" s="394"/>
      <c r="J8" s="380" t="s">
        <v>2626</v>
      </c>
      <c r="K8" s="380">
        <v>303.7265385500001</v>
      </c>
      <c r="L8" s="380">
        <v>331.78315154999996</v>
      </c>
      <c r="M8" s="380">
        <v>630.26888359000043</v>
      </c>
      <c r="N8" s="380">
        <v>507.34076504999996</v>
      </c>
      <c r="O8" s="380">
        <v>665.65480563999995</v>
      </c>
      <c r="P8" s="380">
        <v>954.21408549844114</v>
      </c>
    </row>
    <row r="9" spans="1:16">
      <c r="A9" s="255">
        <v>2020</v>
      </c>
      <c r="B9" s="257" t="s">
        <v>2625</v>
      </c>
      <c r="C9" s="259">
        <v>106.36507498</v>
      </c>
      <c r="D9" s="259">
        <v>630.26888359000043</v>
      </c>
      <c r="E9" s="259">
        <v>144.05296764999989</v>
      </c>
      <c r="F9" s="257">
        <f>SUM(C9:E9)</f>
        <v>880.68692622000037</v>
      </c>
      <c r="H9" s="395"/>
      <c r="I9" s="394"/>
      <c r="J9" s="380" t="s">
        <v>2627</v>
      </c>
      <c r="K9" s="380">
        <v>48.313045910000021</v>
      </c>
      <c r="L9" s="380">
        <v>99.032506980000008</v>
      </c>
      <c r="M9" s="380">
        <v>144.05296764999989</v>
      </c>
      <c r="N9" s="380">
        <v>70.77677216000005</v>
      </c>
      <c r="O9" s="380">
        <v>152.85290923999995</v>
      </c>
      <c r="P9" s="380">
        <v>-144.08045036870146</v>
      </c>
    </row>
    <row r="10" spans="1:16">
      <c r="A10" s="255">
        <v>2021</v>
      </c>
      <c r="B10" s="257" t="s">
        <v>2625</v>
      </c>
      <c r="C10" s="259">
        <v>59.639889459999985</v>
      </c>
      <c r="D10" s="259">
        <v>507.34076504999996</v>
      </c>
      <c r="E10" s="259">
        <v>70.77677216000005</v>
      </c>
      <c r="F10" s="257">
        <f>SUM(C10:E10)</f>
        <v>637.75742666999997</v>
      </c>
      <c r="H10" s="395"/>
      <c r="I10" s="396"/>
      <c r="J10" s="380" t="s">
        <v>52</v>
      </c>
      <c r="K10" s="380">
        <v>378.41118150000011</v>
      </c>
      <c r="L10" s="380">
        <v>518.53160432000027</v>
      </c>
      <c r="M10" s="380">
        <v>880.68692621999992</v>
      </c>
      <c r="N10" s="380">
        <v>637.75742667000122</v>
      </c>
      <c r="O10" s="380">
        <v>1318.9435790900015</v>
      </c>
      <c r="P10" s="380">
        <v>1179.0273038200514</v>
      </c>
    </row>
    <row r="11" spans="1:16">
      <c r="A11" s="255">
        <v>2022</v>
      </c>
      <c r="B11" s="257" t="s">
        <v>2625</v>
      </c>
      <c r="C11" s="259">
        <f>O7</f>
        <v>500.43586421000015</v>
      </c>
      <c r="D11" s="259">
        <f>O8</f>
        <v>665.65480563999995</v>
      </c>
      <c r="E11" s="259">
        <f>O9</f>
        <v>152.85290923999995</v>
      </c>
      <c r="F11" s="257">
        <f>O10</f>
        <v>1318.9435790900015</v>
      </c>
      <c r="H11" s="395"/>
      <c r="I11" s="396"/>
    </row>
    <row r="12" spans="1:16">
      <c r="A12" s="255">
        <v>2023</v>
      </c>
      <c r="B12" s="257" t="s">
        <v>2625</v>
      </c>
      <c r="C12" s="259">
        <f>P7</f>
        <v>368.89366869031107</v>
      </c>
      <c r="D12" s="259">
        <f>P8</f>
        <v>954.21408549844114</v>
      </c>
      <c r="E12" s="259">
        <f>P9</f>
        <v>-144.08045036870146</v>
      </c>
      <c r="F12" s="257">
        <f>P10</f>
        <v>1179.0273038200514</v>
      </c>
    </row>
    <row r="13" spans="1:16">
      <c r="B13" s="397" t="s">
        <v>2633</v>
      </c>
      <c r="C13" s="397">
        <f>C12/C11-1</f>
        <v>-0.26285525264530085</v>
      </c>
      <c r="D13" s="397">
        <f>D12/D11-1</f>
        <v>0.43349687768122269</v>
      </c>
      <c r="E13" s="397">
        <f>E12/E11-1</f>
        <v>-1.9426084926030127</v>
      </c>
      <c r="F13" s="397">
        <f>F12/F11-1</f>
        <v>-0.10608207772351008</v>
      </c>
    </row>
  </sheetData>
  <mergeCells count="1">
    <mergeCell ref="H1:I1"/>
  </mergeCells>
  <conditionalFormatting sqref="C9:D9">
    <cfRule type="cellIs" dxfId="1" priority="2" operator="lessThan">
      <formula>0</formula>
    </cfRule>
  </conditionalFormatting>
  <conditionalFormatting sqref="C8:D8">
    <cfRule type="cellIs" dxfId="0" priority="1" operator="lessThan">
      <formula>0</formula>
    </cfRule>
  </conditionalFormatting>
  <hyperlinks>
    <hyperlink ref="H1:I1" location="Index!A1" display="Regresar al Índice" xr:uid="{27D0FBC9-406C-43C4-B009-17076A543DDD}"/>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14FF-0192-4513-A5A4-8CC6B9AEDA22}">
  <sheetPr codeName="Hoja105"/>
  <dimension ref="A1:I29"/>
  <sheetViews>
    <sheetView workbookViewId="0"/>
  </sheetViews>
  <sheetFormatPr baseColWidth="10" defaultRowHeight="12.75"/>
  <cols>
    <col min="1" max="16384" width="11.42578125" style="262"/>
  </cols>
  <sheetData>
    <row r="1" spans="1:9">
      <c r="A1" s="262" t="s">
        <v>2804</v>
      </c>
      <c r="H1" s="266" t="s">
        <v>1445</v>
      </c>
      <c r="I1" s="266"/>
    </row>
    <row r="5" spans="1:9" ht="13.5" thickBot="1"/>
    <row r="6" spans="1:9" ht="14.25" thickTop="1" thickBot="1">
      <c r="A6" s="455" t="s">
        <v>347</v>
      </c>
      <c r="B6" s="455" t="s">
        <v>2691</v>
      </c>
      <c r="C6" s="455" t="s">
        <v>1381</v>
      </c>
    </row>
    <row r="7" spans="1:9" ht="13.5" thickTop="1">
      <c r="A7" s="456" t="s">
        <v>2692</v>
      </c>
      <c r="B7" s="457">
        <v>3424.8</v>
      </c>
      <c r="C7" s="458">
        <v>0.51600000000000001</v>
      </c>
    </row>
    <row r="8" spans="1:9">
      <c r="A8" s="459" t="s">
        <v>2693</v>
      </c>
      <c r="B8" s="239">
        <v>781.5</v>
      </c>
      <c r="C8" s="460">
        <v>0.11799999999999999</v>
      </c>
    </row>
    <row r="9" spans="1:9">
      <c r="A9" s="459" t="s">
        <v>2694</v>
      </c>
      <c r="B9" s="461">
        <v>576.9</v>
      </c>
      <c r="C9" s="462">
        <v>8.6999999999999994E-2</v>
      </c>
    </row>
    <row r="10" spans="1:9">
      <c r="A10" s="459" t="s">
        <v>2695</v>
      </c>
      <c r="B10" s="239">
        <v>562.20000000000005</v>
      </c>
      <c r="C10" s="460">
        <v>8.5000000000000006E-2</v>
      </c>
    </row>
    <row r="11" spans="1:9">
      <c r="A11" s="459" t="s">
        <v>309</v>
      </c>
      <c r="B11" s="461">
        <v>317.2</v>
      </c>
      <c r="C11" s="462">
        <v>4.8000000000000001E-2</v>
      </c>
    </row>
    <row r="12" spans="1:9">
      <c r="A12" s="459" t="s">
        <v>2696</v>
      </c>
      <c r="B12" s="239">
        <v>299.39999999999998</v>
      </c>
      <c r="C12" s="460">
        <v>4.4999999999999998E-2</v>
      </c>
    </row>
    <row r="13" spans="1:9">
      <c r="A13" s="459" t="s">
        <v>2697</v>
      </c>
      <c r="B13" s="461">
        <v>237.3</v>
      </c>
      <c r="C13" s="462">
        <v>3.5999999999999997E-2</v>
      </c>
    </row>
    <row r="14" spans="1:9">
      <c r="A14" s="459" t="s">
        <v>2698</v>
      </c>
      <c r="B14" s="239">
        <v>99</v>
      </c>
      <c r="C14" s="460">
        <v>1.4999999999999999E-2</v>
      </c>
    </row>
    <row r="15" spans="1:9">
      <c r="A15" s="459" t="s">
        <v>2699</v>
      </c>
      <c r="B15" s="461">
        <v>82.3</v>
      </c>
      <c r="C15" s="462">
        <v>1.2E-2</v>
      </c>
    </row>
    <row r="16" spans="1:9">
      <c r="A16" s="459" t="s">
        <v>2700</v>
      </c>
      <c r="B16" s="239">
        <v>55.4</v>
      </c>
      <c r="C16" s="460">
        <v>8.0000000000000002E-3</v>
      </c>
    </row>
    <row r="17" spans="1:3">
      <c r="A17" s="459" t="s">
        <v>2701</v>
      </c>
      <c r="B17" s="461">
        <v>42.3</v>
      </c>
      <c r="C17" s="462">
        <v>6.0000000000000001E-3</v>
      </c>
    </row>
    <row r="18" spans="1:3">
      <c r="A18" s="459" t="s">
        <v>2702</v>
      </c>
      <c r="B18" s="239">
        <v>35.5</v>
      </c>
      <c r="C18" s="460">
        <v>5.0000000000000001E-3</v>
      </c>
    </row>
    <row r="19" spans="1:3">
      <c r="A19" s="459" t="s">
        <v>2703</v>
      </c>
      <c r="B19" s="461">
        <v>32.1</v>
      </c>
      <c r="C19" s="462">
        <v>5.0000000000000001E-3</v>
      </c>
    </row>
    <row r="20" spans="1:3">
      <c r="A20" s="459" t="s">
        <v>2704</v>
      </c>
      <c r="B20" s="239">
        <v>19.7</v>
      </c>
      <c r="C20" s="460">
        <v>3.0000000000000001E-3</v>
      </c>
    </row>
    <row r="21" spans="1:3">
      <c r="A21" s="459" t="s">
        <v>2705</v>
      </c>
      <c r="B21" s="461">
        <v>18.7</v>
      </c>
      <c r="C21" s="462">
        <v>3.0000000000000001E-3</v>
      </c>
    </row>
    <row r="22" spans="1:3">
      <c r="A22" s="459" t="s">
        <v>2706</v>
      </c>
      <c r="B22" s="239">
        <v>13.2</v>
      </c>
      <c r="C22" s="460">
        <v>2E-3</v>
      </c>
    </row>
    <row r="23" spans="1:3">
      <c r="A23" s="459" t="s">
        <v>2707</v>
      </c>
      <c r="B23" s="461">
        <v>13.2</v>
      </c>
      <c r="C23" s="462">
        <v>2E-3</v>
      </c>
    </row>
    <row r="24" spans="1:3">
      <c r="A24" s="459" t="s">
        <v>2708</v>
      </c>
      <c r="B24" s="239">
        <v>10.5</v>
      </c>
      <c r="C24" s="460">
        <v>2E-3</v>
      </c>
    </row>
    <row r="25" spans="1:3">
      <c r="A25" s="459" t="s">
        <v>2709</v>
      </c>
      <c r="B25" s="461">
        <v>8.3000000000000007</v>
      </c>
      <c r="C25" s="462">
        <v>1E-3</v>
      </c>
    </row>
    <row r="26" spans="1:3">
      <c r="A26" s="459" t="s">
        <v>2710</v>
      </c>
      <c r="B26" s="239">
        <v>6.4</v>
      </c>
      <c r="C26" s="460">
        <v>1E-3</v>
      </c>
    </row>
    <row r="27" spans="1:3">
      <c r="A27" s="459" t="s">
        <v>2711</v>
      </c>
      <c r="B27" s="461">
        <v>4.0999999999999996</v>
      </c>
      <c r="C27" s="462">
        <v>1E-3</v>
      </c>
    </row>
    <row r="28" spans="1:3" ht="13.5" thickBot="1">
      <c r="A28" s="463" t="s">
        <v>2712</v>
      </c>
      <c r="B28" s="464">
        <v>6639.9</v>
      </c>
      <c r="C28" s="465">
        <v>1</v>
      </c>
    </row>
    <row r="29" spans="1:3" ht="13.5" thickTop="1"/>
  </sheetData>
  <mergeCells count="1">
    <mergeCell ref="H1:I1"/>
  </mergeCells>
  <hyperlinks>
    <hyperlink ref="H1:I1" location="Index!A1" display="Regresar al Índice" xr:uid="{A98BEAE2-DE34-4C08-AF89-FD2D43027D1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34FD-73D9-4B7B-B4E6-8E2459E91D22}">
  <sheetPr codeName="Hoja103"/>
  <dimension ref="A1:AD43"/>
  <sheetViews>
    <sheetView zoomScale="96" zoomScaleNormal="96" workbookViewId="0"/>
  </sheetViews>
  <sheetFormatPr baseColWidth="10" defaultRowHeight="12.75"/>
  <cols>
    <col min="1" max="8" width="11.42578125" style="380"/>
    <col min="9" max="10" width="15.85546875" style="380" bestFit="1" customWidth="1"/>
    <col min="11" max="16" width="11.42578125" style="380"/>
    <col min="17" max="17" width="11.85546875" style="380" bestFit="1" customWidth="1"/>
    <col min="18" max="20" width="11.42578125" style="380"/>
    <col min="21" max="21" width="11.85546875" style="380" bestFit="1" customWidth="1"/>
    <col min="22" max="24" width="11.42578125" style="380"/>
    <col min="25" max="25" width="11.85546875" style="380" bestFit="1" customWidth="1"/>
    <col min="26" max="27" width="11.42578125" style="380"/>
    <col min="28" max="29" width="11.85546875" style="380" bestFit="1" customWidth="1"/>
    <col min="30" max="30" width="11.42578125" style="380"/>
    <col min="31" max="32" width="11.85546875" style="380" bestFit="1" customWidth="1"/>
    <col min="33" max="16384" width="11.42578125" style="380"/>
  </cols>
  <sheetData>
    <row r="1" spans="1:30" s="380" customFormat="1">
      <c r="A1" s="262" t="s">
        <v>2807</v>
      </c>
      <c r="G1" s="387" t="s">
        <v>1445</v>
      </c>
      <c r="H1" s="263"/>
      <c r="I1" s="263"/>
    </row>
    <row r="6" spans="1:30" s="380" customFormat="1">
      <c r="A6" s="380" t="s">
        <v>550</v>
      </c>
      <c r="B6" s="380" t="s">
        <v>2634</v>
      </c>
      <c r="C6" s="388" t="s">
        <v>2635</v>
      </c>
      <c r="D6" s="380" t="s">
        <v>2636</v>
      </c>
      <c r="E6" s="380" t="s">
        <v>2637</v>
      </c>
      <c r="W6" s="388"/>
      <c r="Y6" s="388"/>
      <c r="AD6" s="388"/>
    </row>
    <row r="7" spans="1:30" s="380" customFormat="1">
      <c r="A7" s="385" t="s">
        <v>9</v>
      </c>
      <c r="B7" s="385">
        <v>7973.2175694800007</v>
      </c>
      <c r="C7" s="385">
        <v>7039.127471761376</v>
      </c>
      <c r="D7" s="385">
        <f t="shared" ref="D7:D38" si="0">C7-B7</f>
        <v>-934.09009771862475</v>
      </c>
      <c r="E7" s="389">
        <f t="shared" ref="E7:E38" si="1">C7/B7-1</f>
        <v>-0.11715346904543888</v>
      </c>
      <c r="F7" s="260">
        <f t="shared" ref="F7:F38" si="2">IF( MIN(B7,C7)&lt;=0,"--",(B7/C7)-1)</f>
        <v>0.13269969914110535</v>
      </c>
      <c r="H7" s="390"/>
      <c r="I7" s="391"/>
    </row>
    <row r="8" spans="1:30" s="380" customFormat="1">
      <c r="A8" s="385" t="s">
        <v>29</v>
      </c>
      <c r="B8" s="385">
        <v>881.24414476000038</v>
      </c>
      <c r="C8" s="385">
        <v>226.60191526404373</v>
      </c>
      <c r="D8" s="385">
        <f t="shared" si="0"/>
        <v>-654.6422294959566</v>
      </c>
      <c r="E8" s="389">
        <f t="shared" si="1"/>
        <v>-0.74286136638586475</v>
      </c>
      <c r="F8" s="260">
        <f t="shared" si="2"/>
        <v>2.8889527642921586</v>
      </c>
      <c r="H8" s="390"/>
      <c r="I8" s="391"/>
    </row>
    <row r="9" spans="1:30" s="380" customFormat="1">
      <c r="A9" s="385" t="s">
        <v>8</v>
      </c>
      <c r="B9" s="385">
        <v>774.35643661000029</v>
      </c>
      <c r="C9" s="385">
        <v>562.4089805003282</v>
      </c>
      <c r="D9" s="385">
        <f t="shared" si="0"/>
        <v>-211.94745610967209</v>
      </c>
      <c r="E9" s="389">
        <f t="shared" si="1"/>
        <v>-0.27370787674671071</v>
      </c>
      <c r="F9" s="260">
        <f t="shared" si="2"/>
        <v>0.37685645759269382</v>
      </c>
      <c r="H9" s="390"/>
      <c r="I9" s="391"/>
    </row>
    <row r="10" spans="1:30" s="380" customFormat="1">
      <c r="A10" s="385" t="s">
        <v>7</v>
      </c>
      <c r="B10" s="385">
        <v>248.41749656000005</v>
      </c>
      <c r="C10" s="385">
        <v>59.308034810019542</v>
      </c>
      <c r="D10" s="385">
        <f t="shared" si="0"/>
        <v>-189.10946174998051</v>
      </c>
      <c r="E10" s="389">
        <f t="shared" si="1"/>
        <v>-0.76125661182768212</v>
      </c>
      <c r="F10" s="260">
        <f t="shared" si="2"/>
        <v>3.1885976724022598</v>
      </c>
      <c r="H10" s="390"/>
      <c r="I10" s="391"/>
    </row>
    <row r="11" spans="1:30" s="380" customFormat="1">
      <c r="A11" s="385" t="s">
        <v>26</v>
      </c>
      <c r="B11" s="385">
        <v>281.13731425999993</v>
      </c>
      <c r="C11" s="385">
        <v>107.8951311304705</v>
      </c>
      <c r="D11" s="385">
        <f t="shared" si="0"/>
        <v>-173.24218312952942</v>
      </c>
      <c r="E11" s="389">
        <f t="shared" si="1"/>
        <v>-0.61621910127985535</v>
      </c>
      <c r="F11" s="260">
        <f t="shared" si="2"/>
        <v>1.605653390606097</v>
      </c>
      <c r="H11" s="390"/>
      <c r="I11" s="391"/>
    </row>
    <row r="12" spans="1:30" s="380" customFormat="1">
      <c r="A12" s="385" t="s">
        <v>19</v>
      </c>
      <c r="B12" s="385">
        <v>199.22120825999997</v>
      </c>
      <c r="C12" s="385">
        <v>49.356630452908227</v>
      </c>
      <c r="D12" s="385">
        <f t="shared" si="0"/>
        <v>-149.86457780709173</v>
      </c>
      <c r="E12" s="389">
        <f t="shared" si="1"/>
        <v>-0.75225212775291583</v>
      </c>
      <c r="F12" s="260">
        <f t="shared" si="2"/>
        <v>3.0363616079926565</v>
      </c>
      <c r="H12" s="390"/>
      <c r="I12" s="391"/>
    </row>
    <row r="13" spans="1:30" s="380" customFormat="1">
      <c r="A13" s="385" t="s">
        <v>14</v>
      </c>
      <c r="B13" s="385">
        <v>638.81493774000012</v>
      </c>
      <c r="C13" s="385">
        <v>491.84994345255541</v>
      </c>
      <c r="D13" s="385">
        <f t="shared" si="0"/>
        <v>-146.96499428744471</v>
      </c>
      <c r="E13" s="389">
        <f t="shared" si="1"/>
        <v>-0.230058794190658</v>
      </c>
      <c r="F13" s="260">
        <f t="shared" si="2"/>
        <v>0.29880047002917087</v>
      </c>
      <c r="H13" s="390"/>
      <c r="I13" s="391"/>
    </row>
    <row r="14" spans="1:30" s="380" customFormat="1">
      <c r="A14" s="385" t="s">
        <v>0</v>
      </c>
      <c r="B14" s="385">
        <v>1318.943579090002</v>
      </c>
      <c r="C14" s="385">
        <v>1179.027303820051</v>
      </c>
      <c r="D14" s="385">
        <f t="shared" si="0"/>
        <v>-139.91627526995103</v>
      </c>
      <c r="E14" s="389">
        <f t="shared" si="1"/>
        <v>-0.10608207772351075</v>
      </c>
      <c r="F14" s="260">
        <f t="shared" si="2"/>
        <v>0.11867093731979073</v>
      </c>
      <c r="H14" s="390"/>
      <c r="I14" s="391"/>
      <c r="Z14" s="388"/>
      <c r="AC14" s="388"/>
    </row>
    <row r="15" spans="1:30" s="380" customFormat="1">
      <c r="A15" s="385" t="s">
        <v>23</v>
      </c>
      <c r="B15" s="385">
        <v>506.60696815999995</v>
      </c>
      <c r="C15" s="385">
        <v>379.50969773496331</v>
      </c>
      <c r="D15" s="385">
        <f t="shared" si="0"/>
        <v>-127.09727042503664</v>
      </c>
      <c r="E15" s="389">
        <f t="shared" si="1"/>
        <v>-0.2508794359593095</v>
      </c>
      <c r="F15" s="260">
        <f t="shared" si="2"/>
        <v>0.33489861045341995</v>
      </c>
      <c r="H15" s="390"/>
      <c r="I15" s="391"/>
    </row>
    <row r="16" spans="1:30" s="380" customFormat="1">
      <c r="A16" s="385" t="s">
        <v>5</v>
      </c>
      <c r="B16" s="385">
        <v>208.83009096000009</v>
      </c>
      <c r="C16" s="385">
        <v>108.64779007601723</v>
      </c>
      <c r="D16" s="385">
        <f t="shared" si="0"/>
        <v>-100.18230088398286</v>
      </c>
      <c r="E16" s="389">
        <f t="shared" si="1"/>
        <v>-0.47973115571343627</v>
      </c>
      <c r="F16" s="260">
        <f t="shared" si="2"/>
        <v>0.92208319022309282</v>
      </c>
      <c r="H16" s="390"/>
      <c r="I16" s="391"/>
    </row>
    <row r="17" spans="1:29" s="380" customFormat="1">
      <c r="A17" s="385" t="s">
        <v>24</v>
      </c>
      <c r="B17" s="385">
        <v>228.36007301999987</v>
      </c>
      <c r="C17" s="385">
        <v>129.21524068502345</v>
      </c>
      <c r="D17" s="385">
        <f t="shared" si="0"/>
        <v>-99.144832334976428</v>
      </c>
      <c r="E17" s="389">
        <f t="shared" si="1"/>
        <v>-0.43416010086094725</v>
      </c>
      <c r="F17" s="260">
        <f t="shared" si="2"/>
        <v>0.76728435290890351</v>
      </c>
      <c r="H17" s="390"/>
      <c r="I17" s="391"/>
    </row>
    <row r="18" spans="1:29" s="380" customFormat="1">
      <c r="A18" s="385" t="s">
        <v>21</v>
      </c>
      <c r="B18" s="385">
        <v>136.91746171</v>
      </c>
      <c r="C18" s="385">
        <v>44.087477254102915</v>
      </c>
      <c r="D18" s="385">
        <f t="shared" si="0"/>
        <v>-92.82998445589709</v>
      </c>
      <c r="E18" s="389">
        <f t="shared" si="1"/>
        <v>-0.6779996013402364</v>
      </c>
      <c r="F18" s="260">
        <f t="shared" si="2"/>
        <v>2.1055862171668722</v>
      </c>
      <c r="H18" s="390"/>
      <c r="I18" s="391"/>
    </row>
    <row r="19" spans="1:29" s="380" customFormat="1">
      <c r="A19" s="385" t="s">
        <v>3</v>
      </c>
      <c r="B19" s="385">
        <v>250.85668475999992</v>
      </c>
      <c r="C19" s="385">
        <v>174.45360261859281</v>
      </c>
      <c r="D19" s="385">
        <f t="shared" si="0"/>
        <v>-76.403082141407111</v>
      </c>
      <c r="E19" s="389">
        <f t="shared" si="1"/>
        <v>-0.30456865127793431</v>
      </c>
      <c r="F19" s="260">
        <f t="shared" si="2"/>
        <v>0.43795645945155326</v>
      </c>
      <c r="H19" s="390"/>
      <c r="I19" s="391"/>
    </row>
    <row r="20" spans="1:29" s="380" customFormat="1">
      <c r="A20" s="385" t="s">
        <v>28</v>
      </c>
      <c r="B20" s="385">
        <v>136.85542307000003</v>
      </c>
      <c r="C20" s="385">
        <v>66.261704231362771</v>
      </c>
      <c r="D20" s="385">
        <f t="shared" si="0"/>
        <v>-70.593718838637258</v>
      </c>
      <c r="E20" s="389">
        <f t="shared" si="1"/>
        <v>-0.5158269745914954</v>
      </c>
      <c r="F20" s="260">
        <f t="shared" si="2"/>
        <v>1.0653773496701593</v>
      </c>
      <c r="H20" s="390"/>
      <c r="I20" s="391"/>
    </row>
    <row r="21" spans="1:29" s="380" customFormat="1">
      <c r="A21" s="385" t="s">
        <v>6</v>
      </c>
      <c r="B21" s="385">
        <v>83.404917139999995</v>
      </c>
      <c r="C21" s="385">
        <v>16.001385426624282</v>
      </c>
      <c r="D21" s="385">
        <f t="shared" si="0"/>
        <v>-67.403531713375713</v>
      </c>
      <c r="E21" s="389">
        <f t="shared" si="1"/>
        <v>-0.80814817668645333</v>
      </c>
      <c r="F21" s="260">
        <f t="shared" si="2"/>
        <v>4.2123559877024626</v>
      </c>
      <c r="H21" s="390"/>
      <c r="I21" s="391"/>
    </row>
    <row r="22" spans="1:29" s="380" customFormat="1">
      <c r="A22" s="385" t="s">
        <v>33</v>
      </c>
      <c r="B22" s="385">
        <v>314.20899206999985</v>
      </c>
      <c r="C22" s="385">
        <v>259.10187432005984</v>
      </c>
      <c r="D22" s="385">
        <f t="shared" si="0"/>
        <v>-55.107117749940016</v>
      </c>
      <c r="E22" s="389">
        <f t="shared" si="1"/>
        <v>-0.17538364318250699</v>
      </c>
      <c r="F22" s="260">
        <f t="shared" si="2"/>
        <v>0.21268513743697604</v>
      </c>
      <c r="H22" s="390"/>
      <c r="I22" s="391"/>
      <c r="Z22" s="388"/>
      <c r="AC22" s="388"/>
    </row>
    <row r="23" spans="1:29" s="380" customFormat="1">
      <c r="A23" s="385" t="s">
        <v>4</v>
      </c>
      <c r="B23" s="385">
        <v>839.56398901999898</v>
      </c>
      <c r="C23" s="385">
        <v>785.0663057407379</v>
      </c>
      <c r="D23" s="385">
        <f t="shared" si="0"/>
        <v>-54.497683279261082</v>
      </c>
      <c r="E23" s="389">
        <f t="shared" si="1"/>
        <v>-6.4911887589265027E-2</v>
      </c>
      <c r="F23" s="260">
        <f t="shared" si="2"/>
        <v>6.9417936906412736E-2</v>
      </c>
      <c r="H23" s="390"/>
      <c r="I23" s="391"/>
    </row>
    <row r="24" spans="1:29" s="380" customFormat="1">
      <c r="A24" s="385" t="s">
        <v>11</v>
      </c>
      <c r="B24" s="385">
        <v>56.060877439999992</v>
      </c>
      <c r="C24" s="385">
        <v>12.835292252563535</v>
      </c>
      <c r="D24" s="385">
        <f t="shared" si="0"/>
        <v>-43.225585187436458</v>
      </c>
      <c r="E24" s="389">
        <f t="shared" si="1"/>
        <v>-0.77104724651695467</v>
      </c>
      <c r="F24" s="260">
        <f t="shared" si="2"/>
        <v>3.3677133591409421</v>
      </c>
      <c r="H24" s="390"/>
      <c r="I24" s="391"/>
    </row>
    <row r="25" spans="1:29" s="380" customFormat="1">
      <c r="A25" s="385" t="s">
        <v>12</v>
      </c>
      <c r="B25" s="385">
        <v>97.124506220000015</v>
      </c>
      <c r="C25" s="385">
        <v>54.220720152920094</v>
      </c>
      <c r="D25" s="385">
        <f t="shared" si="0"/>
        <v>-42.90378606707992</v>
      </c>
      <c r="E25" s="389">
        <f t="shared" si="1"/>
        <v>-0.44174006887506945</v>
      </c>
      <c r="F25" s="260">
        <f t="shared" si="2"/>
        <v>0.7912802697211927</v>
      </c>
      <c r="H25" s="390"/>
      <c r="I25" s="391"/>
    </row>
    <row r="26" spans="1:29" s="380" customFormat="1">
      <c r="A26" s="385" t="s">
        <v>15</v>
      </c>
      <c r="B26" s="385">
        <v>73.603804229999994</v>
      </c>
      <c r="C26" s="385">
        <v>49.412061145456043</v>
      </c>
      <c r="D26" s="385">
        <f t="shared" si="0"/>
        <v>-24.191743084543951</v>
      </c>
      <c r="E26" s="389">
        <f t="shared" si="1"/>
        <v>-0.32867517294280968</v>
      </c>
      <c r="F26" s="260">
        <f t="shared" si="2"/>
        <v>0.48959186327665738</v>
      </c>
      <c r="H26" s="390"/>
      <c r="I26" s="391"/>
    </row>
    <row r="27" spans="1:29" s="380" customFormat="1">
      <c r="A27" s="385" t="s">
        <v>32</v>
      </c>
      <c r="B27" s="385">
        <v>128.46763336000004</v>
      </c>
      <c r="C27" s="385">
        <v>110.81215861231357</v>
      </c>
      <c r="D27" s="385">
        <f t="shared" si="0"/>
        <v>-17.655474747686469</v>
      </c>
      <c r="E27" s="389">
        <f t="shared" si="1"/>
        <v>-0.13743130690522798</v>
      </c>
      <c r="F27" s="260">
        <f t="shared" si="2"/>
        <v>0.15932795614473827</v>
      </c>
      <c r="H27" s="390"/>
      <c r="I27" s="391"/>
    </row>
    <row r="28" spans="1:29" s="380" customFormat="1">
      <c r="A28" s="385" t="s">
        <v>16</v>
      </c>
      <c r="B28" s="385">
        <v>154.77863398000005</v>
      </c>
      <c r="C28" s="385">
        <v>156.61696243572052</v>
      </c>
      <c r="D28" s="385">
        <f t="shared" si="0"/>
        <v>1.8383284557204718</v>
      </c>
      <c r="E28" s="389">
        <f t="shared" si="1"/>
        <v>1.1877146143814743E-2</v>
      </c>
      <c r="F28" s="260">
        <f t="shared" si="2"/>
        <v>-1.1737735345716205E-2</v>
      </c>
      <c r="H28" s="390"/>
      <c r="I28" s="391"/>
    </row>
    <row r="29" spans="1:29" s="380" customFormat="1">
      <c r="A29" s="385" t="s">
        <v>27</v>
      </c>
      <c r="B29" s="385">
        <v>347.37569282000015</v>
      </c>
      <c r="C29" s="385">
        <v>386.92666682780742</v>
      </c>
      <c r="D29" s="385">
        <f t="shared" si="0"/>
        <v>39.55097400780727</v>
      </c>
      <c r="E29" s="389">
        <f t="shared" si="1"/>
        <v>0.11385648111050028</v>
      </c>
      <c r="F29" s="260">
        <f t="shared" si="2"/>
        <v>-0.10221826872793049</v>
      </c>
      <c r="H29" s="390"/>
      <c r="I29" s="391"/>
    </row>
    <row r="30" spans="1:29" s="380" customFormat="1">
      <c r="A30" s="385" t="s">
        <v>10</v>
      </c>
      <c r="B30" s="385">
        <v>259.36346585000013</v>
      </c>
      <c r="C30" s="385">
        <v>321.78605046742814</v>
      </c>
      <c r="D30" s="385">
        <f t="shared" si="0"/>
        <v>62.422584617428015</v>
      </c>
      <c r="E30" s="389">
        <f t="shared" si="1"/>
        <v>0.24067608910473681</v>
      </c>
      <c r="F30" s="260">
        <f t="shared" si="2"/>
        <v>-0.1939878516385426</v>
      </c>
      <c r="H30" s="390"/>
      <c r="I30" s="391"/>
    </row>
    <row r="31" spans="1:29" s="380" customFormat="1">
      <c r="A31" s="385" t="s">
        <v>17</v>
      </c>
      <c r="B31" s="385">
        <v>108.52059004000003</v>
      </c>
      <c r="C31" s="385">
        <v>195.41502580346548</v>
      </c>
      <c r="D31" s="385">
        <f t="shared" si="0"/>
        <v>86.894435763465452</v>
      </c>
      <c r="E31" s="389">
        <f t="shared" si="1"/>
        <v>0.80071842340183275</v>
      </c>
      <c r="F31" s="260">
        <f t="shared" si="2"/>
        <v>-0.44466609159757087</v>
      </c>
      <c r="H31" s="390"/>
      <c r="I31" s="391"/>
    </row>
    <row r="32" spans="1:29" s="380" customFormat="1">
      <c r="A32" s="385" t="s">
        <v>13</v>
      </c>
      <c r="B32" s="385">
        <v>797.64039741999966</v>
      </c>
      <c r="C32" s="385">
        <v>891.71050782059069</v>
      </c>
      <c r="D32" s="385">
        <f t="shared" si="0"/>
        <v>94.070110400591034</v>
      </c>
      <c r="E32" s="389">
        <f t="shared" si="1"/>
        <v>0.11793548910619944</v>
      </c>
      <c r="F32" s="260">
        <f t="shared" si="2"/>
        <v>-0.10549400234220141</v>
      </c>
      <c r="H32" s="390"/>
      <c r="I32" s="391"/>
    </row>
    <row r="33" spans="1:29" s="380" customFormat="1">
      <c r="A33" s="385" t="s">
        <v>18</v>
      </c>
      <c r="B33" s="385">
        <v>45.517939389999995</v>
      </c>
      <c r="C33" s="385">
        <v>144.04911342568954</v>
      </c>
      <c r="D33" s="385">
        <f t="shared" si="0"/>
        <v>98.531174035689546</v>
      </c>
      <c r="E33" s="389">
        <f t="shared" si="1"/>
        <v>2.1646668402861891</v>
      </c>
      <c r="F33" s="260">
        <f t="shared" si="2"/>
        <v>-0.68401097162266611</v>
      </c>
      <c r="H33" s="390"/>
      <c r="I33" s="391"/>
    </row>
    <row r="34" spans="1:29" s="380" customFormat="1">
      <c r="A34" s="385" t="s">
        <v>25</v>
      </c>
      <c r="B34" s="385">
        <v>268.16385116000015</v>
      </c>
      <c r="C34" s="385">
        <v>374.90258088640257</v>
      </c>
      <c r="D34" s="385">
        <f t="shared" si="0"/>
        <v>106.73872972640243</v>
      </c>
      <c r="E34" s="389">
        <f t="shared" si="1"/>
        <v>0.39803548936473421</v>
      </c>
      <c r="F34" s="260">
        <f t="shared" si="2"/>
        <v>-0.2847105759422468</v>
      </c>
      <c r="H34" s="390"/>
      <c r="I34" s="391"/>
    </row>
    <row r="35" spans="1:29" s="380" customFormat="1">
      <c r="A35" s="385" t="s">
        <v>30</v>
      </c>
      <c r="B35" s="385">
        <v>38.412101170000007</v>
      </c>
      <c r="C35" s="385">
        <v>176.05864270512731</v>
      </c>
      <c r="D35" s="385">
        <f t="shared" si="0"/>
        <v>137.64654153512731</v>
      </c>
      <c r="E35" s="389">
        <f t="shared" si="1"/>
        <v>3.5834160939529589</v>
      </c>
      <c r="F35" s="260">
        <f t="shared" si="2"/>
        <v>-0.78182212142612784</v>
      </c>
      <c r="H35" s="390"/>
      <c r="I35" s="391"/>
    </row>
    <row r="36" spans="1:29" s="380" customFormat="1">
      <c r="A36" s="385" t="s">
        <v>31</v>
      </c>
      <c r="B36" s="385">
        <v>571.54673460999993</v>
      </c>
      <c r="C36" s="385">
        <v>830.73589694864415</v>
      </c>
      <c r="D36" s="385">
        <f t="shared" si="0"/>
        <v>259.18916233864422</v>
      </c>
      <c r="E36" s="389">
        <f t="shared" si="1"/>
        <v>0.45348725947232338</v>
      </c>
      <c r="F36" s="260">
        <f t="shared" si="2"/>
        <v>-0.3119994733472643</v>
      </c>
      <c r="H36" s="390"/>
      <c r="I36" s="391"/>
      <c r="Z36" s="388"/>
      <c r="AC36" s="388"/>
    </row>
    <row r="37" spans="1:29" s="380" customFormat="1">
      <c r="A37" s="385" t="s">
        <v>22</v>
      </c>
      <c r="B37" s="385">
        <v>354.13055840999999</v>
      </c>
      <c r="C37" s="385">
        <v>920.09864173630706</v>
      </c>
      <c r="D37" s="385">
        <f t="shared" si="0"/>
        <v>565.96808332630712</v>
      </c>
      <c r="E37" s="389">
        <f t="shared" si="1"/>
        <v>1.5981904692648663</v>
      </c>
      <c r="F37" s="260">
        <f t="shared" si="2"/>
        <v>-0.61511674689387164</v>
      </c>
      <c r="H37" s="390"/>
      <c r="I37" s="391"/>
    </row>
    <row r="38" spans="1:29" s="380" customFormat="1">
      <c r="A38" s="385" t="s">
        <v>20</v>
      </c>
      <c r="B38" s="385">
        <v>1105.7937139600001</v>
      </c>
      <c r="C38" s="385">
        <v>2332.1909800621693</v>
      </c>
      <c r="D38" s="385">
        <f t="shared" si="0"/>
        <v>1226.3972661021692</v>
      </c>
      <c r="E38" s="389">
        <f t="shared" si="1"/>
        <v>1.1090651453518134</v>
      </c>
      <c r="F38" s="260">
        <f t="shared" si="2"/>
        <v>-0.52585627703159932</v>
      </c>
      <c r="H38" s="390"/>
      <c r="I38" s="391"/>
    </row>
    <row r="39" spans="1:29" s="380" customFormat="1">
      <c r="I39" s="391"/>
    </row>
    <row r="42" spans="1:29" s="380" customFormat="1">
      <c r="A42" s="385"/>
    </row>
    <row r="43" spans="1:29" s="380" customFormat="1">
      <c r="B43" s="385"/>
      <c r="C43" s="385"/>
    </row>
  </sheetData>
  <autoFilter ref="A6:F6" xr:uid="{2B6504AE-5C7D-4EF1-AFCB-C91A4C017646}">
    <sortState ref="A7:F38">
      <sortCondition ref="D6"/>
    </sortState>
  </autoFilter>
  <mergeCells count="1">
    <mergeCell ref="G1:I1"/>
  </mergeCells>
  <hyperlinks>
    <hyperlink ref="G1:H1" location="Index!A1" display="Regresar al Índice" xr:uid="{46BF0BC4-869C-44F1-A627-E613E539A911}"/>
    <hyperlink ref="H1:I1" location="Index!A1" display="Regresar al Índice" xr:uid="{238E881D-3799-4D49-B4D4-E369DB16BDFF}"/>
  </hyperlinks>
  <pageMargins left="0.7" right="0.7" top="0.75" bottom="0.75" header="0.3" footer="0.3"/>
  <pageSetup orientation="portrait" horizontalDpi="4294967295" verticalDpi="4294967295"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540E2-9B41-47AC-9461-FFF68956B74F}">
  <sheetPr codeName="Hoja104"/>
  <dimension ref="A1:I57"/>
  <sheetViews>
    <sheetView workbookViewId="0"/>
  </sheetViews>
  <sheetFormatPr baseColWidth="10" defaultRowHeight="12.75"/>
  <cols>
    <col min="1" max="16384" width="11.42578125" style="380"/>
  </cols>
  <sheetData>
    <row r="1" spans="1:9">
      <c r="A1" s="262" t="s">
        <v>2809</v>
      </c>
      <c r="H1" s="263" t="s">
        <v>1445</v>
      </c>
      <c r="I1" s="263"/>
    </row>
    <row r="5" spans="1:9">
      <c r="A5" s="380" t="s">
        <v>2638</v>
      </c>
      <c r="B5" s="380" t="s">
        <v>2639</v>
      </c>
    </row>
    <row r="6" spans="1:9" ht="13.5">
      <c r="A6" s="381" t="s">
        <v>2640</v>
      </c>
      <c r="B6" s="382">
        <v>0</v>
      </c>
    </row>
    <row r="7" spans="1:9" ht="13.5">
      <c r="A7" s="383" t="s">
        <v>2641</v>
      </c>
      <c r="B7" s="382">
        <v>0</v>
      </c>
    </row>
    <row r="8" spans="1:9" ht="13.5">
      <c r="A8" s="383" t="s">
        <v>2642</v>
      </c>
      <c r="B8" s="382">
        <v>0</v>
      </c>
    </row>
    <row r="9" spans="1:9" ht="13.5">
      <c r="A9" s="383" t="s">
        <v>2643</v>
      </c>
      <c r="B9" s="382">
        <v>0</v>
      </c>
    </row>
    <row r="10" spans="1:9" ht="13.5">
      <c r="A10" s="383" t="s">
        <v>2644</v>
      </c>
      <c r="B10" s="382">
        <v>0</v>
      </c>
    </row>
    <row r="11" spans="1:9" ht="13.5">
      <c r="A11" s="383" t="s">
        <v>2645</v>
      </c>
      <c r="B11" s="382">
        <v>0</v>
      </c>
    </row>
    <row r="12" spans="1:9" ht="13.5">
      <c r="A12" s="383" t="s">
        <v>2646</v>
      </c>
      <c r="B12" s="384">
        <v>0</v>
      </c>
    </row>
    <row r="13" spans="1:9" ht="13.5">
      <c r="A13" s="383" t="s">
        <v>2647</v>
      </c>
      <c r="B13" s="382">
        <v>0</v>
      </c>
    </row>
    <row r="14" spans="1:9" ht="15.75" customHeight="1">
      <c r="A14" s="381" t="s">
        <v>2648</v>
      </c>
      <c r="B14" s="382">
        <v>0</v>
      </c>
    </row>
    <row r="15" spans="1:9" ht="13.5">
      <c r="A15" s="383" t="s">
        <v>2649</v>
      </c>
      <c r="B15" s="382">
        <v>0</v>
      </c>
    </row>
    <row r="16" spans="1:9" ht="13.5">
      <c r="A16" s="383" t="s">
        <v>2650</v>
      </c>
      <c r="B16" s="382">
        <v>0</v>
      </c>
    </row>
    <row r="17" spans="1:4" ht="13.5">
      <c r="A17" s="383" t="s">
        <v>2651</v>
      </c>
      <c r="B17" s="382">
        <v>0</v>
      </c>
    </row>
    <row r="18" spans="1:4" ht="13.5">
      <c r="A18" s="383" t="s">
        <v>2652</v>
      </c>
      <c r="B18" s="382">
        <v>0</v>
      </c>
    </row>
    <row r="19" spans="1:4" ht="13.5">
      <c r="A19" s="383" t="s">
        <v>2653</v>
      </c>
      <c r="B19" s="382">
        <v>0</v>
      </c>
    </row>
    <row r="20" spans="1:4" ht="13.5">
      <c r="A20" s="383" t="s">
        <v>2654</v>
      </c>
      <c r="B20" s="382">
        <v>0</v>
      </c>
    </row>
    <row r="21" spans="1:4" ht="13.5">
      <c r="A21" s="383" t="s">
        <v>2655</v>
      </c>
      <c r="B21" s="382">
        <v>0</v>
      </c>
    </row>
    <row r="22" spans="1:4" ht="15.75" customHeight="1">
      <c r="A22" s="383" t="s">
        <v>2656</v>
      </c>
      <c r="B22" s="382">
        <v>0</v>
      </c>
    </row>
    <row r="23" spans="1:4">
      <c r="A23" s="255" t="s">
        <v>2657</v>
      </c>
      <c r="B23" s="385">
        <v>0</v>
      </c>
    </row>
    <row r="24" spans="1:4" ht="13.5">
      <c r="A24" s="381" t="s">
        <v>2658</v>
      </c>
      <c r="B24" s="382">
        <v>0</v>
      </c>
    </row>
    <row r="25" spans="1:4" ht="13.5">
      <c r="A25" s="383" t="s">
        <v>2659</v>
      </c>
      <c r="B25" s="382">
        <v>0</v>
      </c>
    </row>
    <row r="26" spans="1:4" ht="15.75" customHeight="1">
      <c r="A26" s="383" t="s">
        <v>2660</v>
      </c>
      <c r="B26" s="382">
        <v>0</v>
      </c>
    </row>
    <row r="27" spans="1:4" ht="13.5">
      <c r="A27" s="383" t="s">
        <v>2661</v>
      </c>
      <c r="B27" s="382">
        <v>0</v>
      </c>
    </row>
    <row r="28" spans="1:4" ht="13.5">
      <c r="A28" s="383" t="s">
        <v>2662</v>
      </c>
      <c r="B28" s="382">
        <v>0</v>
      </c>
    </row>
    <row r="29" spans="1:4" ht="13.5">
      <c r="A29" s="383" t="s">
        <v>2663</v>
      </c>
      <c r="B29" s="382">
        <v>0</v>
      </c>
    </row>
    <row r="30" spans="1:4" ht="13.5">
      <c r="A30" s="383" t="s">
        <v>2664</v>
      </c>
      <c r="B30" s="382">
        <v>0</v>
      </c>
    </row>
    <row r="31" spans="1:4" ht="13.5">
      <c r="A31" s="383" t="s">
        <v>2665</v>
      </c>
      <c r="B31" s="386">
        <v>0</v>
      </c>
      <c r="C31" s="383"/>
      <c r="D31" s="382"/>
    </row>
    <row r="32" spans="1:4" ht="13.5">
      <c r="A32" s="383" t="s">
        <v>2666</v>
      </c>
      <c r="B32" s="382">
        <v>0</v>
      </c>
      <c r="C32" s="383"/>
      <c r="D32" s="382"/>
    </row>
    <row r="33" spans="1:4" ht="13.5">
      <c r="A33" s="383" t="s">
        <v>2667</v>
      </c>
      <c r="B33" s="382">
        <v>0</v>
      </c>
    </row>
    <row r="34" spans="1:4" ht="13.5">
      <c r="A34" s="383" t="s">
        <v>2668</v>
      </c>
      <c r="B34" s="382">
        <v>0</v>
      </c>
      <c r="C34" s="383"/>
      <c r="D34" s="382"/>
    </row>
    <row r="35" spans="1:4" ht="13.5">
      <c r="A35" s="383" t="s">
        <v>2669</v>
      </c>
      <c r="B35" s="382">
        <v>-61.400389917089619</v>
      </c>
      <c r="C35" s="383"/>
      <c r="D35" s="382"/>
    </row>
    <row r="36" spans="1:4" ht="13.5">
      <c r="A36" s="383" t="s">
        <v>2670</v>
      </c>
      <c r="B36" s="382">
        <v>-3.2221300337627068</v>
      </c>
      <c r="C36" s="383"/>
      <c r="D36" s="382"/>
    </row>
    <row r="37" spans="1:4" ht="13.5">
      <c r="A37" s="383" t="s">
        <v>2671</v>
      </c>
      <c r="B37" s="382">
        <v>-1.4793785347151209</v>
      </c>
    </row>
    <row r="38" spans="1:4" ht="13.5">
      <c r="A38" s="383" t="s">
        <v>2672</v>
      </c>
      <c r="B38" s="382">
        <v>1.652761525959247</v>
      </c>
    </row>
    <row r="39" spans="1:4" ht="13.5">
      <c r="A39" s="383" t="s">
        <v>2673</v>
      </c>
      <c r="B39" s="382">
        <v>24.350122177554383</v>
      </c>
    </row>
    <row r="40" spans="1:4" ht="13.5">
      <c r="A40" s="383" t="s">
        <v>2674</v>
      </c>
      <c r="B40" s="382">
        <v>29.648382728218277</v>
      </c>
    </row>
    <row r="41" spans="1:4" ht="15.75" customHeight="1">
      <c r="A41" s="383" t="s">
        <v>2675</v>
      </c>
      <c r="B41" s="382">
        <v>102.08459293469731</v>
      </c>
    </row>
    <row r="42" spans="1:4" ht="15.75" customHeight="1">
      <c r="A42" s="383" t="s">
        <v>2676</v>
      </c>
      <c r="B42" s="382">
        <v>103.70013077040394</v>
      </c>
    </row>
    <row r="43" spans="1:4" ht="13.5">
      <c r="A43" s="383" t="s">
        <v>2677</v>
      </c>
      <c r="B43" s="382">
        <v>179.22667099012864</v>
      </c>
    </row>
    <row r="44" spans="1:4" ht="13.5">
      <c r="A44" s="383" t="s">
        <v>2678</v>
      </c>
      <c r="B44" s="382">
        <v>220.10770392933117</v>
      </c>
    </row>
    <row r="45" spans="1:4" ht="13.5">
      <c r="A45" s="383" t="s">
        <v>2679</v>
      </c>
      <c r="B45" s="382">
        <v>541.51729062688105</v>
      </c>
    </row>
    <row r="46" spans="1:4" ht="15.75" customHeight="1">
      <c r="A46" s="380" t="s">
        <v>1191</v>
      </c>
      <c r="B46" s="380">
        <v>1179.027303820051</v>
      </c>
    </row>
    <row r="47" spans="1:4" ht="13.5">
      <c r="A47" s="383" t="s">
        <v>2680</v>
      </c>
      <c r="B47" s="382" t="s">
        <v>2599</v>
      </c>
    </row>
    <row r="48" spans="1:4" ht="13.5">
      <c r="A48" s="383" t="s">
        <v>2681</v>
      </c>
      <c r="B48" s="382" t="s">
        <v>2599</v>
      </c>
    </row>
    <row r="49" spans="1:2" ht="13.5">
      <c r="A49" s="383" t="s">
        <v>2682</v>
      </c>
      <c r="B49" s="382" t="s">
        <v>2599</v>
      </c>
    </row>
    <row r="50" spans="1:2" ht="13.5">
      <c r="A50" s="383" t="s">
        <v>2683</v>
      </c>
      <c r="B50" s="382" t="s">
        <v>2599</v>
      </c>
    </row>
    <row r="51" spans="1:2" ht="15.75" customHeight="1">
      <c r="A51" s="383" t="s">
        <v>2684</v>
      </c>
      <c r="B51" s="382" t="s">
        <v>2599</v>
      </c>
    </row>
    <row r="52" spans="1:2" ht="13.5">
      <c r="A52" s="383" t="s">
        <v>2685</v>
      </c>
      <c r="B52" s="382" t="s">
        <v>2599</v>
      </c>
    </row>
    <row r="53" spans="1:2" ht="13.5">
      <c r="A53" s="383" t="s">
        <v>2686</v>
      </c>
      <c r="B53" s="382" t="s">
        <v>2599</v>
      </c>
    </row>
    <row r="54" spans="1:2" ht="13.5">
      <c r="A54" s="383" t="s">
        <v>2687</v>
      </c>
      <c r="B54" s="382" t="s">
        <v>2599</v>
      </c>
    </row>
    <row r="55" spans="1:2" ht="13.5">
      <c r="A55" s="383" t="s">
        <v>2688</v>
      </c>
      <c r="B55" s="382" t="s">
        <v>2599</v>
      </c>
    </row>
    <row r="56" spans="1:2" ht="15" customHeight="1">
      <c r="A56" s="381" t="s">
        <v>2689</v>
      </c>
      <c r="B56" s="382" t="s">
        <v>2599</v>
      </c>
    </row>
    <row r="57" spans="1:2" ht="15" customHeight="1">
      <c r="A57" s="383" t="s">
        <v>2690</v>
      </c>
      <c r="B57" s="382" t="s">
        <v>2599</v>
      </c>
    </row>
  </sheetData>
  <autoFilter ref="A5:B56" xr:uid="{5422D371-AE24-4E59-B9F7-0D431658F227}">
    <sortState ref="A6:B57">
      <sortCondition ref="B5:B56"/>
    </sortState>
  </autoFilter>
  <mergeCells count="1">
    <mergeCell ref="H1:I1"/>
  </mergeCells>
  <hyperlinks>
    <hyperlink ref="H1:I1" location="Index!A1" display="Regresar al Índice" xr:uid="{C7A994A4-6287-4F64-B67E-8FFB402333C5}"/>
  </hyperlinks>
  <pageMargins left="0.7" right="0.7" top="0.75" bottom="0.75" header="0.3" footer="0.3"/>
  <pageSetup orientation="portrait"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96A15-1187-4AC1-AA53-FD674A12378E}">
  <sheetPr codeName="Hoja11"/>
  <dimension ref="A1:I67"/>
  <sheetViews>
    <sheetView workbookViewId="0"/>
  </sheetViews>
  <sheetFormatPr baseColWidth="10" defaultRowHeight="12.75"/>
  <cols>
    <col min="1" max="16384" width="11.42578125" style="264"/>
  </cols>
  <sheetData>
    <row r="1" spans="1:9">
      <c r="A1" s="262" t="s">
        <v>2811</v>
      </c>
      <c r="H1" s="263" t="s">
        <v>1445</v>
      </c>
      <c r="I1" s="263"/>
    </row>
    <row r="2" spans="1:9">
      <c r="A2" s="264" t="s">
        <v>2713</v>
      </c>
    </row>
    <row r="6" spans="1:9">
      <c r="A6" s="264" t="s">
        <v>2714</v>
      </c>
      <c r="B6" s="264" t="s">
        <v>0</v>
      </c>
      <c r="C6" s="264" t="s">
        <v>2715</v>
      </c>
    </row>
    <row r="7" spans="1:9">
      <c r="A7" s="264" t="s">
        <v>2716</v>
      </c>
      <c r="B7" s="264">
        <v>3227.74</v>
      </c>
      <c r="C7" s="264">
        <v>-0.20066600087193001</v>
      </c>
    </row>
    <row r="8" spans="1:9">
      <c r="A8" s="264" t="s">
        <v>2717</v>
      </c>
      <c r="B8" s="264">
        <v>3984.31</v>
      </c>
      <c r="C8" s="264">
        <v>12.5574891236793</v>
      </c>
    </row>
    <row r="9" spans="1:9">
      <c r="A9" s="264" t="s">
        <v>2718</v>
      </c>
      <c r="B9" s="264">
        <v>4371.6499999999996</v>
      </c>
      <c r="C9" s="264">
        <v>7.7275841165483001</v>
      </c>
    </row>
    <row r="10" spans="1:9">
      <c r="A10" s="264" t="s">
        <v>2719</v>
      </c>
      <c r="B10" s="264">
        <v>3776.9</v>
      </c>
      <c r="C10" s="264">
        <v>4.51094114912505</v>
      </c>
    </row>
    <row r="11" spans="1:9">
      <c r="A11" s="264" t="s">
        <v>2720</v>
      </c>
      <c r="B11" s="264">
        <v>3523.59</v>
      </c>
      <c r="C11" s="264">
        <v>9.1658559859220592</v>
      </c>
    </row>
    <row r="12" spans="1:9">
      <c r="A12" s="264" t="s">
        <v>2721</v>
      </c>
      <c r="B12" s="264">
        <v>3795.68</v>
      </c>
      <c r="C12" s="264">
        <v>-4.7343203716578302</v>
      </c>
    </row>
    <row r="13" spans="1:9">
      <c r="A13" s="264" t="s">
        <v>2722</v>
      </c>
      <c r="B13" s="264">
        <v>3752.44</v>
      </c>
      <c r="C13" s="264">
        <v>-14.164217172006</v>
      </c>
    </row>
    <row r="14" spans="1:9">
      <c r="A14" s="264" t="s">
        <v>2723</v>
      </c>
      <c r="B14" s="264">
        <v>3987.88</v>
      </c>
      <c r="C14" s="264">
        <v>5.5860626439672796</v>
      </c>
    </row>
    <row r="15" spans="1:9">
      <c r="A15" s="264" t="s">
        <v>2724</v>
      </c>
      <c r="B15" s="264">
        <v>4221.8999999999996</v>
      </c>
      <c r="C15" s="264">
        <v>19.818140021966201</v>
      </c>
    </row>
    <row r="16" spans="1:9">
      <c r="A16" s="264" t="s">
        <v>2725</v>
      </c>
      <c r="B16" s="264">
        <v>4482.74</v>
      </c>
      <c r="C16" s="264">
        <v>18.101104413438399</v>
      </c>
    </row>
    <row r="17" spans="1:3">
      <c r="A17" s="264" t="s">
        <v>2726</v>
      </c>
      <c r="B17" s="264">
        <v>5133.13</v>
      </c>
      <c r="C17" s="264">
        <v>36.7944590719638</v>
      </c>
    </row>
    <row r="18" spans="1:3">
      <c r="A18" s="264" t="s">
        <v>2727</v>
      </c>
      <c r="B18" s="264">
        <v>4963.22</v>
      </c>
      <c r="C18" s="264">
        <v>24.457606547840001</v>
      </c>
    </row>
    <row r="19" spans="1:3">
      <c r="A19" s="264" t="s">
        <v>2728</v>
      </c>
      <c r="B19" s="264">
        <v>3722.85</v>
      </c>
      <c r="C19" s="264">
        <v>-11.820507354508599</v>
      </c>
    </row>
    <row r="20" spans="1:3">
      <c r="A20" s="264" t="s">
        <v>2729</v>
      </c>
      <c r="B20" s="264">
        <v>3774.45</v>
      </c>
      <c r="C20" s="264">
        <v>-15.8003810169673</v>
      </c>
    </row>
    <row r="21" spans="1:3">
      <c r="A21" s="264" t="s">
        <v>2730</v>
      </c>
      <c r="B21" s="264">
        <v>3954.83</v>
      </c>
      <c r="C21" s="264">
        <v>-22.9548053526796</v>
      </c>
    </row>
    <row r="22" spans="1:3">
      <c r="A22" s="264" t="s">
        <v>2731</v>
      </c>
      <c r="B22" s="264">
        <v>3881.06</v>
      </c>
      <c r="C22" s="264">
        <v>-21.8035871873501</v>
      </c>
    </row>
    <row r="23" spans="1:3">
      <c r="A23" s="264" t="s">
        <v>2732</v>
      </c>
      <c r="B23" s="264">
        <v>4416.4399999999996</v>
      </c>
      <c r="C23" s="264">
        <v>18.630619015001901</v>
      </c>
    </row>
    <row r="24" spans="1:3">
      <c r="A24" s="264" t="s">
        <v>2733</v>
      </c>
      <c r="B24" s="264">
        <v>5000.71</v>
      </c>
      <c r="C24" s="264">
        <v>32.4884420246659</v>
      </c>
    </row>
    <row r="25" spans="1:3">
      <c r="A25" s="264" t="s">
        <v>2734</v>
      </c>
      <c r="B25" s="264">
        <v>4920.2700000000004</v>
      </c>
      <c r="C25" s="264">
        <v>24.411668769580501</v>
      </c>
    </row>
    <row r="26" spans="1:3">
      <c r="A26" s="264" t="s">
        <v>2735</v>
      </c>
      <c r="B26" s="264">
        <v>5042.3</v>
      </c>
      <c r="C26" s="264">
        <v>29.920691769774201</v>
      </c>
    </row>
    <row r="27" spans="1:3">
      <c r="A27" s="264" t="s">
        <v>2736</v>
      </c>
      <c r="B27" s="264">
        <v>4398.8900000000003</v>
      </c>
      <c r="C27" s="264">
        <v>-0.39737888435027502</v>
      </c>
    </row>
    <row r="28" spans="1:3">
      <c r="A28" s="264" t="s">
        <v>2737</v>
      </c>
      <c r="B28" s="264">
        <v>5111.4799999999996</v>
      </c>
      <c r="C28" s="264">
        <v>2.2150854578649701</v>
      </c>
    </row>
    <row r="29" spans="1:3">
      <c r="A29" s="264" t="s">
        <v>2738</v>
      </c>
      <c r="B29" s="264">
        <v>5426.18</v>
      </c>
      <c r="C29" s="264">
        <v>10.2821593123954</v>
      </c>
    </row>
    <row r="30" spans="1:3">
      <c r="A30" s="264" t="s">
        <v>2739</v>
      </c>
      <c r="B30" s="264">
        <v>5167.97</v>
      </c>
      <c r="C30" s="264">
        <v>2.4923150149733302</v>
      </c>
    </row>
    <row r="31" spans="1:3">
      <c r="A31" s="264" t="s">
        <v>2740</v>
      </c>
      <c r="B31" s="264">
        <v>4227.3900000000003</v>
      </c>
      <c r="C31" s="264">
        <v>-3.8987108111364401</v>
      </c>
    </row>
    <row r="32" spans="1:3">
      <c r="A32" s="264" t="s">
        <v>2741</v>
      </c>
      <c r="B32" s="264">
        <v>4557.21</v>
      </c>
      <c r="C32" s="264">
        <v>-10.843630416239501</v>
      </c>
    </row>
    <row r="33" spans="1:3">
      <c r="A33" s="264" t="s">
        <v>2742</v>
      </c>
      <c r="B33" s="264">
        <v>4895.21</v>
      </c>
      <c r="C33" s="264">
        <v>-9.7853370142531304</v>
      </c>
    </row>
    <row r="34" spans="1:3">
      <c r="A34" s="264" t="s">
        <v>2743</v>
      </c>
      <c r="B34" s="264">
        <v>5057.8999999999996</v>
      </c>
      <c r="C34" s="264">
        <v>-2.12984982497965</v>
      </c>
    </row>
    <row r="35" spans="1:3">
      <c r="A35" s="264" t="s">
        <v>2744</v>
      </c>
      <c r="B35" s="264">
        <v>4543.51</v>
      </c>
      <c r="C35" s="264">
        <v>7.4779000754602798</v>
      </c>
    </row>
    <row r="36" spans="1:3">
      <c r="A36" s="264" t="s">
        <v>2745</v>
      </c>
      <c r="B36" s="264">
        <v>4942.24</v>
      </c>
      <c r="C36" s="264">
        <v>8.4488096883838892</v>
      </c>
    </row>
    <row r="37" spans="1:3">
      <c r="A37" s="264" t="s">
        <v>2746</v>
      </c>
      <c r="B37" s="264">
        <v>5171.7</v>
      </c>
      <c r="C37" s="264">
        <v>5.64817443991166</v>
      </c>
    </row>
    <row r="38" spans="1:3">
      <c r="A38" s="264" t="s">
        <v>2747</v>
      </c>
      <c r="B38" s="264">
        <v>5080.2299999999996</v>
      </c>
      <c r="C38" s="264">
        <v>0.44148757389430598</v>
      </c>
    </row>
    <row r="39" spans="1:3">
      <c r="A39" s="264" t="s">
        <v>2748</v>
      </c>
      <c r="B39" s="264">
        <v>4396.92</v>
      </c>
      <c r="C39" s="264">
        <v>-3.22636023690935</v>
      </c>
    </row>
    <row r="40" spans="1:3">
      <c r="A40" s="264" t="s">
        <v>2749</v>
      </c>
      <c r="B40" s="264">
        <v>4731.72</v>
      </c>
      <c r="C40" s="264">
        <v>-4.2596069798310001</v>
      </c>
    </row>
    <row r="41" spans="1:3">
      <c r="A41" s="264" t="s">
        <v>2750</v>
      </c>
      <c r="B41" s="264">
        <v>4807.55</v>
      </c>
      <c r="C41" s="264">
        <v>-7.0412050196260401</v>
      </c>
    </row>
    <row r="42" spans="1:3">
      <c r="A42" s="264" t="s">
        <v>2751</v>
      </c>
      <c r="B42" s="264">
        <v>3941.67</v>
      </c>
      <c r="C42" s="264">
        <v>-22.4115837275084</v>
      </c>
    </row>
    <row r="43" spans="1:3">
      <c r="A43" s="264" t="s">
        <v>2752</v>
      </c>
      <c r="B43" s="264">
        <v>4413.67</v>
      </c>
      <c r="C43" s="264">
        <v>0.380948482119292</v>
      </c>
    </row>
    <row r="44" spans="1:3">
      <c r="A44" s="264" t="s">
        <v>2753</v>
      </c>
      <c r="B44" s="264">
        <v>4520.2</v>
      </c>
      <c r="C44" s="264">
        <v>-4.4702560591074798</v>
      </c>
    </row>
    <row r="45" spans="1:3">
      <c r="A45" s="264" t="s">
        <v>2754</v>
      </c>
      <c r="B45" s="264">
        <v>4560.13</v>
      </c>
      <c r="C45" s="264">
        <v>-5.1464883360547402</v>
      </c>
    </row>
    <row r="46" spans="1:3">
      <c r="A46" s="264" t="s">
        <v>2755</v>
      </c>
      <c r="B46" s="264">
        <v>5193.6499999999996</v>
      </c>
      <c r="C46" s="264">
        <v>31.762679270461501</v>
      </c>
    </row>
    <row r="47" spans="1:3">
      <c r="A47" s="264" t="s">
        <v>2756</v>
      </c>
      <c r="B47" s="264">
        <v>4784.68</v>
      </c>
      <c r="C47" s="264">
        <v>8.4059297591347004</v>
      </c>
    </row>
    <row r="48" spans="1:3">
      <c r="A48" s="264" t="s">
        <v>2757</v>
      </c>
      <c r="B48" s="264">
        <v>5475.72</v>
      </c>
      <c r="C48" s="264">
        <v>21.138887659838101</v>
      </c>
    </row>
    <row r="49" spans="1:3">
      <c r="A49" s="264" t="s">
        <v>2758</v>
      </c>
      <c r="B49" s="264">
        <v>5156.16</v>
      </c>
      <c r="C49" s="264">
        <v>13.0704607105499</v>
      </c>
    </row>
    <row r="50" spans="1:3">
      <c r="A50" s="264" t="s">
        <v>2759</v>
      </c>
      <c r="B50" s="264">
        <v>5717.06</v>
      </c>
      <c r="C50" s="264">
        <v>10.077883569358701</v>
      </c>
    </row>
    <row r="51" spans="1:3">
      <c r="A51" s="264" t="s">
        <v>2760</v>
      </c>
      <c r="B51" s="264">
        <v>5074.2299999999996</v>
      </c>
      <c r="C51" s="264">
        <v>6.0516063770199802</v>
      </c>
    </row>
    <row r="52" spans="1:3">
      <c r="A52" s="264" t="s">
        <v>2761</v>
      </c>
      <c r="B52" s="264">
        <v>5743.84</v>
      </c>
      <c r="C52" s="264">
        <v>4.8965250231932904</v>
      </c>
    </row>
    <row r="53" spans="1:3">
      <c r="A53" s="264" t="s">
        <v>2762</v>
      </c>
      <c r="B53" s="264">
        <v>5466.19</v>
      </c>
      <c r="C53" s="264">
        <v>6.01280798113324</v>
      </c>
    </row>
    <row r="54" spans="1:3">
      <c r="A54" s="264" t="s">
        <v>2763</v>
      </c>
      <c r="B54" s="264">
        <v>5375.38</v>
      </c>
      <c r="C54" s="264">
        <v>-5.9764984100219403</v>
      </c>
    </row>
    <row r="55" spans="1:3">
      <c r="A55" s="264" t="s">
        <v>2764</v>
      </c>
      <c r="B55" s="264">
        <v>5078.7</v>
      </c>
      <c r="C55" s="264">
        <v>8.8092183444587996E-2</v>
      </c>
    </row>
    <row r="56" spans="1:3">
      <c r="A56" s="264" t="s">
        <v>2765</v>
      </c>
      <c r="B56" s="264">
        <v>4344.51</v>
      </c>
      <c r="C56" s="264">
        <v>-24.362273322376701</v>
      </c>
    </row>
    <row r="57" spans="1:3">
      <c r="A57" s="264" t="s">
        <v>2766</v>
      </c>
      <c r="B57" s="264">
        <v>4988.07</v>
      </c>
      <c r="C57" s="264">
        <v>-8.7468602445213204</v>
      </c>
    </row>
    <row r="58" spans="1:3">
      <c r="A58" s="264" t="s">
        <v>2767</v>
      </c>
      <c r="B58" s="264">
        <v>5709.68</v>
      </c>
      <c r="C58" s="264">
        <v>6.2190952081527398</v>
      </c>
    </row>
    <row r="59" spans="1:3">
      <c r="A59" s="264" t="s">
        <v>2768</v>
      </c>
      <c r="B59" s="264">
        <v>5070.49</v>
      </c>
      <c r="C59" s="264">
        <v>-0.161655541772499</v>
      </c>
    </row>
    <row r="60" spans="1:3">
      <c r="A60" s="264" t="s">
        <v>2769</v>
      </c>
      <c r="B60" s="264">
        <v>5657.3</v>
      </c>
      <c r="C60" s="264">
        <v>30.2172166711551</v>
      </c>
    </row>
    <row r="61" spans="1:3">
      <c r="A61" s="264" t="s">
        <v>2770</v>
      </c>
      <c r="B61" s="264">
        <v>5936.02</v>
      </c>
      <c r="C61" s="264">
        <v>19.0043443656565</v>
      </c>
    </row>
    <row r="62" spans="1:3">
      <c r="A62" s="264" t="s">
        <v>2771</v>
      </c>
      <c r="B62" s="264">
        <v>6528.73</v>
      </c>
      <c r="C62" s="264">
        <v>14.3449370192375</v>
      </c>
    </row>
    <row r="63" spans="1:3">
      <c r="A63" s="264" t="s">
        <v>2772</v>
      </c>
      <c r="B63" s="264">
        <v>5680.5</v>
      </c>
      <c r="C63" s="264">
        <v>12.030592704058201</v>
      </c>
    </row>
    <row r="64" spans="1:3">
      <c r="A64" s="264" t="s">
        <v>2773</v>
      </c>
      <c r="B64" s="264">
        <v>6848.64</v>
      </c>
      <c r="C64" s="264">
        <v>21.058455446944699</v>
      </c>
    </row>
    <row r="65" spans="1:3">
      <c r="A65" s="264" t="s">
        <v>2774</v>
      </c>
      <c r="B65" s="264">
        <v>7036.87</v>
      </c>
      <c r="C65" s="264">
        <v>18.545254227580099</v>
      </c>
    </row>
    <row r="66" spans="1:3">
      <c r="A66" s="264" t="s">
        <v>2775</v>
      </c>
      <c r="B66" s="264">
        <v>7669.22</v>
      </c>
      <c r="C66" s="264">
        <v>17.4687879572291</v>
      </c>
    </row>
    <row r="67" spans="1:3">
      <c r="A67" s="264" t="s">
        <v>2776</v>
      </c>
      <c r="B67" s="264">
        <v>6639.91</v>
      </c>
      <c r="C67" s="264">
        <v>16.8895343719743</v>
      </c>
    </row>
  </sheetData>
  <mergeCells count="1">
    <mergeCell ref="H1:I1"/>
  </mergeCells>
  <hyperlinks>
    <hyperlink ref="H1:I1" location="Index!A1" display="Regresar al Índice" xr:uid="{65846519-3CB6-46B8-BAE3-8F3A91DB8946}"/>
  </hyperlink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DC8B2-5FE9-49FE-B7FD-87C3D1EBF7F9}">
  <sheetPr codeName="Hoja137"/>
  <dimension ref="A1:I38"/>
  <sheetViews>
    <sheetView workbookViewId="0"/>
  </sheetViews>
  <sheetFormatPr baseColWidth="10" defaultRowHeight="12.75"/>
  <cols>
    <col min="1" max="16384" width="11.42578125" style="264"/>
  </cols>
  <sheetData>
    <row r="1" spans="1:9">
      <c r="A1" s="262" t="s">
        <v>2813</v>
      </c>
      <c r="H1" s="263" t="s">
        <v>1445</v>
      </c>
      <c r="I1" s="263"/>
    </row>
    <row r="2" spans="1:9">
      <c r="A2" s="80" t="s">
        <v>2777</v>
      </c>
    </row>
    <row r="6" spans="1:9">
      <c r="A6" s="264" t="s">
        <v>550</v>
      </c>
      <c r="B6" s="264" t="s">
        <v>2778</v>
      </c>
    </row>
    <row r="7" spans="1:9">
      <c r="A7" s="264" t="s">
        <v>8</v>
      </c>
      <c r="B7" s="264">
        <v>16933.62</v>
      </c>
    </row>
    <row r="8" spans="1:9">
      <c r="A8" s="264" t="s">
        <v>10</v>
      </c>
      <c r="B8" s="264">
        <v>16243.27</v>
      </c>
    </row>
    <row r="9" spans="1:9">
      <c r="A9" s="264" t="s">
        <v>20</v>
      </c>
      <c r="B9" s="264">
        <v>13176.28</v>
      </c>
    </row>
    <row r="10" spans="1:9">
      <c r="A10" s="264" t="s">
        <v>4</v>
      </c>
      <c r="B10" s="264">
        <v>12311.6</v>
      </c>
    </row>
    <row r="11" spans="1:9">
      <c r="A11" s="264" t="s">
        <v>14</v>
      </c>
      <c r="B11" s="264">
        <v>7938.59</v>
      </c>
    </row>
    <row r="12" spans="1:9">
      <c r="A12" s="264" t="s">
        <v>29</v>
      </c>
      <c r="B12" s="264">
        <v>7637.09</v>
      </c>
    </row>
    <row r="13" spans="1:9">
      <c r="A13" s="264" t="s">
        <v>0</v>
      </c>
      <c r="B13" s="264">
        <v>6639.91</v>
      </c>
    </row>
    <row r="14" spans="1:9">
      <c r="A14" s="264" t="s">
        <v>27</v>
      </c>
      <c r="B14" s="264">
        <v>6382.4</v>
      </c>
    </row>
    <row r="15" spans="1:9">
      <c r="A15" s="264" t="s">
        <v>25</v>
      </c>
      <c r="B15" s="264">
        <v>5221.79</v>
      </c>
    </row>
    <row r="16" spans="1:9">
      <c r="A16" s="264" t="s">
        <v>13</v>
      </c>
      <c r="B16" s="264">
        <v>4648.79</v>
      </c>
    </row>
    <row r="17" spans="1:2">
      <c r="A17" s="264" t="s">
        <v>22</v>
      </c>
      <c r="B17" s="264">
        <v>4577.6499999999996</v>
      </c>
    </row>
    <row r="18" spans="1:2">
      <c r="A18" s="264" t="s">
        <v>23</v>
      </c>
      <c r="B18" s="264">
        <v>4372.84</v>
      </c>
    </row>
    <row r="19" spans="1:2">
      <c r="A19" s="264" t="s">
        <v>6</v>
      </c>
      <c r="B19" s="264">
        <v>3469.39</v>
      </c>
    </row>
    <row r="20" spans="1:2">
      <c r="A20" s="264" t="s">
        <v>3</v>
      </c>
      <c r="B20" s="264">
        <v>3195.2</v>
      </c>
    </row>
    <row r="21" spans="1:2">
      <c r="A21" s="264" t="s">
        <v>28</v>
      </c>
      <c r="B21" s="264">
        <v>2317.87</v>
      </c>
    </row>
    <row r="22" spans="1:2">
      <c r="A22" s="264" t="s">
        <v>31</v>
      </c>
      <c r="B22" s="264">
        <v>2222.7600000000002</v>
      </c>
    </row>
    <row r="23" spans="1:2">
      <c r="A23" s="264" t="s">
        <v>17</v>
      </c>
      <c r="B23" s="264">
        <v>1819.17</v>
      </c>
    </row>
    <row r="24" spans="1:2">
      <c r="A24" s="264" t="s">
        <v>26</v>
      </c>
      <c r="B24" s="264">
        <v>1305.71</v>
      </c>
    </row>
    <row r="25" spans="1:2">
      <c r="A25" s="264" t="s">
        <v>16</v>
      </c>
      <c r="B25" s="264">
        <v>1015.61</v>
      </c>
    </row>
    <row r="26" spans="1:2">
      <c r="A26" s="264" t="s">
        <v>9</v>
      </c>
      <c r="B26" s="264">
        <v>968.96</v>
      </c>
    </row>
    <row r="27" spans="1:2">
      <c r="A27" s="264" t="s">
        <v>33</v>
      </c>
      <c r="B27" s="264">
        <v>953.85</v>
      </c>
    </row>
    <row r="28" spans="1:2">
      <c r="A28" s="264" t="s">
        <v>12</v>
      </c>
      <c r="B28" s="264">
        <v>839.22</v>
      </c>
    </row>
    <row r="29" spans="1:2">
      <c r="A29" s="264" t="s">
        <v>18</v>
      </c>
      <c r="B29" s="264">
        <v>767.34</v>
      </c>
    </row>
    <row r="30" spans="1:2">
      <c r="A30" s="264" t="s">
        <v>30</v>
      </c>
      <c r="B30" s="264">
        <v>511.66</v>
      </c>
    </row>
    <row r="31" spans="1:2">
      <c r="A31" s="264" t="s">
        <v>15</v>
      </c>
      <c r="B31" s="264">
        <v>319.32</v>
      </c>
    </row>
    <row r="32" spans="1:2">
      <c r="A32" s="264" t="s">
        <v>21</v>
      </c>
      <c r="B32" s="264">
        <v>317.17</v>
      </c>
    </row>
    <row r="33" spans="1:2">
      <c r="A33" s="264" t="s">
        <v>32</v>
      </c>
      <c r="B33" s="264">
        <v>309.10000000000002</v>
      </c>
    </row>
    <row r="34" spans="1:2">
      <c r="A34" s="264" t="s">
        <v>7</v>
      </c>
      <c r="B34" s="264">
        <v>268.52999999999997</v>
      </c>
    </row>
    <row r="35" spans="1:2">
      <c r="A35" s="264" t="s">
        <v>11</v>
      </c>
      <c r="B35" s="264">
        <v>264.64999999999998</v>
      </c>
    </row>
    <row r="36" spans="1:2">
      <c r="A36" s="264" t="s">
        <v>5</v>
      </c>
      <c r="B36" s="264">
        <v>86.75</v>
      </c>
    </row>
    <row r="37" spans="1:2">
      <c r="A37" s="264" t="s">
        <v>19</v>
      </c>
      <c r="B37" s="264">
        <v>70.2</v>
      </c>
    </row>
    <row r="38" spans="1:2">
      <c r="A38" s="264" t="s">
        <v>24</v>
      </c>
      <c r="B38" s="264">
        <v>2.36</v>
      </c>
    </row>
  </sheetData>
  <mergeCells count="1">
    <mergeCell ref="H1:I1"/>
  </mergeCells>
  <hyperlinks>
    <hyperlink ref="H1:I1" location="Index!A1" display="Regresar al Índice" xr:uid="{77C24C79-650B-4FCB-BFA9-D6EA61BC7757}"/>
  </hyperlink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D876-077A-4330-AA03-32409285615F}">
  <sheetPr codeName="Hoja138"/>
  <dimension ref="A1:I19"/>
  <sheetViews>
    <sheetView workbookViewId="0"/>
  </sheetViews>
  <sheetFormatPr baseColWidth="10" defaultRowHeight="12.75"/>
  <cols>
    <col min="1" max="16384" width="11.42578125" style="264"/>
  </cols>
  <sheetData>
    <row r="1" spans="1:9">
      <c r="A1" s="262" t="s">
        <v>2814</v>
      </c>
      <c r="H1" s="263" t="s">
        <v>1445</v>
      </c>
      <c r="I1" s="263"/>
    </row>
    <row r="2" spans="1:9">
      <c r="A2" s="264" t="s">
        <v>2779</v>
      </c>
    </row>
    <row r="6" spans="1:9">
      <c r="A6" s="264" t="s">
        <v>550</v>
      </c>
      <c r="B6" s="264" t="s">
        <v>2778</v>
      </c>
    </row>
    <row r="7" spans="1:9">
      <c r="A7" s="264" t="s">
        <v>8</v>
      </c>
      <c r="B7" s="264">
        <v>8024.6</v>
      </c>
    </row>
    <row r="8" spans="1:9">
      <c r="A8" s="264" t="s">
        <v>4</v>
      </c>
      <c r="B8" s="264">
        <v>3755.2</v>
      </c>
    </row>
    <row r="9" spans="1:9">
      <c r="A9" s="264" t="s">
        <v>0</v>
      </c>
      <c r="B9" s="264">
        <v>3424.8</v>
      </c>
    </row>
    <row r="10" spans="1:9">
      <c r="A10" s="264" t="s">
        <v>29</v>
      </c>
      <c r="B10" s="264">
        <v>1681.9</v>
      </c>
    </row>
    <row r="11" spans="1:9">
      <c r="A11" s="264" t="s">
        <v>20</v>
      </c>
      <c r="B11" s="264">
        <v>1157.5</v>
      </c>
    </row>
    <row r="12" spans="1:9">
      <c r="A12" s="264" t="s">
        <v>27</v>
      </c>
      <c r="B12" s="264">
        <v>641</v>
      </c>
    </row>
    <row r="13" spans="1:9">
      <c r="A13" s="264" t="s">
        <v>3</v>
      </c>
      <c r="B13" s="264">
        <v>379.9</v>
      </c>
    </row>
    <row r="14" spans="1:9">
      <c r="A14" s="264" t="s">
        <v>23</v>
      </c>
      <c r="B14" s="264">
        <v>325</v>
      </c>
    </row>
    <row r="15" spans="1:9">
      <c r="A15" s="264" t="s">
        <v>1100</v>
      </c>
      <c r="B15" s="264">
        <v>123.5</v>
      </c>
    </row>
    <row r="16" spans="1:9">
      <c r="A16" s="264" t="s">
        <v>25</v>
      </c>
      <c r="B16" s="264">
        <v>73</v>
      </c>
    </row>
    <row r="17" spans="1:2">
      <c r="A17" s="264" t="s">
        <v>50</v>
      </c>
      <c r="B17" s="264">
        <v>64.3</v>
      </c>
    </row>
    <row r="18" spans="1:2">
      <c r="A18" s="264" t="s">
        <v>14</v>
      </c>
      <c r="B18" s="264">
        <v>46.2</v>
      </c>
    </row>
    <row r="19" spans="1:2">
      <c r="A19" s="264" t="s">
        <v>9</v>
      </c>
      <c r="B19" s="264">
        <v>13.1</v>
      </c>
    </row>
  </sheetData>
  <mergeCells count="1">
    <mergeCell ref="H1:I1"/>
  </mergeCells>
  <hyperlinks>
    <hyperlink ref="H1:I1" location="Index!A1" display="Regresar al Índice" xr:uid="{CCA317EB-409F-49C1-BAB8-5FE3983CE4AB}"/>
  </hyperlink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61"/>
  <dimension ref="A1:T216"/>
  <sheetViews>
    <sheetView zoomScaleNormal="100" workbookViewId="0"/>
  </sheetViews>
  <sheetFormatPr baseColWidth="10" defaultColWidth="11.42578125" defaultRowHeight="12.75"/>
  <cols>
    <col min="1" max="1" width="8.5703125" style="19" customWidth="1"/>
    <col min="2" max="2" width="8.42578125" style="19" customWidth="1"/>
    <col min="3" max="3" width="22.85546875" style="19" customWidth="1"/>
    <col min="4" max="7" width="9.28515625" style="19" customWidth="1"/>
    <col min="8" max="8" width="13.28515625" style="19" customWidth="1"/>
    <col min="9" max="9" width="9" style="19" bestFit="1" customWidth="1"/>
    <col min="10" max="10" width="13" style="19" customWidth="1"/>
    <col min="11" max="11" width="11.7109375" style="19" customWidth="1"/>
    <col min="12" max="12" width="9.7109375" style="19" customWidth="1"/>
    <col min="13" max="13" width="10.85546875" style="19" customWidth="1"/>
    <col min="14" max="16384" width="11.42578125" style="19"/>
  </cols>
  <sheetData>
    <row r="1" spans="1:20">
      <c r="A1" s="262" t="s">
        <v>2816</v>
      </c>
      <c r="H1" s="263" t="s">
        <v>1445</v>
      </c>
      <c r="I1" s="263"/>
    </row>
    <row r="2" spans="1:20">
      <c r="A2" s="13" t="s">
        <v>1336</v>
      </c>
      <c r="H2" s="7"/>
      <c r="I2" s="7"/>
      <c r="J2" s="7"/>
    </row>
    <row r="3" spans="1:20">
      <c r="A3" s="7"/>
      <c r="H3" s="7"/>
      <c r="I3" s="7"/>
      <c r="J3" s="7"/>
    </row>
    <row r="4" spans="1:20">
      <c r="A4" s="7"/>
      <c r="H4" s="7"/>
      <c r="I4" s="7"/>
      <c r="J4" s="7"/>
    </row>
    <row r="5" spans="1:20">
      <c r="A5" s="7"/>
      <c r="B5" s="4"/>
      <c r="H5" s="7"/>
      <c r="I5" s="7"/>
      <c r="J5" s="7"/>
    </row>
    <row r="6" spans="1:20" ht="63.75" customHeight="1">
      <c r="A6" s="230" t="s">
        <v>134</v>
      </c>
      <c r="B6" s="231"/>
      <c r="C6" s="34" t="s">
        <v>36</v>
      </c>
      <c r="D6" s="7"/>
      <c r="E6" s="7"/>
      <c r="F6" s="7"/>
      <c r="G6" s="7"/>
      <c r="H6" s="7"/>
      <c r="I6" s="7"/>
      <c r="J6" s="7"/>
      <c r="K6" s="7"/>
      <c r="L6" s="7"/>
      <c r="M6" s="7"/>
      <c r="N6" s="7"/>
      <c r="O6" s="7"/>
      <c r="P6" s="7"/>
      <c r="Q6" s="7"/>
      <c r="R6" s="7"/>
      <c r="S6" s="7"/>
      <c r="T6" s="7"/>
    </row>
    <row r="7" spans="1:20">
      <c r="A7" s="229">
        <v>43862</v>
      </c>
      <c r="B7" s="228"/>
      <c r="C7" s="35">
        <v>41.838602329450907</v>
      </c>
      <c r="D7" s="7"/>
      <c r="E7" s="7"/>
      <c r="F7" s="7"/>
      <c r="G7" s="7"/>
      <c r="H7" s="7"/>
      <c r="I7" s="7"/>
      <c r="J7" s="7"/>
      <c r="K7" s="7"/>
      <c r="L7" s="7"/>
      <c r="M7" s="7"/>
      <c r="N7" s="7"/>
      <c r="O7" s="7"/>
      <c r="P7" s="7"/>
      <c r="Q7" s="7"/>
      <c r="R7" s="7"/>
      <c r="S7" s="7"/>
      <c r="T7" s="7"/>
    </row>
    <row r="8" spans="1:20">
      <c r="A8" s="227">
        <v>43952</v>
      </c>
      <c r="B8" s="228"/>
      <c r="C8" s="35">
        <v>31.339434276206322</v>
      </c>
      <c r="D8" s="7"/>
      <c r="E8" s="7"/>
      <c r="F8" s="7"/>
      <c r="G8" s="7"/>
      <c r="H8" s="7"/>
      <c r="I8" s="7"/>
      <c r="J8" s="7"/>
      <c r="K8" s="7"/>
      <c r="L8" s="7"/>
      <c r="M8" s="7"/>
      <c r="N8" s="7"/>
      <c r="O8" s="7"/>
      <c r="P8" s="7"/>
      <c r="Q8" s="7"/>
      <c r="R8" s="7"/>
      <c r="S8" s="7"/>
      <c r="T8" s="7"/>
    </row>
    <row r="9" spans="1:20">
      <c r="A9" s="227">
        <v>43983</v>
      </c>
      <c r="B9" s="228"/>
      <c r="C9" s="35">
        <v>35.235715067593461</v>
      </c>
      <c r="D9" s="7"/>
      <c r="E9" s="7"/>
      <c r="F9" s="7"/>
      <c r="G9" s="7"/>
      <c r="H9" s="7"/>
      <c r="I9" s="7"/>
      <c r="J9" s="7"/>
      <c r="K9" s="7"/>
      <c r="L9" s="7"/>
      <c r="M9" s="7"/>
      <c r="N9" s="7"/>
      <c r="O9" s="7"/>
      <c r="P9" s="7"/>
      <c r="Q9" s="7"/>
      <c r="R9" s="7"/>
      <c r="S9" s="7"/>
      <c r="T9" s="7"/>
    </row>
    <row r="10" spans="1:20">
      <c r="A10" s="227">
        <v>44013</v>
      </c>
      <c r="B10" s="228"/>
      <c r="C10" s="35">
        <v>32.712146422628948</v>
      </c>
      <c r="D10" s="7"/>
      <c r="E10" s="7"/>
      <c r="F10" s="7"/>
      <c r="G10" s="7"/>
      <c r="H10" s="7"/>
      <c r="I10" s="7"/>
      <c r="J10" s="7"/>
      <c r="K10" s="7"/>
      <c r="L10" s="7"/>
      <c r="M10" s="7"/>
      <c r="N10" s="7"/>
      <c r="O10" s="7"/>
      <c r="P10" s="7"/>
      <c r="Q10" s="7"/>
      <c r="R10" s="7"/>
      <c r="S10" s="7"/>
      <c r="T10" s="7"/>
    </row>
    <row r="11" spans="1:20">
      <c r="A11" s="227">
        <v>44044</v>
      </c>
      <c r="B11" s="228"/>
      <c r="C11" s="35">
        <v>33.68552412645591</v>
      </c>
      <c r="D11" s="7"/>
      <c r="E11" s="7"/>
      <c r="F11" s="7"/>
      <c r="G11" s="7"/>
      <c r="H11" s="7"/>
      <c r="I11" s="7"/>
      <c r="J11" s="7"/>
      <c r="K11" s="7"/>
      <c r="L11" s="7"/>
      <c r="M11" s="7"/>
      <c r="N11" s="7"/>
      <c r="O11" s="7"/>
      <c r="P11" s="7"/>
      <c r="Q11" s="7"/>
      <c r="R11" s="7"/>
      <c r="S11" s="7"/>
      <c r="T11" s="7"/>
    </row>
    <row r="12" spans="1:20">
      <c r="A12" s="227">
        <v>44075</v>
      </c>
      <c r="B12" s="228"/>
      <c r="C12" s="35">
        <v>33.815609090054785</v>
      </c>
      <c r="D12" s="7"/>
      <c r="E12" s="7"/>
      <c r="F12" s="7"/>
      <c r="G12" s="7"/>
      <c r="H12" s="7"/>
      <c r="I12" s="7"/>
      <c r="J12" s="7"/>
      <c r="K12" s="7"/>
      <c r="L12" s="7"/>
      <c r="M12" s="7"/>
      <c r="N12" s="7"/>
      <c r="O12" s="7"/>
      <c r="P12" s="7"/>
      <c r="Q12" s="7"/>
      <c r="R12" s="7"/>
      <c r="S12" s="7"/>
      <c r="T12" s="7"/>
    </row>
    <row r="13" spans="1:20">
      <c r="A13" s="227">
        <v>44105</v>
      </c>
      <c r="B13" s="228"/>
      <c r="C13" s="35">
        <v>32.251655629139073</v>
      </c>
      <c r="D13" s="7"/>
      <c r="E13" s="7"/>
      <c r="F13" s="7"/>
      <c r="G13" s="7"/>
      <c r="H13" s="7"/>
      <c r="I13" s="7"/>
      <c r="J13" s="7"/>
      <c r="K13" s="7"/>
      <c r="L13" s="7"/>
      <c r="M13" s="7"/>
      <c r="N13" s="7"/>
      <c r="O13" s="7"/>
      <c r="P13" s="7"/>
      <c r="Q13" s="7"/>
      <c r="R13" s="7"/>
      <c r="S13" s="7"/>
      <c r="T13" s="7"/>
    </row>
    <row r="14" spans="1:20">
      <c r="A14" s="227">
        <v>44136</v>
      </c>
      <c r="B14" s="228"/>
      <c r="C14" s="35">
        <v>32.138103161397666</v>
      </c>
      <c r="D14" s="7"/>
      <c r="E14" s="7"/>
      <c r="F14" s="7"/>
      <c r="G14" s="7"/>
      <c r="H14" s="7"/>
      <c r="I14" s="7"/>
      <c r="J14" s="7"/>
      <c r="K14" s="7"/>
      <c r="L14" s="7"/>
      <c r="M14" s="7"/>
      <c r="N14" s="7"/>
      <c r="O14" s="7"/>
      <c r="P14" s="7"/>
      <c r="Q14" s="7"/>
      <c r="R14" s="7"/>
      <c r="S14" s="7"/>
      <c r="T14" s="7"/>
    </row>
    <row r="15" spans="1:20">
      <c r="A15" s="227">
        <v>44166</v>
      </c>
      <c r="B15" s="228"/>
      <c r="C15" s="35">
        <v>32.371048252911812</v>
      </c>
      <c r="D15" s="7"/>
      <c r="E15" s="7"/>
      <c r="F15" s="7"/>
      <c r="G15" s="7"/>
      <c r="H15" s="7"/>
      <c r="I15" s="7"/>
      <c r="J15" s="7"/>
      <c r="K15" s="7"/>
      <c r="L15" s="7"/>
      <c r="M15" s="7"/>
      <c r="N15" s="7"/>
      <c r="O15" s="7"/>
      <c r="P15" s="7"/>
      <c r="Q15" s="7"/>
      <c r="R15" s="7"/>
      <c r="S15" s="7"/>
      <c r="T15" s="7"/>
    </row>
    <row r="16" spans="1:20">
      <c r="A16" s="227">
        <v>44197</v>
      </c>
      <c r="B16" s="228"/>
      <c r="C16" s="35">
        <v>33.760399334442596</v>
      </c>
      <c r="D16" s="7"/>
      <c r="E16" s="7"/>
      <c r="F16" s="7"/>
      <c r="G16" s="7"/>
      <c r="H16" s="7"/>
      <c r="I16" s="7"/>
      <c r="J16" s="7"/>
      <c r="K16" s="7"/>
      <c r="L16" s="7"/>
      <c r="M16" s="7"/>
      <c r="N16" s="7"/>
      <c r="O16" s="7"/>
      <c r="P16" s="7"/>
      <c r="Q16" s="7"/>
      <c r="R16" s="7"/>
      <c r="S16" s="7"/>
      <c r="T16" s="7"/>
    </row>
    <row r="17" spans="1:20">
      <c r="A17" s="227">
        <v>44228</v>
      </c>
      <c r="B17" s="228"/>
      <c r="C17" s="35">
        <v>34.134775374376041</v>
      </c>
      <c r="D17" s="7"/>
      <c r="E17" s="7"/>
      <c r="F17" s="7"/>
      <c r="G17" s="7"/>
      <c r="H17" s="7"/>
      <c r="I17" s="7"/>
      <c r="J17" s="7"/>
      <c r="K17" s="7"/>
      <c r="L17" s="7"/>
      <c r="M17" s="7"/>
      <c r="N17" s="7"/>
      <c r="O17" s="7"/>
      <c r="P17" s="7"/>
      <c r="Q17" s="7"/>
      <c r="R17" s="7"/>
      <c r="S17" s="7"/>
      <c r="T17" s="7"/>
    </row>
    <row r="18" spans="1:20">
      <c r="A18" s="227">
        <v>44256</v>
      </c>
      <c r="B18" s="228"/>
      <c r="C18" s="35">
        <v>37.868988391376448</v>
      </c>
      <c r="D18" s="7"/>
      <c r="E18" s="7"/>
      <c r="F18" s="7"/>
      <c r="G18" s="7"/>
      <c r="H18" s="7"/>
      <c r="I18" s="7"/>
      <c r="J18" s="7"/>
      <c r="K18" s="7"/>
      <c r="L18" s="7"/>
      <c r="M18" s="7"/>
      <c r="N18" s="7"/>
      <c r="O18" s="7"/>
      <c r="P18" s="7"/>
      <c r="Q18" s="7"/>
      <c r="R18" s="7"/>
      <c r="S18" s="7"/>
      <c r="T18" s="7"/>
    </row>
    <row r="19" spans="1:20">
      <c r="A19" s="227">
        <v>44287</v>
      </c>
      <c r="B19" s="228"/>
      <c r="C19" s="35">
        <v>39.692179700499167</v>
      </c>
      <c r="D19" s="7"/>
      <c r="E19" s="7"/>
      <c r="F19" s="7"/>
      <c r="G19" s="7"/>
      <c r="H19" s="7"/>
      <c r="I19" s="7"/>
      <c r="J19" s="7"/>
      <c r="K19" s="7"/>
      <c r="L19" s="7"/>
      <c r="M19" s="7"/>
      <c r="N19" s="7"/>
      <c r="O19" s="7"/>
      <c r="P19" s="7"/>
      <c r="Q19" s="7"/>
      <c r="R19" s="7"/>
      <c r="S19" s="7"/>
      <c r="T19" s="7"/>
    </row>
    <row r="20" spans="1:20">
      <c r="A20" s="227">
        <v>44317</v>
      </c>
      <c r="B20" s="228"/>
      <c r="C20" s="35">
        <v>38.885191347753747</v>
      </c>
      <c r="D20" s="7"/>
      <c r="E20" s="7"/>
      <c r="F20" s="7"/>
      <c r="G20" s="7"/>
      <c r="H20" s="7"/>
      <c r="I20" s="7"/>
      <c r="J20" s="7"/>
      <c r="K20" s="7"/>
      <c r="L20" s="7"/>
      <c r="M20" s="7"/>
      <c r="N20" s="7"/>
      <c r="O20" s="7"/>
      <c r="P20" s="7"/>
      <c r="Q20" s="7"/>
      <c r="R20" s="7"/>
      <c r="S20" s="7"/>
      <c r="T20" s="7"/>
    </row>
    <row r="21" spans="1:20">
      <c r="A21" s="227">
        <v>44348</v>
      </c>
      <c r="B21" s="228"/>
      <c r="C21" s="35">
        <v>41.229235880398669</v>
      </c>
      <c r="D21" s="7"/>
      <c r="E21" s="7"/>
      <c r="F21" s="7"/>
      <c r="G21" s="7"/>
      <c r="H21" s="7"/>
      <c r="I21" s="7"/>
      <c r="J21" s="7"/>
      <c r="K21" s="7"/>
      <c r="L21" s="7"/>
      <c r="M21" s="7"/>
      <c r="N21" s="7"/>
      <c r="O21" s="7"/>
      <c r="P21" s="7"/>
      <c r="Q21" s="7"/>
      <c r="R21" s="7"/>
      <c r="S21" s="7"/>
      <c r="T21" s="7"/>
    </row>
    <row r="22" spans="1:20">
      <c r="A22" s="227">
        <v>44378</v>
      </c>
      <c r="B22" s="228"/>
      <c r="C22" s="35">
        <v>37.034883720930239</v>
      </c>
      <c r="D22" s="7"/>
      <c r="E22" s="7"/>
      <c r="F22" s="7"/>
      <c r="G22" s="7"/>
      <c r="H22" s="7"/>
      <c r="I22" s="7"/>
      <c r="J22" s="7"/>
      <c r="K22" s="7"/>
      <c r="L22" s="7"/>
      <c r="M22" s="7"/>
      <c r="N22" s="7"/>
      <c r="O22" s="7"/>
      <c r="P22" s="7"/>
      <c r="Q22" s="7"/>
      <c r="R22" s="7"/>
      <c r="S22" s="7"/>
      <c r="T22" s="7"/>
    </row>
    <row r="23" spans="1:20">
      <c r="A23" s="227">
        <v>44409</v>
      </c>
      <c r="B23" s="228"/>
      <c r="C23" s="35">
        <v>36.608623548922054</v>
      </c>
      <c r="D23" s="7"/>
      <c r="E23" s="7"/>
      <c r="F23" s="7"/>
      <c r="G23" s="7"/>
      <c r="H23" s="7"/>
      <c r="I23" s="7"/>
      <c r="J23" s="7"/>
      <c r="K23" s="7"/>
      <c r="L23" s="7"/>
      <c r="M23" s="7"/>
      <c r="N23" s="7"/>
      <c r="O23" s="7"/>
      <c r="P23" s="7"/>
      <c r="Q23" s="7"/>
      <c r="R23" s="7"/>
      <c r="S23" s="7"/>
      <c r="T23" s="7"/>
    </row>
    <row r="24" spans="1:20">
      <c r="A24" s="227">
        <v>44440</v>
      </c>
      <c r="B24" s="228"/>
      <c r="C24" s="35">
        <v>38.843594009983363</v>
      </c>
      <c r="D24" s="7"/>
      <c r="E24" s="7"/>
      <c r="F24" s="7"/>
      <c r="G24" s="7"/>
      <c r="H24" s="7"/>
      <c r="I24" s="7"/>
      <c r="J24" s="7"/>
      <c r="K24" s="7"/>
      <c r="L24" s="7"/>
      <c r="M24" s="7"/>
      <c r="N24" s="7"/>
      <c r="O24" s="7"/>
      <c r="P24" s="7"/>
      <c r="Q24" s="7"/>
      <c r="R24" s="7"/>
      <c r="S24" s="7"/>
      <c r="T24" s="7"/>
    </row>
    <row r="25" spans="1:20">
      <c r="A25" s="227">
        <v>44470</v>
      </c>
      <c r="B25" s="228"/>
      <c r="C25" s="35">
        <v>38.928571428571431</v>
      </c>
      <c r="D25" s="7"/>
      <c r="E25" s="7"/>
      <c r="F25" s="7"/>
      <c r="G25" s="7"/>
      <c r="H25" s="7"/>
      <c r="I25" s="7"/>
      <c r="J25" s="7"/>
      <c r="K25" s="7"/>
      <c r="L25" s="7"/>
      <c r="M25" s="7"/>
      <c r="N25" s="7"/>
      <c r="O25" s="7"/>
      <c r="P25" s="7"/>
      <c r="Q25" s="7"/>
      <c r="R25" s="7"/>
      <c r="S25" s="7"/>
      <c r="T25" s="7"/>
    </row>
    <row r="26" spans="1:20">
      <c r="A26" s="227">
        <v>44501</v>
      </c>
      <c r="B26" s="228"/>
      <c r="C26" s="35">
        <v>37.895174708818629</v>
      </c>
      <c r="D26" s="7"/>
      <c r="E26" s="7"/>
      <c r="F26" s="7"/>
      <c r="G26" s="7"/>
      <c r="H26" s="7"/>
      <c r="I26" s="7"/>
      <c r="J26" s="7"/>
      <c r="K26" s="7"/>
      <c r="L26" s="7"/>
      <c r="M26" s="7"/>
      <c r="N26" s="7"/>
      <c r="O26" s="7"/>
      <c r="P26" s="7"/>
      <c r="Q26" s="7"/>
      <c r="R26" s="7"/>
      <c r="S26" s="7"/>
      <c r="T26" s="7"/>
    </row>
    <row r="27" spans="1:20">
      <c r="A27" s="227">
        <v>44531</v>
      </c>
      <c r="B27" s="228"/>
      <c r="C27" s="35">
        <v>39.08</v>
      </c>
      <c r="D27" s="7"/>
      <c r="E27" s="7"/>
      <c r="F27" s="7"/>
      <c r="G27" s="7"/>
      <c r="H27" s="7"/>
      <c r="I27" s="7"/>
      <c r="J27" s="7"/>
      <c r="K27" s="7"/>
      <c r="L27" s="7"/>
      <c r="M27" s="7"/>
      <c r="N27" s="7"/>
      <c r="O27" s="7"/>
      <c r="P27" s="7"/>
      <c r="Q27" s="7"/>
      <c r="R27" s="7"/>
      <c r="S27" s="7"/>
      <c r="T27" s="7"/>
    </row>
    <row r="28" spans="1:20">
      <c r="A28" s="227">
        <v>44562</v>
      </c>
      <c r="B28" s="228"/>
      <c r="C28" s="35">
        <v>38.391376451077946</v>
      </c>
      <c r="D28" s="7"/>
      <c r="E28" s="7"/>
      <c r="F28" s="7"/>
      <c r="G28" s="7"/>
      <c r="H28" s="7"/>
      <c r="I28" s="7"/>
      <c r="J28" s="7"/>
      <c r="K28" s="7"/>
      <c r="L28" s="7"/>
      <c r="M28" s="7"/>
      <c r="N28" s="7"/>
      <c r="O28" s="7"/>
      <c r="P28" s="7"/>
      <c r="Q28" s="7"/>
      <c r="R28" s="7"/>
      <c r="S28" s="7"/>
      <c r="T28" s="7"/>
    </row>
    <row r="29" spans="1:20">
      <c r="A29" s="227">
        <v>44593</v>
      </c>
      <c r="B29" s="228"/>
      <c r="C29" s="35">
        <v>38.828903654485046</v>
      </c>
      <c r="D29" s="7"/>
      <c r="E29" s="7"/>
      <c r="F29" s="7"/>
      <c r="G29" s="7"/>
      <c r="H29" s="7"/>
      <c r="I29" s="7"/>
      <c r="J29" s="7"/>
      <c r="K29" s="7"/>
      <c r="L29" s="7"/>
      <c r="M29" s="7"/>
      <c r="N29" s="7"/>
      <c r="O29" s="7"/>
      <c r="P29" s="7"/>
      <c r="Q29" s="7"/>
      <c r="R29" s="7"/>
      <c r="S29" s="7"/>
      <c r="T29" s="7"/>
    </row>
    <row r="30" spans="1:20">
      <c r="A30" s="227">
        <v>44621</v>
      </c>
      <c r="B30" s="228"/>
      <c r="C30" s="35">
        <v>37.441860465116278</v>
      </c>
    </row>
    <row r="31" spans="1:20">
      <c r="A31" s="227">
        <v>44652</v>
      </c>
      <c r="B31" s="228"/>
      <c r="C31" s="36">
        <v>37.75</v>
      </c>
    </row>
    <row r="32" spans="1:20">
      <c r="A32" s="227">
        <v>44682</v>
      </c>
      <c r="B32" s="228"/>
      <c r="C32" s="35">
        <v>38.098006644518271</v>
      </c>
    </row>
    <row r="33" spans="1:3">
      <c r="A33" s="227">
        <v>44713</v>
      </c>
      <c r="B33" s="228"/>
      <c r="C33" s="35">
        <v>39.03</v>
      </c>
    </row>
    <row r="34" spans="1:3">
      <c r="A34" s="227">
        <v>44743</v>
      </c>
      <c r="B34" s="228"/>
      <c r="C34" s="35">
        <v>38.228476821192046</v>
      </c>
    </row>
    <row r="35" spans="1:3">
      <c r="A35" s="227">
        <v>44774</v>
      </c>
      <c r="B35" s="228"/>
      <c r="C35" s="35">
        <v>39.168526140063797</v>
      </c>
    </row>
    <row r="36" spans="1:3">
      <c r="A36" s="227">
        <v>44805</v>
      </c>
      <c r="B36" s="228"/>
      <c r="C36" s="35">
        <v>39.909999999999997</v>
      </c>
    </row>
    <row r="37" spans="1:3">
      <c r="A37" s="227">
        <v>44835</v>
      </c>
      <c r="B37" s="228"/>
      <c r="C37" s="35">
        <v>40.9</v>
      </c>
    </row>
    <row r="38" spans="1:3">
      <c r="A38" s="227">
        <v>44866</v>
      </c>
      <c r="B38" s="228"/>
      <c r="C38" s="35">
        <v>39.04</v>
      </c>
    </row>
    <row r="39" spans="1:3">
      <c r="A39" s="227">
        <v>44896</v>
      </c>
      <c r="B39" s="228"/>
      <c r="C39" s="35">
        <v>40.463458110516932</v>
      </c>
    </row>
    <row r="40" spans="1:3">
      <c r="A40" s="227">
        <v>44927</v>
      </c>
      <c r="B40" s="228"/>
      <c r="C40" s="51">
        <v>39.485049833887047</v>
      </c>
    </row>
    <row r="41" spans="1:3">
      <c r="A41" s="227">
        <v>44958</v>
      </c>
      <c r="B41" s="228"/>
      <c r="C41" s="51">
        <v>38.696013289036543</v>
      </c>
    </row>
    <row r="42" spans="1:3">
      <c r="A42" s="227">
        <v>44986</v>
      </c>
      <c r="B42" s="228"/>
      <c r="C42" s="52">
        <v>43.421926910298993</v>
      </c>
    </row>
    <row r="43" spans="1:3">
      <c r="A43" s="227">
        <v>45017</v>
      </c>
      <c r="B43" s="228"/>
      <c r="C43" s="52">
        <v>38.971807628524047</v>
      </c>
    </row>
    <row r="44" spans="1:3">
      <c r="A44" s="227">
        <v>45047</v>
      </c>
      <c r="B44" s="228"/>
      <c r="C44" s="52">
        <v>43.338870431893689</v>
      </c>
    </row>
    <row r="45" spans="1:3">
      <c r="B45" s="4"/>
    </row>
    <row r="46" spans="1:3">
      <c r="B46" s="4"/>
    </row>
    <row r="47" spans="1:3">
      <c r="B47" s="4"/>
    </row>
    <row r="48" spans="1:3">
      <c r="B48" s="4"/>
    </row>
    <row r="49" spans="2:2">
      <c r="B49" s="4"/>
    </row>
    <row r="50" spans="2:2">
      <c r="B50" s="4"/>
    </row>
    <row r="51" spans="2:2">
      <c r="B51" s="4"/>
    </row>
    <row r="52" spans="2:2">
      <c r="B52" s="4"/>
    </row>
    <row r="53" spans="2:2">
      <c r="B53" s="4"/>
    </row>
    <row r="54" spans="2:2">
      <c r="B54" s="4"/>
    </row>
    <row r="55" spans="2:2">
      <c r="B55" s="4"/>
    </row>
    <row r="56" spans="2:2">
      <c r="B56" s="4"/>
    </row>
    <row r="57" spans="2:2">
      <c r="B57" s="4"/>
    </row>
    <row r="58" spans="2:2">
      <c r="B58" s="4"/>
    </row>
    <row r="59" spans="2:2">
      <c r="B59" s="4"/>
    </row>
    <row r="60" spans="2:2">
      <c r="B60" s="4"/>
    </row>
    <row r="61" spans="2:2">
      <c r="B61" s="4"/>
    </row>
    <row r="62" spans="2:2">
      <c r="B62" s="4"/>
    </row>
    <row r="63" spans="2:2">
      <c r="B63" s="4"/>
    </row>
    <row r="64" spans="2:2">
      <c r="B64" s="4"/>
    </row>
    <row r="65" spans="2:2">
      <c r="B65" s="4"/>
    </row>
    <row r="66" spans="2:2">
      <c r="B66" s="4"/>
    </row>
    <row r="67" spans="2:2">
      <c r="B67" s="4"/>
    </row>
    <row r="68" spans="2:2">
      <c r="B68" s="4"/>
    </row>
    <row r="69" spans="2:2">
      <c r="B69" s="4"/>
    </row>
    <row r="70" spans="2:2">
      <c r="B70" s="4"/>
    </row>
    <row r="71" spans="2:2">
      <c r="B71" s="4"/>
    </row>
    <row r="72" spans="2:2">
      <c r="B72" s="4"/>
    </row>
    <row r="73" spans="2:2">
      <c r="B73" s="4"/>
    </row>
    <row r="74" spans="2:2">
      <c r="B74" s="4"/>
    </row>
    <row r="75" spans="2:2">
      <c r="B75" s="4"/>
    </row>
    <row r="76" spans="2:2">
      <c r="B76" s="4"/>
    </row>
    <row r="77" spans="2:2">
      <c r="B77" s="4"/>
    </row>
    <row r="78" spans="2:2">
      <c r="B78" s="4"/>
    </row>
    <row r="79" spans="2:2">
      <c r="B79" s="4"/>
    </row>
    <row r="80" spans="2:2">
      <c r="B80" s="4"/>
    </row>
    <row r="81" spans="2:2">
      <c r="B81" s="4"/>
    </row>
    <row r="82" spans="2:2">
      <c r="B82" s="4"/>
    </row>
    <row r="83" spans="2:2">
      <c r="B83" s="4"/>
    </row>
    <row r="84" spans="2:2">
      <c r="B84" s="4"/>
    </row>
    <row r="85" spans="2:2">
      <c r="B85" s="4"/>
    </row>
    <row r="86" spans="2:2">
      <c r="B86" s="4"/>
    </row>
    <row r="87" spans="2:2">
      <c r="B87" s="4"/>
    </row>
    <row r="88" spans="2:2">
      <c r="B88" s="4"/>
    </row>
    <row r="89" spans="2:2">
      <c r="B89" s="4"/>
    </row>
    <row r="90" spans="2:2">
      <c r="B90" s="4"/>
    </row>
    <row r="91" spans="2:2">
      <c r="B91" s="4"/>
    </row>
    <row r="92" spans="2:2">
      <c r="B92" s="4"/>
    </row>
    <row r="93" spans="2:2">
      <c r="B93" s="4"/>
    </row>
    <row r="94" spans="2:2">
      <c r="B94" s="4"/>
    </row>
    <row r="95" spans="2:2">
      <c r="B95" s="4"/>
    </row>
    <row r="96" spans="2:2">
      <c r="B96" s="4"/>
    </row>
    <row r="97" spans="2:2">
      <c r="B97" s="4"/>
    </row>
    <row r="98" spans="2:2">
      <c r="B98" s="4"/>
    </row>
    <row r="99" spans="2:2">
      <c r="B99" s="4"/>
    </row>
    <row r="100" spans="2:2">
      <c r="B100" s="4"/>
    </row>
    <row r="101" spans="2:2">
      <c r="B101" s="4"/>
    </row>
    <row r="102" spans="2:2">
      <c r="B102" s="4"/>
    </row>
    <row r="103" spans="2:2">
      <c r="B103" s="4"/>
    </row>
    <row r="104" spans="2:2">
      <c r="B104" s="4"/>
    </row>
    <row r="105" spans="2:2">
      <c r="B105" s="4"/>
    </row>
    <row r="106" spans="2:2">
      <c r="B106" s="4"/>
    </row>
    <row r="107" spans="2:2">
      <c r="B107" s="4"/>
    </row>
    <row r="108" spans="2:2">
      <c r="B108" s="4"/>
    </row>
    <row r="109" spans="2:2">
      <c r="B109" s="4"/>
    </row>
    <row r="110" spans="2:2">
      <c r="B110" s="4"/>
    </row>
    <row r="111" spans="2:2">
      <c r="B111" s="4"/>
    </row>
    <row r="112" spans="2:2">
      <c r="B112" s="4"/>
    </row>
    <row r="113" spans="2:2">
      <c r="B113" s="4"/>
    </row>
    <row r="114" spans="2:2">
      <c r="B114" s="4"/>
    </row>
    <row r="115" spans="2:2">
      <c r="B115" s="4"/>
    </row>
    <row r="116" spans="2:2">
      <c r="B116" s="4"/>
    </row>
    <row r="117" spans="2:2">
      <c r="B117" s="4"/>
    </row>
    <row r="118" spans="2:2">
      <c r="B118" s="4"/>
    </row>
    <row r="119" spans="2:2">
      <c r="B119" s="4"/>
    </row>
    <row r="120" spans="2:2">
      <c r="B120" s="4"/>
    </row>
    <row r="121" spans="2:2">
      <c r="B121" s="4"/>
    </row>
    <row r="122" spans="2:2">
      <c r="B122" s="4"/>
    </row>
    <row r="123" spans="2:2">
      <c r="B123" s="4"/>
    </row>
    <row r="124" spans="2:2">
      <c r="B124" s="4"/>
    </row>
    <row r="125" spans="2:2">
      <c r="B125" s="4"/>
    </row>
    <row r="126" spans="2:2">
      <c r="B126" s="4"/>
    </row>
    <row r="127" spans="2:2">
      <c r="B127" s="4"/>
    </row>
    <row r="128" spans="2:2">
      <c r="B128" s="4"/>
    </row>
    <row r="129" spans="2:2">
      <c r="B129" s="4"/>
    </row>
    <row r="130" spans="2:2">
      <c r="B130" s="4"/>
    </row>
    <row r="131" spans="2:2">
      <c r="B131" s="4"/>
    </row>
    <row r="132" spans="2:2">
      <c r="B132" s="4"/>
    </row>
    <row r="133" spans="2:2">
      <c r="B133" s="4"/>
    </row>
    <row r="134" spans="2:2">
      <c r="B134" s="4"/>
    </row>
    <row r="135" spans="2:2">
      <c r="B135" s="4"/>
    </row>
    <row r="136" spans="2:2">
      <c r="B136" s="4"/>
    </row>
    <row r="137" spans="2:2">
      <c r="B137" s="4"/>
    </row>
    <row r="138" spans="2:2">
      <c r="B138" s="4"/>
    </row>
    <row r="139" spans="2:2">
      <c r="B139" s="4"/>
    </row>
    <row r="140" spans="2:2">
      <c r="B140" s="4"/>
    </row>
    <row r="141" spans="2:2">
      <c r="B141" s="4"/>
    </row>
    <row r="142" spans="2:2">
      <c r="B142" s="4"/>
    </row>
    <row r="143" spans="2:2">
      <c r="B143" s="4"/>
    </row>
    <row r="144" spans="2:2">
      <c r="B144" s="4"/>
    </row>
    <row r="145" spans="2:2">
      <c r="B145" s="4"/>
    </row>
    <row r="146" spans="2:2">
      <c r="B146" s="4"/>
    </row>
    <row r="147" spans="2:2">
      <c r="B147" s="4"/>
    </row>
    <row r="148" spans="2:2">
      <c r="B148" s="4"/>
    </row>
    <row r="149" spans="2:2">
      <c r="B149" s="4"/>
    </row>
    <row r="150" spans="2:2">
      <c r="B150" s="4"/>
    </row>
    <row r="151" spans="2:2">
      <c r="B151" s="4"/>
    </row>
    <row r="152" spans="2:2">
      <c r="B152" s="4"/>
    </row>
    <row r="153" spans="2:2">
      <c r="B153" s="4"/>
    </row>
    <row r="154" spans="2:2">
      <c r="B154" s="4"/>
    </row>
    <row r="155" spans="2:2">
      <c r="B155" s="4"/>
    </row>
    <row r="156" spans="2:2">
      <c r="B156" s="4"/>
    </row>
    <row r="157" spans="2:2">
      <c r="B157" s="4"/>
    </row>
    <row r="158" spans="2:2">
      <c r="B158" s="4"/>
    </row>
    <row r="159" spans="2:2">
      <c r="B159" s="4"/>
    </row>
    <row r="160" spans="2:2">
      <c r="B160" s="4"/>
    </row>
    <row r="161" spans="2:2">
      <c r="B161" s="4"/>
    </row>
    <row r="162" spans="2:2">
      <c r="B162" s="4"/>
    </row>
    <row r="163" spans="2:2">
      <c r="B163" s="4"/>
    </row>
    <row r="164" spans="2:2">
      <c r="B164" s="4"/>
    </row>
    <row r="165" spans="2:2">
      <c r="B165" s="4"/>
    </row>
    <row r="166" spans="2:2">
      <c r="B166" s="4"/>
    </row>
    <row r="167" spans="2:2">
      <c r="B167" s="4"/>
    </row>
    <row r="168" spans="2:2">
      <c r="B168" s="4"/>
    </row>
    <row r="169" spans="2:2">
      <c r="B169" s="4"/>
    </row>
    <row r="170" spans="2:2">
      <c r="B170" s="4"/>
    </row>
    <row r="171" spans="2:2">
      <c r="B171" s="4"/>
    </row>
    <row r="172" spans="2:2">
      <c r="B172" s="4"/>
    </row>
    <row r="173" spans="2:2">
      <c r="B173" s="4"/>
    </row>
    <row r="174" spans="2:2">
      <c r="B174" s="4"/>
    </row>
    <row r="175" spans="2:2">
      <c r="B175" s="4"/>
    </row>
    <row r="176" spans="2:2">
      <c r="B176" s="4"/>
    </row>
    <row r="177" spans="2:2">
      <c r="B177" s="4"/>
    </row>
    <row r="178" spans="2:2">
      <c r="B178" s="4"/>
    </row>
    <row r="179" spans="2:2">
      <c r="B179" s="4"/>
    </row>
    <row r="180" spans="2:2">
      <c r="B180" s="4"/>
    </row>
    <row r="181" spans="2:2">
      <c r="B181" s="4"/>
    </row>
    <row r="182" spans="2:2">
      <c r="B182" s="4"/>
    </row>
    <row r="183" spans="2:2">
      <c r="B183" s="4"/>
    </row>
    <row r="184" spans="2:2">
      <c r="B184" s="4"/>
    </row>
    <row r="185" spans="2:2">
      <c r="B185" s="4"/>
    </row>
    <row r="186" spans="2:2">
      <c r="B186" s="4"/>
    </row>
    <row r="187" spans="2:2">
      <c r="B187" s="4"/>
    </row>
    <row r="188" spans="2:2">
      <c r="B188" s="4"/>
    </row>
    <row r="189" spans="2:2">
      <c r="B189" s="4"/>
    </row>
    <row r="190" spans="2:2">
      <c r="B190" s="4"/>
    </row>
    <row r="191" spans="2:2">
      <c r="B191" s="4"/>
    </row>
    <row r="192" spans="2:2">
      <c r="B192" s="4"/>
    </row>
    <row r="193" spans="2:2">
      <c r="B193" s="4"/>
    </row>
    <row r="194" spans="2:2">
      <c r="B194" s="4"/>
    </row>
    <row r="195" spans="2:2">
      <c r="B195" s="4"/>
    </row>
    <row r="196" spans="2:2">
      <c r="B196" s="4"/>
    </row>
    <row r="197" spans="2:2">
      <c r="B197" s="4"/>
    </row>
    <row r="198" spans="2:2">
      <c r="B198" s="4"/>
    </row>
    <row r="199" spans="2:2">
      <c r="B199" s="4"/>
    </row>
    <row r="200" spans="2:2">
      <c r="B200" s="4"/>
    </row>
    <row r="201" spans="2:2">
      <c r="B201" s="4"/>
    </row>
    <row r="202" spans="2:2">
      <c r="B202" s="4"/>
    </row>
    <row r="203" spans="2:2">
      <c r="B203" s="4"/>
    </row>
    <row r="204" spans="2:2">
      <c r="B204" s="4"/>
    </row>
    <row r="205" spans="2:2">
      <c r="B205" s="4"/>
    </row>
    <row r="206" spans="2:2">
      <c r="B206" s="4"/>
    </row>
    <row r="207" spans="2:2">
      <c r="B207" s="4"/>
    </row>
    <row r="208" spans="2:2">
      <c r="B208" s="4"/>
    </row>
    <row r="209" spans="2:2">
      <c r="B209" s="4"/>
    </row>
    <row r="210" spans="2:2">
      <c r="B210" s="4"/>
    </row>
    <row r="211" spans="2:2">
      <c r="B211" s="4"/>
    </row>
    <row r="212" spans="2:2">
      <c r="B212" s="4"/>
    </row>
    <row r="213" spans="2:2">
      <c r="B213" s="4"/>
    </row>
    <row r="214" spans="2:2">
      <c r="B214" s="4"/>
    </row>
    <row r="215" spans="2:2">
      <c r="B215" s="4"/>
    </row>
    <row r="216" spans="2:2">
      <c r="B216" s="4"/>
    </row>
  </sheetData>
  <mergeCells count="40">
    <mergeCell ref="A24:B24"/>
    <mergeCell ref="A30:B30"/>
    <mergeCell ref="A27:B27"/>
    <mergeCell ref="A43:B43"/>
    <mergeCell ref="A42:B42"/>
    <mergeCell ref="A41:B41"/>
    <mergeCell ref="A40:B40"/>
    <mergeCell ref="A39:B39"/>
    <mergeCell ref="A28:B28"/>
    <mergeCell ref="A44:B44"/>
    <mergeCell ref="A6:B6"/>
    <mergeCell ref="A15:B15"/>
    <mergeCell ref="A33:B33"/>
    <mergeCell ref="A16:B16"/>
    <mergeCell ref="A17:B17"/>
    <mergeCell ref="A18:B18"/>
    <mergeCell ref="A19:B19"/>
    <mergeCell ref="A25:B25"/>
    <mergeCell ref="A26:B26"/>
    <mergeCell ref="A32:B32"/>
    <mergeCell ref="A31:B31"/>
    <mergeCell ref="A20:B20"/>
    <mergeCell ref="A21:B21"/>
    <mergeCell ref="A22:B22"/>
    <mergeCell ref="H1:I1"/>
    <mergeCell ref="A10:B10"/>
    <mergeCell ref="A11:B11"/>
    <mergeCell ref="A12:B12"/>
    <mergeCell ref="A38:B38"/>
    <mergeCell ref="A23:B23"/>
    <mergeCell ref="A13:B13"/>
    <mergeCell ref="A7:B7"/>
    <mergeCell ref="A8:B8"/>
    <mergeCell ref="A9:B9"/>
    <mergeCell ref="A14:B14"/>
    <mergeCell ref="A36:B36"/>
    <mergeCell ref="A37:B37"/>
    <mergeCell ref="A35:B35"/>
    <mergeCell ref="A34:B34"/>
    <mergeCell ref="A29:B29"/>
  </mergeCells>
  <hyperlinks>
    <hyperlink ref="H1:I1" location="Index!A1" display="Regresar al Índice" xr:uid="{00000000-0004-0000-2300-000000000000}"/>
  </hyperlinks>
  <pageMargins left="0.7" right="0.7" top="0.75" bottom="0.75" header="0.3" footer="0.3"/>
  <pageSetup orientation="portrait" horizontalDpi="4294967295" verticalDpi="4294967295"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1"/>
  <dimension ref="A1:AN422"/>
  <sheetViews>
    <sheetView zoomScaleNormal="100" workbookViewId="0"/>
  </sheetViews>
  <sheetFormatPr baseColWidth="10" defaultColWidth="9.140625" defaultRowHeight="12.75"/>
  <cols>
    <col min="1" max="1" width="6.140625" style="370" bestFit="1" customWidth="1"/>
    <col min="2" max="2" width="11.42578125" style="15" bestFit="1" customWidth="1"/>
    <col min="3" max="3" width="7.85546875" style="370" bestFit="1" customWidth="1"/>
    <col min="4" max="4" width="12.7109375" style="370" customWidth="1"/>
    <col min="5" max="5" width="12.140625" style="370" customWidth="1"/>
    <col min="6" max="6" width="11.140625" style="370" customWidth="1"/>
    <col min="7" max="7" width="12.140625" style="370" customWidth="1"/>
    <col min="8" max="8" width="9.7109375" style="370" bestFit="1" customWidth="1"/>
    <col min="9" max="9" width="9.140625" style="370"/>
    <col min="10" max="11" width="9.140625" style="370" bestFit="1" customWidth="1"/>
    <col min="12" max="12" width="9.28515625" style="370" bestFit="1" customWidth="1"/>
    <col min="13" max="13" width="9.140625" style="370" bestFit="1" customWidth="1"/>
    <col min="14" max="14" width="9.7109375" style="370" bestFit="1" customWidth="1"/>
    <col min="15" max="15" width="9.140625" style="370"/>
    <col min="16" max="16" width="6.140625" style="370" bestFit="1" customWidth="1"/>
    <col min="17" max="17" width="11.42578125" style="370" bestFit="1" customWidth="1"/>
    <col min="18" max="18" width="8.7109375" style="370" bestFit="1" customWidth="1"/>
    <col min="19" max="19" width="10.85546875" style="370" bestFit="1" customWidth="1"/>
    <col min="20" max="20" width="9.140625" style="370" bestFit="1" customWidth="1"/>
    <col min="21" max="21" width="9.28515625" style="370" bestFit="1" customWidth="1"/>
    <col min="22" max="22" width="10.85546875" style="370" bestFit="1" customWidth="1"/>
    <col min="23" max="23" width="9.7109375" style="370" bestFit="1" customWidth="1"/>
    <col min="24" max="24" width="9.140625" style="370"/>
    <col min="25" max="25" width="12.140625" style="370" bestFit="1" customWidth="1"/>
    <col min="26" max="26" width="9.140625" style="370" bestFit="1" customWidth="1"/>
    <col min="27" max="27" width="9.28515625" style="370" bestFit="1" customWidth="1"/>
    <col min="28" max="28" width="12.140625" style="370" bestFit="1" customWidth="1"/>
    <col min="29" max="29" width="9.7109375" style="370" bestFit="1" customWidth="1"/>
    <col min="30" max="30" width="9.140625" style="11"/>
    <col min="31" max="31" width="11.42578125" style="11" bestFit="1" customWidth="1"/>
    <col min="32" max="34" width="11.42578125" style="11" customWidth="1"/>
    <col min="35" max="35" width="32.42578125" style="11" bestFit="1" customWidth="1"/>
    <col min="36" max="36" width="15.7109375" style="11" bestFit="1" customWidth="1"/>
    <col min="37" max="38" width="9.140625" style="11"/>
    <col min="39" max="40" width="9.28515625" style="11" bestFit="1" customWidth="1"/>
    <col min="41" max="16384" width="9.140625" style="370"/>
  </cols>
  <sheetData>
    <row r="1" spans="1:40" s="11" customFormat="1">
      <c r="A1" s="262" t="s">
        <v>2818</v>
      </c>
      <c r="B1" s="15"/>
      <c r="C1" s="370"/>
      <c r="D1" s="370"/>
      <c r="E1" s="370"/>
      <c r="F1" s="370"/>
      <c r="G1" s="370"/>
      <c r="H1" s="263" t="s">
        <v>1445</v>
      </c>
      <c r="I1" s="263"/>
      <c r="J1" s="370"/>
      <c r="K1" s="370"/>
      <c r="L1" s="370"/>
      <c r="M1" s="370"/>
      <c r="N1" s="370"/>
      <c r="O1" s="370"/>
      <c r="P1" s="370"/>
      <c r="Q1" s="370"/>
      <c r="R1" s="370"/>
      <c r="S1" s="370"/>
      <c r="T1" s="370"/>
      <c r="U1" s="370"/>
      <c r="V1" s="370"/>
      <c r="W1" s="370"/>
      <c r="X1" s="370"/>
      <c r="Y1" s="370"/>
      <c r="Z1" s="370"/>
      <c r="AA1" s="370"/>
      <c r="AB1" s="370"/>
      <c r="AC1" s="370"/>
    </row>
    <row r="2" spans="1:40">
      <c r="A2" s="13" t="s">
        <v>1336</v>
      </c>
    </row>
    <row r="3" spans="1:40">
      <c r="A3" s="13" t="s">
        <v>646</v>
      </c>
    </row>
    <row r="5" spans="1:40">
      <c r="B5" s="4"/>
    </row>
    <row r="6" spans="1:40" s="11" customFormat="1">
      <c r="A6" s="31"/>
      <c r="B6" s="31"/>
      <c r="C6" s="371"/>
      <c r="D6" s="232" t="s">
        <v>434</v>
      </c>
      <c r="E6" s="232"/>
      <c r="F6" s="232"/>
      <c r="G6" s="232"/>
      <c r="H6" s="232"/>
      <c r="I6" s="371"/>
      <c r="J6" s="232" t="s">
        <v>435</v>
      </c>
      <c r="K6" s="232"/>
      <c r="L6" s="232"/>
      <c r="M6" s="232"/>
      <c r="N6" s="232"/>
      <c r="O6" s="31"/>
      <c r="P6" s="31"/>
      <c r="Q6" s="31"/>
      <c r="R6" s="31"/>
      <c r="S6" s="232" t="s">
        <v>434</v>
      </c>
      <c r="T6" s="232"/>
      <c r="U6" s="232"/>
      <c r="V6" s="232"/>
      <c r="W6" s="232"/>
      <c r="X6" s="31"/>
      <c r="Y6" s="232" t="s">
        <v>435</v>
      </c>
      <c r="Z6" s="232"/>
      <c r="AA6" s="232"/>
      <c r="AB6" s="232"/>
      <c r="AC6" s="232"/>
      <c r="AD6" s="31"/>
      <c r="AE6" s="31"/>
      <c r="AF6" s="31"/>
      <c r="AG6" s="31"/>
      <c r="AH6" s="31"/>
      <c r="AI6" s="31" t="s">
        <v>427</v>
      </c>
      <c r="AJ6" s="31"/>
      <c r="AK6" s="31"/>
      <c r="AL6" s="31"/>
      <c r="AM6" s="31" t="s">
        <v>427</v>
      </c>
      <c r="AN6" s="31"/>
    </row>
    <row r="7" spans="1:40" s="11" customFormat="1" ht="52.5">
      <c r="A7" s="50"/>
      <c r="B7" s="31"/>
      <c r="C7" s="37" t="s">
        <v>2</v>
      </c>
      <c r="D7" s="38" t="s">
        <v>1333</v>
      </c>
      <c r="E7" s="38" t="s">
        <v>1334</v>
      </c>
      <c r="F7" s="38" t="s">
        <v>1335</v>
      </c>
      <c r="G7" s="38" t="s">
        <v>436</v>
      </c>
      <c r="H7" s="39" t="s">
        <v>0</v>
      </c>
      <c r="I7" s="372"/>
      <c r="J7" s="38" t="s">
        <v>1333</v>
      </c>
      <c r="K7" s="38" t="s">
        <v>1334</v>
      </c>
      <c r="L7" s="38" t="s">
        <v>1335</v>
      </c>
      <c r="M7" s="38" t="s">
        <v>436</v>
      </c>
      <c r="N7" s="39" t="s">
        <v>437</v>
      </c>
      <c r="O7" s="31"/>
      <c r="P7" s="31"/>
      <c r="Q7" s="31"/>
      <c r="R7" s="37" t="s">
        <v>2</v>
      </c>
      <c r="S7" s="38" t="s">
        <v>1333</v>
      </c>
      <c r="T7" s="38" t="s">
        <v>1334</v>
      </c>
      <c r="U7" s="38" t="s">
        <v>1335</v>
      </c>
      <c r="V7" s="38" t="s">
        <v>436</v>
      </c>
      <c r="W7" s="39" t="s">
        <v>1</v>
      </c>
      <c r="X7" s="372"/>
      <c r="Y7" s="38" t="s">
        <v>1333</v>
      </c>
      <c r="Z7" s="38" t="s">
        <v>1334</v>
      </c>
      <c r="AA7" s="38" t="s">
        <v>1335</v>
      </c>
      <c r="AB7" s="38" t="s">
        <v>436</v>
      </c>
      <c r="AC7" s="39" t="s">
        <v>437</v>
      </c>
      <c r="AD7" s="31"/>
      <c r="AE7" s="40" t="s">
        <v>372</v>
      </c>
      <c r="AF7" s="31"/>
      <c r="AG7" s="31"/>
      <c r="AH7" s="31"/>
      <c r="AI7" s="38" t="s">
        <v>409</v>
      </c>
      <c r="AJ7" s="38" t="s">
        <v>410</v>
      </c>
      <c r="AK7" s="31"/>
      <c r="AL7" s="31"/>
      <c r="AM7" s="38" t="s">
        <v>411</v>
      </c>
      <c r="AN7" s="38" t="s">
        <v>412</v>
      </c>
    </row>
    <row r="8" spans="1:40" s="11" customFormat="1">
      <c r="A8" s="31">
        <v>2018</v>
      </c>
      <c r="B8" s="31" t="s">
        <v>38</v>
      </c>
      <c r="C8" s="41" t="s">
        <v>0</v>
      </c>
      <c r="D8" s="41">
        <v>395444</v>
      </c>
      <c r="E8" s="42">
        <v>16331</v>
      </c>
      <c r="F8" s="42">
        <v>19832</v>
      </c>
      <c r="G8" s="42">
        <v>431607</v>
      </c>
      <c r="H8" s="373">
        <v>4.5949208423403699E-2</v>
      </c>
      <c r="I8" s="371"/>
      <c r="J8" s="41">
        <v>96340.516560269956</v>
      </c>
      <c r="K8" s="42">
        <v>4400.3771155299992</v>
      </c>
      <c r="L8" s="42">
        <v>6765.8196397199963</v>
      </c>
      <c r="M8" s="42">
        <v>107506.71331551996</v>
      </c>
      <c r="N8" s="373">
        <v>6.2933926924759451E-2</v>
      </c>
      <c r="O8" s="31"/>
      <c r="P8" s="31">
        <v>2018</v>
      </c>
      <c r="Q8" s="31" t="s">
        <v>38</v>
      </c>
      <c r="R8" s="31" t="s">
        <v>1</v>
      </c>
      <c r="S8" s="43">
        <v>4539339</v>
      </c>
      <c r="T8" s="43">
        <v>201752</v>
      </c>
      <c r="U8" s="43">
        <v>292123</v>
      </c>
      <c r="V8" s="43">
        <v>5033214</v>
      </c>
      <c r="W8" s="44">
        <v>5.8039058144557336E-2</v>
      </c>
      <c r="X8" s="45"/>
      <c r="Y8" s="43">
        <v>1169489.6247430597</v>
      </c>
      <c r="Z8" s="43">
        <v>55742.428130130014</v>
      </c>
      <c r="AA8" s="43">
        <v>104863.13944229996</v>
      </c>
      <c r="AB8" s="43">
        <v>1330095.1923154898</v>
      </c>
      <c r="AC8" s="44">
        <v>7.8838823001645089E-2</v>
      </c>
      <c r="AD8" s="31"/>
      <c r="AE8" s="31" t="s">
        <v>38</v>
      </c>
      <c r="AF8" s="31" t="s">
        <v>0</v>
      </c>
      <c r="AG8" s="31">
        <v>2018</v>
      </c>
      <c r="AH8" s="31" t="s">
        <v>38</v>
      </c>
      <c r="AI8" s="49">
        <v>4.0931184479757965E-2</v>
      </c>
      <c r="AJ8" s="49">
        <v>6.2933926924759451E-2</v>
      </c>
      <c r="AK8" s="31"/>
      <c r="AL8" s="31" t="s">
        <v>1</v>
      </c>
      <c r="AM8" s="49">
        <v>4.1908600566468536E-2</v>
      </c>
      <c r="AN8" s="49">
        <v>7.8838823001645075E-2</v>
      </c>
    </row>
    <row r="9" spans="1:40" s="11" customFormat="1">
      <c r="A9" s="31"/>
      <c r="B9" s="31" t="s">
        <v>39</v>
      </c>
      <c r="C9" s="41" t="s">
        <v>0</v>
      </c>
      <c r="D9" s="41">
        <v>396792</v>
      </c>
      <c r="E9" s="42">
        <v>15946</v>
      </c>
      <c r="F9" s="42">
        <v>19988</v>
      </c>
      <c r="G9" s="42">
        <v>432726</v>
      </c>
      <c r="H9" s="373">
        <v>4.619089215808618E-2</v>
      </c>
      <c r="I9" s="371"/>
      <c r="J9" s="41">
        <v>97417.589759420007</v>
      </c>
      <c r="K9" s="42">
        <v>4322.8508890399999</v>
      </c>
      <c r="L9" s="42">
        <v>6842.386196540001</v>
      </c>
      <c r="M9" s="42">
        <v>108582.82684500002</v>
      </c>
      <c r="N9" s="373">
        <v>6.3015362514989418E-2</v>
      </c>
      <c r="O9" s="31"/>
      <c r="P9" s="31"/>
      <c r="Q9" s="31" t="s">
        <v>39</v>
      </c>
      <c r="R9" s="31" t="s">
        <v>1</v>
      </c>
      <c r="S9" s="43">
        <v>4559076</v>
      </c>
      <c r="T9" s="43">
        <v>194516</v>
      </c>
      <c r="U9" s="43">
        <v>294575</v>
      </c>
      <c r="V9" s="43">
        <v>5048167</v>
      </c>
      <c r="W9" s="44">
        <v>5.8352863524522861E-2</v>
      </c>
      <c r="X9" s="45"/>
      <c r="Y9" s="43">
        <v>1183520.1715956097</v>
      </c>
      <c r="Z9" s="43">
        <v>54381.387081809997</v>
      </c>
      <c r="AA9" s="43">
        <v>106254.81239264998</v>
      </c>
      <c r="AB9" s="43">
        <v>1344156.37107007</v>
      </c>
      <c r="AC9" s="44">
        <v>7.9049442966268521E-2</v>
      </c>
      <c r="AD9" s="31"/>
      <c r="AE9" s="31" t="s">
        <v>39</v>
      </c>
      <c r="AF9" s="31" t="s">
        <v>0</v>
      </c>
      <c r="AG9" s="31"/>
      <c r="AH9" s="31" t="s">
        <v>39</v>
      </c>
      <c r="AI9" s="49">
        <v>3.9811552292802158E-2</v>
      </c>
      <c r="AJ9" s="49">
        <v>6.3015362514989418E-2</v>
      </c>
      <c r="AK9" s="31"/>
      <c r="AL9" s="31" t="s">
        <v>1</v>
      </c>
      <c r="AM9" s="49">
        <v>4.045763443320028E-2</v>
      </c>
      <c r="AN9" s="49">
        <v>7.9049442966268535E-2</v>
      </c>
    </row>
    <row r="10" spans="1:40" s="11" customFormat="1">
      <c r="A10" s="31"/>
      <c r="B10" s="31" t="s">
        <v>40</v>
      </c>
      <c r="C10" s="41" t="s">
        <v>0</v>
      </c>
      <c r="D10" s="41">
        <v>396959</v>
      </c>
      <c r="E10" s="42">
        <v>16544</v>
      </c>
      <c r="F10" s="42">
        <v>19890</v>
      </c>
      <c r="G10" s="41">
        <v>433393</v>
      </c>
      <c r="H10" s="373">
        <v>4.5893680793183095E-2</v>
      </c>
      <c r="I10" s="371"/>
      <c r="J10" s="41">
        <v>96728.314309110079</v>
      </c>
      <c r="K10" s="42">
        <v>4468.5448575199989</v>
      </c>
      <c r="L10" s="42">
        <v>6822.9172032899987</v>
      </c>
      <c r="M10" s="42">
        <v>108019.77636992007</v>
      </c>
      <c r="N10" s="373">
        <v>6.3163593117657624E-2</v>
      </c>
      <c r="O10" s="31"/>
      <c r="P10" s="31"/>
      <c r="Q10" s="31" t="s">
        <v>40</v>
      </c>
      <c r="R10" s="31" t="s">
        <v>1</v>
      </c>
      <c r="S10" s="43">
        <v>4561466</v>
      </c>
      <c r="T10" s="43">
        <v>200791</v>
      </c>
      <c r="U10" s="43">
        <v>297369</v>
      </c>
      <c r="V10" s="43">
        <v>5059626</v>
      </c>
      <c r="W10" s="44">
        <v>5.8772921160575899E-2</v>
      </c>
      <c r="X10" s="45"/>
      <c r="Y10" s="43">
        <v>1176406.7522191401</v>
      </c>
      <c r="Z10" s="43">
        <v>55812.684088100003</v>
      </c>
      <c r="AA10" s="43">
        <v>107163.55743987</v>
      </c>
      <c r="AB10" s="43">
        <v>1339382.99374711</v>
      </c>
      <c r="AC10" s="44">
        <v>8.0009644694729903E-2</v>
      </c>
      <c r="AD10" s="31"/>
      <c r="AE10" s="31" t="s">
        <v>40</v>
      </c>
      <c r="AF10" s="31" t="s">
        <v>0</v>
      </c>
      <c r="AG10" s="31"/>
      <c r="AH10" s="31" t="s">
        <v>40</v>
      </c>
      <c r="AI10" s="49">
        <v>4.1367840294514263E-2</v>
      </c>
      <c r="AJ10" s="49">
        <v>6.3163593117657624E-2</v>
      </c>
      <c r="AK10" s="31"/>
      <c r="AL10" s="31" t="s">
        <v>1</v>
      </c>
      <c r="AM10" s="49">
        <v>4.1670444039278311E-2</v>
      </c>
      <c r="AN10" s="49">
        <v>8.0009644694729959E-2</v>
      </c>
    </row>
    <row r="11" spans="1:40" s="11" customFormat="1">
      <c r="A11" s="31"/>
      <c r="B11" s="31" t="s">
        <v>41</v>
      </c>
      <c r="C11" s="41" t="s">
        <v>0</v>
      </c>
      <c r="D11" s="41">
        <v>399346</v>
      </c>
      <c r="E11" s="42">
        <v>15796</v>
      </c>
      <c r="F11" s="42">
        <v>19644</v>
      </c>
      <c r="G11" s="41">
        <v>434786</v>
      </c>
      <c r="H11" s="373">
        <v>4.5180847589388805E-2</v>
      </c>
      <c r="I11" s="371"/>
      <c r="J11" s="41">
        <v>98031.951187839994</v>
      </c>
      <c r="K11" s="42">
        <v>4309.6792990899985</v>
      </c>
      <c r="L11" s="42">
        <v>6726.7224611200008</v>
      </c>
      <c r="M11" s="42">
        <v>109068.35294805</v>
      </c>
      <c r="N11" s="373">
        <v>6.1674374640313716E-2</v>
      </c>
      <c r="O11" s="31"/>
      <c r="P11" s="31"/>
      <c r="Q11" s="31" t="s">
        <v>41</v>
      </c>
      <c r="R11" s="31" t="s">
        <v>1</v>
      </c>
      <c r="S11" s="43">
        <v>4585554</v>
      </c>
      <c r="T11" s="43">
        <v>192416</v>
      </c>
      <c r="U11" s="43">
        <v>299523</v>
      </c>
      <c r="V11" s="43">
        <v>5077493</v>
      </c>
      <c r="W11" s="44">
        <v>5.8990332433742403E-2</v>
      </c>
      <c r="X11" s="45"/>
      <c r="Y11" s="43">
        <v>1190570.0052648301</v>
      </c>
      <c r="Z11" s="43">
        <v>54139.186366900001</v>
      </c>
      <c r="AA11" s="43">
        <v>107446.57736124999</v>
      </c>
      <c r="AB11" s="43">
        <v>1352155.7689929802</v>
      </c>
      <c r="AC11" s="44">
        <v>7.9463165284034562E-2</v>
      </c>
      <c r="AD11" s="31"/>
      <c r="AE11" s="31" t="s">
        <v>41</v>
      </c>
      <c r="AF11" s="31" t="s">
        <v>0</v>
      </c>
      <c r="AG11" s="31"/>
      <c r="AH11" s="31" t="s">
        <v>41</v>
      </c>
      <c r="AI11" s="49">
        <v>3.9513563582854579E-2</v>
      </c>
      <c r="AJ11" s="49">
        <v>6.1674374640313716E-2</v>
      </c>
      <c r="AK11" s="31"/>
      <c r="AL11" s="31" t="s">
        <v>1</v>
      </c>
      <c r="AM11" s="49">
        <v>4.0039163836293974E-2</v>
      </c>
      <c r="AN11" s="49">
        <v>7.946316528403452E-2</v>
      </c>
    </row>
    <row r="12" spans="1:40" s="11" customFormat="1">
      <c r="A12" s="31"/>
      <c r="B12" s="31" t="s">
        <v>42</v>
      </c>
      <c r="C12" s="41" t="s">
        <v>0</v>
      </c>
      <c r="D12" s="41">
        <v>400196</v>
      </c>
      <c r="E12" s="42">
        <v>16142</v>
      </c>
      <c r="F12" s="42">
        <v>19492</v>
      </c>
      <c r="G12" s="42">
        <v>435830</v>
      </c>
      <c r="H12" s="373">
        <v>4.4723860220728266E-2</v>
      </c>
      <c r="I12" s="371"/>
      <c r="J12" s="41">
        <v>97669.719450770033</v>
      </c>
      <c r="K12" s="42">
        <v>4382.0836499300012</v>
      </c>
      <c r="L12" s="42">
        <v>6622.2960835700042</v>
      </c>
      <c r="M12" s="42">
        <v>108674.09918427005</v>
      </c>
      <c r="N12" s="373">
        <v>6.0937207055575426E-2</v>
      </c>
      <c r="O12" s="31"/>
      <c r="P12" s="31"/>
      <c r="Q12" s="31" t="s">
        <v>42</v>
      </c>
      <c r="R12" s="31" t="s">
        <v>1</v>
      </c>
      <c r="S12" s="43">
        <v>4587806</v>
      </c>
      <c r="T12" s="43">
        <v>197966</v>
      </c>
      <c r="U12" s="43">
        <v>296626</v>
      </c>
      <c r="V12" s="43">
        <v>5082398</v>
      </c>
      <c r="W12" s="44">
        <v>5.8363394602311741E-2</v>
      </c>
      <c r="X12" s="45"/>
      <c r="Y12" s="43">
        <v>1185305.58654708</v>
      </c>
      <c r="Z12" s="43">
        <v>55321.754173490001</v>
      </c>
      <c r="AA12" s="43">
        <v>105897.48005105001</v>
      </c>
      <c r="AB12" s="43">
        <v>1346524.8207716199</v>
      </c>
      <c r="AC12" s="44">
        <v>7.8645026380104857E-2</v>
      </c>
      <c r="AD12" s="31"/>
      <c r="AE12" s="31" t="s">
        <v>42</v>
      </c>
      <c r="AF12" s="31" t="s">
        <v>0</v>
      </c>
      <c r="AG12" s="31"/>
      <c r="AH12" s="31" t="s">
        <v>42</v>
      </c>
      <c r="AI12" s="49">
        <v>4.0323165159157653E-2</v>
      </c>
      <c r="AJ12" s="49">
        <v>6.0937207055575426E-2</v>
      </c>
      <c r="AK12" s="31"/>
      <c r="AL12" s="31" t="s">
        <v>1</v>
      </c>
      <c r="AM12" s="49">
        <v>4.1084838036470894E-2</v>
      </c>
      <c r="AN12" s="49">
        <v>7.8645026380104857E-2</v>
      </c>
    </row>
    <row r="13" spans="1:40" s="11" customFormat="1">
      <c r="A13" s="31"/>
      <c r="B13" s="31" t="s">
        <v>43</v>
      </c>
      <c r="C13" s="41" t="s">
        <v>0</v>
      </c>
      <c r="D13" s="42">
        <v>403605</v>
      </c>
      <c r="E13" s="42">
        <v>14961</v>
      </c>
      <c r="F13" s="42">
        <v>19429</v>
      </c>
      <c r="G13" s="42">
        <v>437995</v>
      </c>
      <c r="H13" s="373">
        <v>4.4358953869336408E-2</v>
      </c>
      <c r="I13" s="371"/>
      <c r="J13" s="41">
        <v>99391.866627610056</v>
      </c>
      <c r="K13" s="42">
        <v>4066.8764649399991</v>
      </c>
      <c r="L13" s="42">
        <v>6652.1276189300042</v>
      </c>
      <c r="M13" s="42">
        <v>110110.87071148008</v>
      </c>
      <c r="N13" s="373">
        <v>6.0412996245941576E-2</v>
      </c>
      <c r="O13" s="31"/>
      <c r="P13" s="31"/>
      <c r="Q13" s="31" t="s">
        <v>43</v>
      </c>
      <c r="R13" s="31" t="s">
        <v>1</v>
      </c>
      <c r="S13" s="43">
        <v>4627026</v>
      </c>
      <c r="T13" s="43">
        <v>178736</v>
      </c>
      <c r="U13" s="43">
        <v>293940</v>
      </c>
      <c r="V13" s="43">
        <v>5099702</v>
      </c>
      <c r="W13" s="44">
        <v>5.7638662023780998E-2</v>
      </c>
      <c r="X13" s="45"/>
      <c r="Y13" s="43">
        <v>1205848.31387716</v>
      </c>
      <c r="Z13" s="43">
        <v>50753.693778950008</v>
      </c>
      <c r="AA13" s="43">
        <v>105864.27648438001</v>
      </c>
      <c r="AB13" s="43">
        <v>1362466.2841404895</v>
      </c>
      <c r="AC13" s="44">
        <v>7.7700474291856933E-2</v>
      </c>
      <c r="AD13" s="31"/>
      <c r="AE13" s="31" t="s">
        <v>43</v>
      </c>
      <c r="AF13" s="31" t="s">
        <v>0</v>
      </c>
      <c r="AG13" s="31"/>
      <c r="AH13" s="31" t="s">
        <v>43</v>
      </c>
      <c r="AI13" s="49">
        <v>3.6934377492993428E-2</v>
      </c>
      <c r="AJ13" s="49">
        <v>6.0412996245941576E-2</v>
      </c>
      <c r="AK13" s="31"/>
      <c r="AL13" s="31" t="s">
        <v>1</v>
      </c>
      <c r="AM13" s="49">
        <v>3.7251339258620939E-2</v>
      </c>
      <c r="AN13" s="49">
        <v>7.7700474291856975E-2</v>
      </c>
    </row>
    <row r="14" spans="1:40" s="11" customFormat="1">
      <c r="A14" s="31"/>
      <c r="B14" s="31" t="s">
        <v>44</v>
      </c>
      <c r="C14" s="41" t="s">
        <v>0</v>
      </c>
      <c r="D14" s="42">
        <v>403404</v>
      </c>
      <c r="E14" s="42">
        <v>16076</v>
      </c>
      <c r="F14" s="41">
        <v>19622</v>
      </c>
      <c r="G14" s="42">
        <v>439102</v>
      </c>
      <c r="H14" s="373">
        <v>4.4686655947820779E-2</v>
      </c>
      <c r="I14" s="371"/>
      <c r="J14" s="374">
        <v>98731.634796059938</v>
      </c>
      <c r="K14" s="374">
        <v>4340.9931868799995</v>
      </c>
      <c r="L14" s="374">
        <v>6708.3229644900021</v>
      </c>
      <c r="M14" s="374">
        <v>109780.95094742994</v>
      </c>
      <c r="N14" s="373">
        <v>6.1106438836573483E-2</v>
      </c>
      <c r="O14" s="31"/>
      <c r="P14" s="31"/>
      <c r="Q14" s="31" t="s">
        <v>44</v>
      </c>
      <c r="R14" s="31" t="s">
        <v>1</v>
      </c>
      <c r="S14" s="43">
        <v>4626507</v>
      </c>
      <c r="T14" s="43">
        <v>190970</v>
      </c>
      <c r="U14" s="43">
        <v>293063</v>
      </c>
      <c r="V14" s="43">
        <v>5110540</v>
      </c>
      <c r="W14" s="44">
        <v>5.7344820703878648E-2</v>
      </c>
      <c r="X14" s="45"/>
      <c r="Y14" s="43">
        <v>1200281.94458741</v>
      </c>
      <c r="Z14" s="43">
        <v>53675.439663730001</v>
      </c>
      <c r="AA14" s="43">
        <v>105430.57014638999</v>
      </c>
      <c r="AB14" s="43">
        <v>1359387.9543975298</v>
      </c>
      <c r="AC14" s="44">
        <v>7.7557381471072398E-2</v>
      </c>
      <c r="AD14" s="31"/>
      <c r="AE14" s="31" t="s">
        <v>44</v>
      </c>
      <c r="AF14" s="31" t="s">
        <v>0</v>
      </c>
      <c r="AG14" s="31"/>
      <c r="AH14" s="31" t="s">
        <v>44</v>
      </c>
      <c r="AI14" s="49">
        <v>3.9542317218209756E-2</v>
      </c>
      <c r="AJ14" s="49">
        <v>6.110643883657349E-2</v>
      </c>
      <c r="AK14" s="31"/>
      <c r="AL14" s="31" t="s">
        <v>1</v>
      </c>
      <c r="AM14" s="49">
        <v>3.9485004622921302E-2</v>
      </c>
      <c r="AN14" s="49">
        <v>7.7557381471072398E-2</v>
      </c>
    </row>
    <row r="15" spans="1:40" s="11" customFormat="1">
      <c r="A15" s="31"/>
      <c r="B15" s="31" t="s">
        <v>45</v>
      </c>
      <c r="C15" s="41" t="s">
        <v>0</v>
      </c>
      <c r="D15" s="42">
        <v>406703</v>
      </c>
      <c r="E15" s="42">
        <v>14326</v>
      </c>
      <c r="F15" s="41">
        <v>19539</v>
      </c>
      <c r="G15" s="42">
        <v>440568</v>
      </c>
      <c r="H15" s="373">
        <v>4.4349566922699785E-2</v>
      </c>
      <c r="I15" s="375"/>
      <c r="J15" s="374">
        <v>100293.25028330012</v>
      </c>
      <c r="K15" s="374">
        <v>3912.5769256900007</v>
      </c>
      <c r="L15" s="374">
        <v>6721.1536631000026</v>
      </c>
      <c r="M15" s="374">
        <v>110926.98087209013</v>
      </c>
      <c r="N15" s="373">
        <v>6.0590792341586965E-2</v>
      </c>
      <c r="O15" s="31"/>
      <c r="P15" s="31"/>
      <c r="Q15" s="31" t="s">
        <v>45</v>
      </c>
      <c r="R15" s="31" t="s">
        <v>1</v>
      </c>
      <c r="S15" s="43">
        <v>4665140</v>
      </c>
      <c r="T15" s="43">
        <v>169529</v>
      </c>
      <c r="U15" s="43">
        <v>291543</v>
      </c>
      <c r="V15" s="43">
        <v>5126212</v>
      </c>
      <c r="W15" s="44">
        <v>5.6872989256004237E-2</v>
      </c>
      <c r="X15" s="45"/>
      <c r="Y15" s="43">
        <v>1219321.8335577301</v>
      </c>
      <c r="Z15" s="43">
        <v>48112.359253450013</v>
      </c>
      <c r="AA15" s="43">
        <v>105156.28578123997</v>
      </c>
      <c r="AB15" s="43">
        <v>1372590.4785924198</v>
      </c>
      <c r="AC15" s="44">
        <v>7.6611551239286535E-2</v>
      </c>
      <c r="AD15" s="31"/>
      <c r="AE15" s="31" t="s">
        <v>45</v>
      </c>
      <c r="AF15" s="31" t="s">
        <v>0</v>
      </c>
      <c r="AG15" s="31"/>
      <c r="AH15" s="31" t="s">
        <v>45</v>
      </c>
      <c r="AI15" s="49">
        <v>3.5271643516572332E-2</v>
      </c>
      <c r="AJ15" s="49">
        <v>6.0590792341586965E-2</v>
      </c>
      <c r="AK15" s="31"/>
      <c r="AL15" s="31" t="s">
        <v>1</v>
      </c>
      <c r="AM15" s="49">
        <v>3.5052231531424317E-2</v>
      </c>
      <c r="AN15" s="49">
        <v>7.6611551239286521E-2</v>
      </c>
    </row>
    <row r="16" spans="1:40" s="11" customFormat="1">
      <c r="A16" s="31"/>
      <c r="B16" s="31" t="s">
        <v>46</v>
      </c>
      <c r="C16" s="41" t="s">
        <v>0</v>
      </c>
      <c r="D16" s="42">
        <v>407015</v>
      </c>
      <c r="E16" s="42">
        <v>14959</v>
      </c>
      <c r="F16" s="41">
        <v>19214</v>
      </c>
      <c r="G16" s="42">
        <v>441188</v>
      </c>
      <c r="H16" s="373">
        <v>4.3550595211111813E-2</v>
      </c>
      <c r="I16" s="375"/>
      <c r="J16" s="374">
        <v>99681.01395154999</v>
      </c>
      <c r="K16" s="374">
        <v>4065.4530996999997</v>
      </c>
      <c r="L16" s="374">
        <v>6624.0082759500019</v>
      </c>
      <c r="M16" s="374">
        <v>110370.47532719998</v>
      </c>
      <c r="N16" s="373">
        <v>6.0016125293587137E-2</v>
      </c>
      <c r="O16" s="31"/>
      <c r="P16" s="31"/>
      <c r="Q16" s="31" t="s">
        <v>46</v>
      </c>
      <c r="R16" s="31" t="s">
        <v>1</v>
      </c>
      <c r="S16" s="43">
        <v>4666473</v>
      </c>
      <c r="T16" s="43">
        <v>179401</v>
      </c>
      <c r="U16" s="43">
        <v>288408</v>
      </c>
      <c r="V16" s="43">
        <v>5134282</v>
      </c>
      <c r="W16" s="44">
        <v>5.6172995561989E-2</v>
      </c>
      <c r="X16" s="45"/>
      <c r="Y16" s="43">
        <v>1212521.2289846397</v>
      </c>
      <c r="Z16" s="43">
        <v>50537.302808539986</v>
      </c>
      <c r="AA16" s="43">
        <v>104298.93604735</v>
      </c>
      <c r="AB16" s="43">
        <v>1367357.4678405304</v>
      </c>
      <c r="AC16" s="44">
        <v>7.6277738996861952E-2</v>
      </c>
      <c r="AD16" s="31"/>
      <c r="AE16" s="31" t="s">
        <v>46</v>
      </c>
      <c r="AF16" s="31" t="s">
        <v>0</v>
      </c>
      <c r="AG16" s="31"/>
      <c r="AH16" s="31" t="s">
        <v>46</v>
      </c>
      <c r="AI16" s="49">
        <v>3.6834607150578243E-2</v>
      </c>
      <c r="AJ16" s="49">
        <v>6.0016125293587137E-2</v>
      </c>
      <c r="AK16" s="31"/>
      <c r="AL16" s="31" t="s">
        <v>1</v>
      </c>
      <c r="AM16" s="49">
        <v>3.6959832375328759E-2</v>
      </c>
      <c r="AN16" s="49">
        <v>7.6277738996861924E-2</v>
      </c>
    </row>
    <row r="17" spans="1:40" s="11" customFormat="1">
      <c r="A17" s="31"/>
      <c r="B17" s="31" t="s">
        <v>47</v>
      </c>
      <c r="C17" s="41" t="s">
        <v>0</v>
      </c>
      <c r="D17" s="42">
        <v>409231</v>
      </c>
      <c r="E17" s="42">
        <v>13950</v>
      </c>
      <c r="F17" s="41">
        <v>19212</v>
      </c>
      <c r="G17" s="42">
        <v>442393</v>
      </c>
      <c r="H17" s="373">
        <v>4.3427450253507631E-2</v>
      </c>
      <c r="I17" s="375"/>
      <c r="J17" s="374">
        <v>101061.95285185</v>
      </c>
      <c r="K17" s="374">
        <v>3808.1827591099996</v>
      </c>
      <c r="L17" s="374">
        <v>6670.1955336599995</v>
      </c>
      <c r="M17" s="374">
        <v>111540.33114462001</v>
      </c>
      <c r="N17" s="373">
        <v>5.980075068103944E-2</v>
      </c>
      <c r="O17" s="31"/>
      <c r="P17" s="31"/>
      <c r="Q17" s="31" t="s">
        <v>47</v>
      </c>
      <c r="R17" s="31" t="s">
        <v>1</v>
      </c>
      <c r="S17" s="43">
        <v>4693376</v>
      </c>
      <c r="T17" s="43">
        <v>162497</v>
      </c>
      <c r="U17" s="43">
        <v>289226</v>
      </c>
      <c r="V17" s="43">
        <v>5145099</v>
      </c>
      <c r="W17" s="44">
        <v>5.6213884319815811E-2</v>
      </c>
      <c r="X17" s="45"/>
      <c r="Y17" s="43">
        <v>1229289.4141009497</v>
      </c>
      <c r="Z17" s="43">
        <v>46132.048463939995</v>
      </c>
      <c r="AA17" s="43">
        <v>105149.99160667999</v>
      </c>
      <c r="AB17" s="43">
        <v>1380571.4541715703</v>
      </c>
      <c r="AC17" s="44">
        <v>7.6164106746489713E-2</v>
      </c>
      <c r="AD17" s="31"/>
      <c r="AE17" s="31" t="s">
        <v>47</v>
      </c>
      <c r="AF17" s="31" t="s">
        <v>0</v>
      </c>
      <c r="AG17" s="31"/>
      <c r="AH17" s="31" t="s">
        <v>47</v>
      </c>
      <c r="AI17" s="49">
        <v>3.4141755901481219E-2</v>
      </c>
      <c r="AJ17" s="49">
        <v>5.980075068103944E-2</v>
      </c>
      <c r="AK17" s="31"/>
      <c r="AL17" s="31" t="s">
        <v>1</v>
      </c>
      <c r="AM17" s="49">
        <v>3.3415183491260964E-2</v>
      </c>
      <c r="AN17" s="49">
        <v>7.6164106746489699E-2</v>
      </c>
    </row>
    <row r="18" spans="1:40" s="11" customFormat="1">
      <c r="A18" s="31"/>
      <c r="B18" s="31" t="s">
        <v>48</v>
      </c>
      <c r="C18" s="41" t="s">
        <v>0</v>
      </c>
      <c r="D18" s="42">
        <v>410376</v>
      </c>
      <c r="E18" s="42">
        <v>13472</v>
      </c>
      <c r="F18" s="41">
        <v>19038</v>
      </c>
      <c r="G18" s="42">
        <v>442886</v>
      </c>
      <c r="H18" s="373">
        <v>4.2986231219772131E-2</v>
      </c>
      <c r="I18" s="375"/>
      <c r="J18" s="374">
        <v>100976.8651861199</v>
      </c>
      <c r="K18" s="374">
        <v>3649.5893952699998</v>
      </c>
      <c r="L18" s="374">
        <v>6610.0058081199995</v>
      </c>
      <c r="M18" s="374">
        <v>111236.4603895099</v>
      </c>
      <c r="N18" s="373">
        <v>5.9423014585093296E-2</v>
      </c>
      <c r="O18" s="31"/>
      <c r="P18" s="31"/>
      <c r="Q18" s="31" t="s">
        <v>48</v>
      </c>
      <c r="R18" s="31" t="s">
        <v>1</v>
      </c>
      <c r="S18" s="43">
        <v>4699327</v>
      </c>
      <c r="T18" s="43">
        <v>160253</v>
      </c>
      <c r="U18" s="43">
        <v>288087</v>
      </c>
      <c r="V18" s="43">
        <v>5147667</v>
      </c>
      <c r="W18" s="44">
        <v>5.5964575797152381E-2</v>
      </c>
      <c r="X18" s="45"/>
      <c r="Y18" s="43">
        <v>1226655.9842405398</v>
      </c>
      <c r="Z18" s="43">
        <v>45000.843678949997</v>
      </c>
      <c r="AA18" s="43">
        <v>104558.67558838004</v>
      </c>
      <c r="AB18" s="43">
        <v>1376215.50350787</v>
      </c>
      <c r="AC18" s="44">
        <v>7.5975510609979188E-2</v>
      </c>
      <c r="AD18" s="31"/>
      <c r="AE18" s="31" t="s">
        <v>48</v>
      </c>
      <c r="AF18" s="31" t="s">
        <v>0</v>
      </c>
      <c r="AG18" s="31"/>
      <c r="AH18" s="31" t="s">
        <v>48</v>
      </c>
      <c r="AI18" s="49">
        <v>3.2809290968900451E-2</v>
      </c>
      <c r="AJ18" s="49">
        <v>5.9423014585093296E-2</v>
      </c>
      <c r="AK18" s="31"/>
      <c r="AL18" s="31" t="s">
        <v>1</v>
      </c>
      <c r="AM18" s="49">
        <v>3.269898032993105E-2</v>
      </c>
      <c r="AN18" s="49">
        <v>7.5975510609979188E-2</v>
      </c>
    </row>
    <row r="19" spans="1:40" s="11" customFormat="1">
      <c r="A19" s="31"/>
      <c r="B19" s="31" t="s">
        <v>49</v>
      </c>
      <c r="C19" s="41" t="s">
        <v>0</v>
      </c>
      <c r="D19" s="42">
        <v>412272</v>
      </c>
      <c r="E19" s="42">
        <v>12398</v>
      </c>
      <c r="F19" s="41">
        <v>19467</v>
      </c>
      <c r="G19" s="42">
        <v>444137</v>
      </c>
      <c r="H19" s="373">
        <v>4.383107014277126E-2</v>
      </c>
      <c r="I19" s="375"/>
      <c r="J19" s="374">
        <v>102352.56572715998</v>
      </c>
      <c r="K19" s="374">
        <v>3391.2860491500005</v>
      </c>
      <c r="L19" s="374">
        <v>6779.1831900400039</v>
      </c>
      <c r="M19" s="374">
        <v>112523.03496634998</v>
      </c>
      <c r="N19" s="373">
        <v>6.0247070229374096E-2</v>
      </c>
      <c r="O19" s="31"/>
      <c r="P19" s="31"/>
      <c r="Q19" s="31" t="s">
        <v>49</v>
      </c>
      <c r="R19" s="31" t="s">
        <v>1</v>
      </c>
      <c r="S19" s="43">
        <v>4729523</v>
      </c>
      <c r="T19" s="43">
        <v>144631</v>
      </c>
      <c r="U19" s="43">
        <v>290012</v>
      </c>
      <c r="V19" s="43">
        <v>5164166</v>
      </c>
      <c r="W19" s="44">
        <v>5.6158535569925519E-2</v>
      </c>
      <c r="X19" s="45"/>
      <c r="Y19" s="43">
        <v>1245911.6393033501</v>
      </c>
      <c r="Z19" s="43">
        <v>41058.43927214</v>
      </c>
      <c r="AA19" s="43">
        <v>105528.75429682001</v>
      </c>
      <c r="AB19" s="43">
        <v>1392498.83287231</v>
      </c>
      <c r="AC19" s="44">
        <v>7.5783729081586107E-2</v>
      </c>
      <c r="AD19" s="31"/>
      <c r="AE19" s="31" t="s">
        <v>49</v>
      </c>
      <c r="AF19" s="31" t="s">
        <v>0</v>
      </c>
      <c r="AG19" s="31"/>
      <c r="AH19" s="31" t="s">
        <v>49</v>
      </c>
      <c r="AI19" s="49">
        <v>3.0138593845821567E-2</v>
      </c>
      <c r="AJ19" s="49">
        <v>6.0247070229374089E-2</v>
      </c>
      <c r="AK19" s="31"/>
      <c r="AL19" s="31" t="s">
        <v>1</v>
      </c>
      <c r="AM19" s="49">
        <v>2.9485438912324746E-2</v>
      </c>
      <c r="AN19" s="49">
        <v>7.5783729081586121E-2</v>
      </c>
    </row>
    <row r="20" spans="1:40" s="11" customFormat="1">
      <c r="A20" s="31">
        <v>2019</v>
      </c>
      <c r="B20" s="31" t="s">
        <v>38</v>
      </c>
      <c r="C20" s="41" t="s">
        <v>0</v>
      </c>
      <c r="D20" s="41">
        <v>408420</v>
      </c>
      <c r="E20" s="42">
        <v>16268</v>
      </c>
      <c r="F20" s="42">
        <v>19636</v>
      </c>
      <c r="G20" s="42">
        <v>444324</v>
      </c>
      <c r="H20" s="373">
        <v>4.4192976296576369E-2</v>
      </c>
      <c r="I20" s="371"/>
      <c r="J20" s="41">
        <v>103710.77771883</v>
      </c>
      <c r="K20" s="42">
        <v>4455.6328944199995</v>
      </c>
      <c r="L20" s="42">
        <v>7110.8330313199976</v>
      </c>
      <c r="M20" s="42">
        <v>115277.24364456999</v>
      </c>
      <c r="N20" s="373">
        <v>6.1684620541800628E-2</v>
      </c>
      <c r="O20" s="31"/>
      <c r="P20" s="31">
        <v>2019</v>
      </c>
      <c r="Q20" s="31" t="s">
        <v>38</v>
      </c>
      <c r="R20" s="31" t="s">
        <v>1</v>
      </c>
      <c r="S20" s="43">
        <v>4677706</v>
      </c>
      <c r="T20" s="43">
        <v>191588</v>
      </c>
      <c r="U20" s="43">
        <v>290506</v>
      </c>
      <c r="V20" s="43">
        <v>5159800</v>
      </c>
      <c r="W20" s="44">
        <v>5.6301794643203222E-2</v>
      </c>
      <c r="X20" s="45"/>
      <c r="Y20" s="43">
        <v>1263017.1620748397</v>
      </c>
      <c r="Z20" s="43">
        <v>54746.202005899991</v>
      </c>
      <c r="AA20" s="43">
        <v>109925.78364714998</v>
      </c>
      <c r="AB20" s="43">
        <v>1427689.1477278899</v>
      </c>
      <c r="AC20" s="44">
        <v>7.699560077352445E-2</v>
      </c>
      <c r="AD20" s="31"/>
      <c r="AE20" s="31" t="s">
        <v>38</v>
      </c>
      <c r="AF20" s="31" t="s">
        <v>0</v>
      </c>
      <c r="AG20" s="31">
        <v>2019</v>
      </c>
      <c r="AH20" s="31" t="s">
        <v>38</v>
      </c>
      <c r="AI20" s="49">
        <v>3.8651452390359761E-2</v>
      </c>
      <c r="AJ20" s="49">
        <v>6.1684620541800628E-2</v>
      </c>
      <c r="AK20" s="31"/>
      <c r="AL20" s="31" t="s">
        <v>1</v>
      </c>
      <c r="AM20" s="49">
        <v>3.8346023777673439E-2</v>
      </c>
      <c r="AN20" s="49">
        <v>7.699560077352445E-2</v>
      </c>
    </row>
    <row r="21" spans="1:40" s="11" customFormat="1">
      <c r="A21" s="31"/>
      <c r="B21" s="31" t="s">
        <v>39</v>
      </c>
      <c r="C21" s="41" t="s">
        <v>0</v>
      </c>
      <c r="D21" s="41">
        <v>411186</v>
      </c>
      <c r="E21" s="42">
        <v>14182</v>
      </c>
      <c r="F21" s="42">
        <v>19996</v>
      </c>
      <c r="G21" s="42">
        <v>445364</v>
      </c>
      <c r="H21" s="373">
        <v>4.4898105819060362E-2</v>
      </c>
      <c r="I21" s="371"/>
      <c r="J21" s="41">
        <v>105221.97193958996</v>
      </c>
      <c r="K21" s="42">
        <v>3910.9009963199983</v>
      </c>
      <c r="L21" s="42">
        <v>7216.4552163499984</v>
      </c>
      <c r="M21" s="42">
        <v>116349.32815225996</v>
      </c>
      <c r="N21" s="373">
        <v>6.2024038565192403E-2</v>
      </c>
      <c r="O21" s="31"/>
      <c r="P21" s="31"/>
      <c r="Q21" s="31" t="s">
        <v>39</v>
      </c>
      <c r="R21" s="31" t="s">
        <v>1</v>
      </c>
      <c r="S21" s="43">
        <v>4710902</v>
      </c>
      <c r="T21" s="43">
        <v>165624</v>
      </c>
      <c r="U21" s="43">
        <v>293944</v>
      </c>
      <c r="V21" s="43">
        <v>5170470</v>
      </c>
      <c r="W21" s="44">
        <v>5.6850537765425584E-2</v>
      </c>
      <c r="X21" s="45"/>
      <c r="Y21" s="43">
        <v>1281604.8156382099</v>
      </c>
      <c r="Z21" s="43">
        <v>47781.350793920006</v>
      </c>
      <c r="AA21" s="43">
        <v>110769.34604606</v>
      </c>
      <c r="AB21" s="43">
        <v>1440155.5124781895</v>
      </c>
      <c r="AC21" s="44">
        <v>7.6914850574331631E-2</v>
      </c>
      <c r="AD21" s="31"/>
      <c r="AE21" s="31" t="s">
        <v>39</v>
      </c>
      <c r="AF21" s="31" t="s">
        <v>0</v>
      </c>
      <c r="AG21" s="31"/>
      <c r="AH21" s="31" t="s">
        <v>39</v>
      </c>
      <c r="AI21" s="49">
        <v>3.3613438585584417E-2</v>
      </c>
      <c r="AJ21" s="49">
        <v>6.202403856519241E-2</v>
      </c>
      <c r="AK21" s="31"/>
      <c r="AL21" s="31" t="s">
        <v>1</v>
      </c>
      <c r="AM21" s="49">
        <v>3.3177910565851919E-2</v>
      </c>
      <c r="AN21" s="49">
        <v>7.6914850574331672E-2</v>
      </c>
    </row>
    <row r="22" spans="1:40" s="11" customFormat="1">
      <c r="A22" s="31"/>
      <c r="B22" s="31" t="s">
        <v>40</v>
      </c>
      <c r="C22" s="41" t="s">
        <v>0</v>
      </c>
      <c r="D22" s="41">
        <v>410713</v>
      </c>
      <c r="E22" s="42">
        <v>14968</v>
      </c>
      <c r="F22" s="42">
        <v>20175</v>
      </c>
      <c r="G22" s="42">
        <v>445856</v>
      </c>
      <c r="H22" s="373">
        <v>4.5250035886025983E-2</v>
      </c>
      <c r="I22" s="371"/>
      <c r="J22" s="41">
        <v>104490.20876656003</v>
      </c>
      <c r="K22" s="42">
        <v>4109.9473921599993</v>
      </c>
      <c r="L22" s="42">
        <v>7248.2097878699997</v>
      </c>
      <c r="M22" s="42">
        <v>115848.36594659003</v>
      </c>
      <c r="N22" s="373">
        <v>6.2566353255355089E-2</v>
      </c>
      <c r="O22" s="31"/>
      <c r="P22" s="31"/>
      <c r="Q22" s="31" t="s">
        <v>40</v>
      </c>
      <c r="R22" s="31" t="s">
        <v>1</v>
      </c>
      <c r="S22" s="43">
        <v>4708102</v>
      </c>
      <c r="T22" s="43">
        <v>173063</v>
      </c>
      <c r="U22" s="43">
        <v>295428</v>
      </c>
      <c r="V22" s="43">
        <v>5176593</v>
      </c>
      <c r="W22" s="44">
        <v>5.7069968606765109E-2</v>
      </c>
      <c r="X22" s="45"/>
      <c r="Y22" s="43">
        <v>1275838.70166459</v>
      </c>
      <c r="Z22" s="43">
        <v>49441.491622039997</v>
      </c>
      <c r="AA22" s="43">
        <v>110903.09932340996</v>
      </c>
      <c r="AB22" s="43">
        <v>1436183.2926100395</v>
      </c>
      <c r="AC22" s="44">
        <v>7.7220714023111092E-2</v>
      </c>
      <c r="AD22" s="31"/>
      <c r="AE22" s="31" t="s">
        <v>40</v>
      </c>
      <c r="AF22" s="31" t="s">
        <v>0</v>
      </c>
      <c r="AG22" s="31"/>
      <c r="AH22" s="31" t="s">
        <v>40</v>
      </c>
      <c r="AI22" s="49">
        <v>3.5476956093233307E-2</v>
      </c>
      <c r="AJ22" s="49">
        <v>6.2566353255355076E-2</v>
      </c>
      <c r="AK22" s="31"/>
      <c r="AL22" s="31" t="s">
        <v>1</v>
      </c>
      <c r="AM22" s="49">
        <v>3.4425613970336465E-2</v>
      </c>
      <c r="AN22" s="49">
        <v>7.7220714023111106E-2</v>
      </c>
    </row>
    <row r="23" spans="1:40" s="11" customFormat="1">
      <c r="A23" s="31"/>
      <c r="B23" s="31" t="s">
        <v>41</v>
      </c>
      <c r="C23" s="41" t="s">
        <v>0</v>
      </c>
      <c r="D23" s="41">
        <v>412033</v>
      </c>
      <c r="E23" s="42">
        <v>14129</v>
      </c>
      <c r="F23" s="42">
        <v>19980</v>
      </c>
      <c r="G23" s="42">
        <v>446142</v>
      </c>
      <c r="H23" s="373">
        <v>4.4783947711715101E-2</v>
      </c>
      <c r="I23" s="371"/>
      <c r="J23" s="41">
        <v>105482.28728323997</v>
      </c>
      <c r="K23" s="42">
        <v>3925.4177807999981</v>
      </c>
      <c r="L23" s="42">
        <v>7162.9046507300027</v>
      </c>
      <c r="M23" s="42">
        <v>116570.60971476998</v>
      </c>
      <c r="N23" s="373">
        <v>6.1446917608619429E-2</v>
      </c>
      <c r="O23" s="31"/>
      <c r="P23" s="31"/>
      <c r="Q23" s="31" t="s">
        <v>41</v>
      </c>
      <c r="R23" s="31" t="s">
        <v>1</v>
      </c>
      <c r="S23" s="43">
        <v>4724294</v>
      </c>
      <c r="T23" s="43">
        <v>162157</v>
      </c>
      <c r="U23" s="43">
        <v>297785</v>
      </c>
      <c r="V23" s="43">
        <v>5184236</v>
      </c>
      <c r="W23" s="44">
        <v>5.7440479175716534E-2</v>
      </c>
      <c r="X23" s="45"/>
      <c r="Y23" s="43">
        <v>1287208.3278814699</v>
      </c>
      <c r="Z23" s="43">
        <v>46740.482176019999</v>
      </c>
      <c r="AA23" s="43">
        <v>111577.29408832001</v>
      </c>
      <c r="AB23" s="43">
        <v>1445526.10414581</v>
      </c>
      <c r="AC23" s="44">
        <v>7.7188017406474491E-2</v>
      </c>
      <c r="AD23" s="31"/>
      <c r="AE23" s="31" t="s">
        <v>41</v>
      </c>
      <c r="AF23" s="31" t="s">
        <v>0</v>
      </c>
      <c r="AG23" s="31"/>
      <c r="AH23" s="31" t="s">
        <v>41</v>
      </c>
      <c r="AI23" s="49">
        <v>3.3674163585528813E-2</v>
      </c>
      <c r="AJ23" s="49">
        <v>6.1446917608619429E-2</v>
      </c>
      <c r="AK23" s="31"/>
      <c r="AL23" s="31" t="s">
        <v>1</v>
      </c>
      <c r="AM23" s="49">
        <v>3.233458188127282E-2</v>
      </c>
      <c r="AN23" s="49">
        <v>7.7188017406474463E-2</v>
      </c>
    </row>
    <row r="24" spans="1:40" s="11" customFormat="1">
      <c r="A24" s="31"/>
      <c r="B24" s="31" t="s">
        <v>42</v>
      </c>
      <c r="C24" s="41" t="s">
        <v>0</v>
      </c>
      <c r="D24" s="41">
        <v>411307</v>
      </c>
      <c r="E24" s="42">
        <v>15292</v>
      </c>
      <c r="F24" s="42">
        <v>20238</v>
      </c>
      <c r="G24" s="42">
        <v>446837</v>
      </c>
      <c r="H24" s="373">
        <v>4.5291683544558752E-2</v>
      </c>
      <c r="I24" s="371"/>
      <c r="J24" s="41">
        <v>104550.21966731992</v>
      </c>
      <c r="K24" s="42">
        <v>4245.0411853899996</v>
      </c>
      <c r="L24" s="42">
        <v>7286.4540767299968</v>
      </c>
      <c r="M24" s="42">
        <v>116081.71492943991</v>
      </c>
      <c r="N24" s="373">
        <v>6.2770041613867067E-2</v>
      </c>
      <c r="O24" s="31"/>
      <c r="P24" s="31"/>
      <c r="Q24" s="31" t="s">
        <v>42</v>
      </c>
      <c r="R24" s="31" t="s">
        <v>1</v>
      </c>
      <c r="S24" s="43">
        <v>4723202</v>
      </c>
      <c r="T24" s="43">
        <v>173503</v>
      </c>
      <c r="U24" s="43">
        <v>300672</v>
      </c>
      <c r="V24" s="43">
        <v>5197377</v>
      </c>
      <c r="W24" s="44">
        <v>5.7850719699571534E-2</v>
      </c>
      <c r="X24" s="45"/>
      <c r="Y24" s="43">
        <v>1279750.0232049196</v>
      </c>
      <c r="Z24" s="43">
        <v>49845.320383099999</v>
      </c>
      <c r="AA24" s="43">
        <v>112879.70349054001</v>
      </c>
      <c r="AB24" s="43">
        <v>1442475.0470785594</v>
      </c>
      <c r="AC24" s="44">
        <v>7.8254181047467633E-2</v>
      </c>
      <c r="AD24" s="31"/>
      <c r="AE24" s="31" t="s">
        <v>42</v>
      </c>
      <c r="AF24" s="31" t="s">
        <v>0</v>
      </c>
      <c r="AG24" s="31"/>
      <c r="AH24" s="31" t="s">
        <v>42</v>
      </c>
      <c r="AI24" s="49">
        <v>3.6569421704101643E-2</v>
      </c>
      <c r="AJ24" s="49">
        <v>6.2770041613867067E-2</v>
      </c>
      <c r="AK24" s="31"/>
      <c r="AL24" s="31" t="s">
        <v>1</v>
      </c>
      <c r="AM24" s="49">
        <v>3.4555412576495921E-2</v>
      </c>
      <c r="AN24" s="49">
        <v>7.8254181047467647E-2</v>
      </c>
    </row>
    <row r="25" spans="1:40" s="11" customFormat="1">
      <c r="A25" s="31"/>
      <c r="B25" s="31" t="s">
        <v>43</v>
      </c>
      <c r="C25" s="41" t="s">
        <v>0</v>
      </c>
      <c r="D25" s="42">
        <v>412977</v>
      </c>
      <c r="E25" s="42">
        <v>14497</v>
      </c>
      <c r="F25" s="42">
        <v>20572</v>
      </c>
      <c r="G25" s="42">
        <v>448046</v>
      </c>
      <c r="H25" s="373">
        <v>4.5914928377889769E-2</v>
      </c>
      <c r="I25" s="371"/>
      <c r="J25" s="41">
        <v>105781.80117108996</v>
      </c>
      <c r="K25" s="42">
        <v>4060.8855642099993</v>
      </c>
      <c r="L25" s="42">
        <v>7441.7492908399963</v>
      </c>
      <c r="M25" s="42">
        <v>117284.43602613996</v>
      </c>
      <c r="N25" s="373">
        <v>6.3450441874328536E-2</v>
      </c>
      <c r="O25" s="31"/>
      <c r="P25" s="31"/>
      <c r="Q25" s="31" t="s">
        <v>43</v>
      </c>
      <c r="R25" s="31" t="s">
        <v>1</v>
      </c>
      <c r="S25" s="43">
        <v>4747472</v>
      </c>
      <c r="T25" s="43">
        <v>165496</v>
      </c>
      <c r="U25" s="43">
        <v>301593</v>
      </c>
      <c r="V25" s="43">
        <v>5214561</v>
      </c>
      <c r="W25" s="44">
        <v>5.7836699963812868E-2</v>
      </c>
      <c r="X25" s="45"/>
      <c r="Y25" s="43">
        <v>1295922.7770073398</v>
      </c>
      <c r="Z25" s="43">
        <v>48316.622743290005</v>
      </c>
      <c r="AA25" s="43">
        <v>114015.88434871998</v>
      </c>
      <c r="AB25" s="43">
        <v>1458255.2840993498</v>
      </c>
      <c r="AC25" s="44">
        <v>7.8186505196954373E-2</v>
      </c>
      <c r="AD25" s="31"/>
      <c r="AE25" s="31" t="s">
        <v>43</v>
      </c>
      <c r="AF25" s="31" t="s">
        <v>0</v>
      </c>
      <c r="AG25" s="31"/>
      <c r="AH25" s="31" t="s">
        <v>43</v>
      </c>
      <c r="AI25" s="49">
        <v>3.4624249404285178E-2</v>
      </c>
      <c r="AJ25" s="49">
        <v>6.3450441874328536E-2</v>
      </c>
      <c r="AK25" s="31"/>
      <c r="AL25" s="31" t="s">
        <v>1</v>
      </c>
      <c r="AM25" s="49">
        <v>3.3133171722488496E-2</v>
      </c>
      <c r="AN25" s="49">
        <v>7.8186505196954373E-2</v>
      </c>
    </row>
    <row r="26" spans="1:40" s="11" customFormat="1">
      <c r="A26" s="31"/>
      <c r="B26" s="31" t="s">
        <v>44</v>
      </c>
      <c r="C26" s="41" t="s">
        <v>0</v>
      </c>
      <c r="D26" s="42">
        <v>412184</v>
      </c>
      <c r="E26" s="42">
        <v>16203</v>
      </c>
      <c r="F26" s="41">
        <v>20852</v>
      </c>
      <c r="G26" s="42">
        <v>449239</v>
      </c>
      <c r="H26" s="373">
        <v>4.6416272852535065E-2</v>
      </c>
      <c r="I26" s="371"/>
      <c r="J26" s="374">
        <v>104691.27887136007</v>
      </c>
      <c r="K26" s="374">
        <v>4461.4917545199987</v>
      </c>
      <c r="L26" s="374">
        <v>7500.6194400399991</v>
      </c>
      <c r="M26" s="374">
        <v>116653.39006592007</v>
      </c>
      <c r="N26" s="373">
        <v>6.4298340886633873E-2</v>
      </c>
      <c r="O26" s="31"/>
      <c r="P26" s="31"/>
      <c r="Q26" s="31" t="s">
        <v>44</v>
      </c>
      <c r="R26" s="31" t="s">
        <v>1</v>
      </c>
      <c r="S26" s="43">
        <v>4739766</v>
      </c>
      <c r="T26" s="43">
        <v>183389</v>
      </c>
      <c r="U26" s="43">
        <v>302421</v>
      </c>
      <c r="V26" s="43">
        <v>5225576</v>
      </c>
      <c r="W26" s="44">
        <v>5.7873237323502712E-2</v>
      </c>
      <c r="X26" s="45"/>
      <c r="Y26" s="43">
        <v>1282963.23734515</v>
      </c>
      <c r="Z26" s="43">
        <v>52822.763544469984</v>
      </c>
      <c r="AA26" s="43">
        <v>113697.54128744999</v>
      </c>
      <c r="AB26" s="43">
        <v>1449483.5421770704</v>
      </c>
      <c r="AC26" s="44">
        <v>7.8440036039788705E-2</v>
      </c>
      <c r="AD26" s="31"/>
      <c r="AE26" s="31" t="s">
        <v>44</v>
      </c>
      <c r="AF26" s="31" t="s">
        <v>0</v>
      </c>
      <c r="AG26" s="31"/>
      <c r="AH26" s="31" t="s">
        <v>44</v>
      </c>
      <c r="AI26" s="49">
        <v>3.8245710236100627E-2</v>
      </c>
      <c r="AJ26" s="49">
        <v>6.4298340886633873E-2</v>
      </c>
      <c r="AK26" s="31"/>
      <c r="AL26" s="31" t="s">
        <v>1</v>
      </c>
      <c r="AM26" s="49">
        <v>3.6442472099498392E-2</v>
      </c>
      <c r="AN26" s="49">
        <v>7.8440036039788705E-2</v>
      </c>
    </row>
    <row r="27" spans="1:40" s="11" customFormat="1">
      <c r="A27" s="31"/>
      <c r="B27" s="31" t="s">
        <v>45</v>
      </c>
      <c r="C27" s="41" t="s">
        <v>0</v>
      </c>
      <c r="D27" s="42">
        <v>410786</v>
      </c>
      <c r="E27" s="42">
        <v>15941</v>
      </c>
      <c r="F27" s="41">
        <v>21491</v>
      </c>
      <c r="G27" s="42">
        <v>448218</v>
      </c>
      <c r="H27" s="373">
        <v>4.7947650473653444E-2</v>
      </c>
      <c r="I27" s="375"/>
      <c r="J27" s="374">
        <v>105835.15050457999</v>
      </c>
      <c r="K27" s="374">
        <v>4434.6485291900008</v>
      </c>
      <c r="L27" s="374">
        <v>7683.6284536400017</v>
      </c>
      <c r="M27" s="374">
        <v>117953.42748740999</v>
      </c>
      <c r="N27" s="373">
        <v>6.5141205451279743E-2</v>
      </c>
      <c r="O27" s="31"/>
      <c r="P27" s="31"/>
      <c r="Q27" s="31" t="s">
        <v>45</v>
      </c>
      <c r="R27" s="31" t="s">
        <v>1</v>
      </c>
      <c r="S27" s="43">
        <v>4723302</v>
      </c>
      <c r="T27" s="43">
        <v>179056</v>
      </c>
      <c r="U27" s="43">
        <v>308139</v>
      </c>
      <c r="V27" s="43">
        <v>5210497</v>
      </c>
      <c r="W27" s="44">
        <v>5.9138120605385626E-2</v>
      </c>
      <c r="X27" s="45"/>
      <c r="Y27" s="43">
        <v>1297812.5106893198</v>
      </c>
      <c r="Z27" s="43">
        <v>52336.396562490001</v>
      </c>
      <c r="AA27" s="43">
        <v>115526.51320704997</v>
      </c>
      <c r="AB27" s="43">
        <v>1465675.42045886</v>
      </c>
      <c r="AC27" s="44">
        <v>7.8821348570396299E-2</v>
      </c>
      <c r="AD27" s="31"/>
      <c r="AE27" s="31" t="s">
        <v>45</v>
      </c>
      <c r="AF27" s="31" t="s">
        <v>0</v>
      </c>
      <c r="AG27" s="31"/>
      <c r="AH27" s="31" t="s">
        <v>45</v>
      </c>
      <c r="AI27" s="49">
        <v>3.7596605911798045E-2</v>
      </c>
      <c r="AJ27" s="49">
        <v>6.5141205451279743E-2</v>
      </c>
      <c r="AK27" s="31"/>
      <c r="AL27" s="31" t="s">
        <v>1</v>
      </c>
      <c r="AM27" s="49">
        <v>3.5708040014824707E-2</v>
      </c>
      <c r="AN27" s="49">
        <v>7.8821348570396299E-2</v>
      </c>
    </row>
    <row r="28" spans="1:40" s="11" customFormat="1">
      <c r="A28" s="31"/>
      <c r="B28" s="31" t="s">
        <v>46</v>
      </c>
      <c r="C28" s="41" t="s">
        <v>0</v>
      </c>
      <c r="D28" s="42">
        <v>409840</v>
      </c>
      <c r="E28" s="42">
        <v>16909</v>
      </c>
      <c r="F28" s="41">
        <v>22359</v>
      </c>
      <c r="G28" s="42">
        <v>449108</v>
      </c>
      <c r="H28" s="373">
        <v>4.9785352298333585E-2</v>
      </c>
      <c r="I28" s="375"/>
      <c r="J28" s="374">
        <v>104849.74129202004</v>
      </c>
      <c r="K28" s="374">
        <v>4669.7737285099965</v>
      </c>
      <c r="L28" s="374">
        <v>7925.2200929600021</v>
      </c>
      <c r="M28" s="374">
        <v>117444.73511349005</v>
      </c>
      <c r="N28" s="373">
        <v>6.7480420346656203E-2</v>
      </c>
      <c r="O28" s="31"/>
      <c r="P28" s="31"/>
      <c r="Q28" s="31" t="s">
        <v>46</v>
      </c>
      <c r="R28" s="31" t="s">
        <v>1</v>
      </c>
      <c r="S28" s="43">
        <v>4712199</v>
      </c>
      <c r="T28" s="43">
        <v>195406</v>
      </c>
      <c r="U28" s="43">
        <v>317066</v>
      </c>
      <c r="V28" s="43">
        <v>5224671</v>
      </c>
      <c r="W28" s="44">
        <v>6.068630924320402E-2</v>
      </c>
      <c r="X28" s="45"/>
      <c r="Y28" s="43">
        <v>1287387.5199575298</v>
      </c>
      <c r="Z28" s="43">
        <v>56473.610046049995</v>
      </c>
      <c r="AA28" s="43">
        <v>118061.63864399001</v>
      </c>
      <c r="AB28" s="43">
        <v>1461922.7686475702</v>
      </c>
      <c r="AC28" s="44">
        <v>8.0757780900566484E-2</v>
      </c>
      <c r="AD28" s="31"/>
      <c r="AE28" s="31" t="s">
        <v>46</v>
      </c>
      <c r="AF28" s="31" t="s">
        <v>0</v>
      </c>
      <c r="AG28" s="31"/>
      <c r="AH28" s="31" t="s">
        <v>46</v>
      </c>
      <c r="AI28" s="49">
        <v>3.9761456518229335E-2</v>
      </c>
      <c r="AJ28" s="49">
        <v>6.7480420346656203E-2</v>
      </c>
      <c r="AK28" s="31"/>
      <c r="AL28" s="31" t="s">
        <v>1</v>
      </c>
      <c r="AM28" s="49">
        <v>3.8629680895040666E-2</v>
      </c>
      <c r="AN28" s="49">
        <v>8.0757780900566484E-2</v>
      </c>
    </row>
    <row r="29" spans="1:40" s="11" customFormat="1">
      <c r="A29" s="31"/>
      <c r="B29" s="31" t="s">
        <v>47</v>
      </c>
      <c r="C29" s="41" t="s">
        <v>0</v>
      </c>
      <c r="D29" s="42">
        <v>411276</v>
      </c>
      <c r="E29" s="42">
        <v>15143</v>
      </c>
      <c r="F29" s="41">
        <v>23644</v>
      </c>
      <c r="G29" s="42">
        <v>450063</v>
      </c>
      <c r="H29" s="373">
        <v>5.253486734079451E-2</v>
      </c>
      <c r="I29" s="375"/>
      <c r="J29" s="374">
        <v>105217.58712254011</v>
      </c>
      <c r="K29" s="374">
        <v>4261.5015293699998</v>
      </c>
      <c r="L29" s="374">
        <v>8448.1035521100002</v>
      </c>
      <c r="M29" s="374">
        <v>117927.1922040201</v>
      </c>
      <c r="N29" s="373">
        <v>7.1638299820573584E-2</v>
      </c>
      <c r="O29" s="31"/>
      <c r="P29" s="31"/>
      <c r="Q29" s="31" t="s">
        <v>47</v>
      </c>
      <c r="R29" s="31" t="s">
        <v>1</v>
      </c>
      <c r="S29" s="43">
        <v>4722269</v>
      </c>
      <c r="T29" s="43">
        <v>180807</v>
      </c>
      <c r="U29" s="43">
        <v>332651</v>
      </c>
      <c r="V29" s="43">
        <v>5235727</v>
      </c>
      <c r="W29" s="44">
        <v>6.3534825249674021E-2</v>
      </c>
      <c r="X29" s="45"/>
      <c r="Y29" s="43">
        <v>1286483.4376375803</v>
      </c>
      <c r="Z29" s="43">
        <v>52925.169944760004</v>
      </c>
      <c r="AA29" s="43">
        <v>125349.21592608</v>
      </c>
      <c r="AB29" s="43">
        <v>1464757.82350842</v>
      </c>
      <c r="AC29" s="44">
        <v>8.5576751265161913E-2</v>
      </c>
      <c r="AD29" s="31"/>
      <c r="AE29" s="31" t="s">
        <v>47</v>
      </c>
      <c r="AF29" s="31" t="s">
        <v>0</v>
      </c>
      <c r="AG29" s="31"/>
      <c r="AH29" s="31" t="s">
        <v>47</v>
      </c>
      <c r="AI29" s="49">
        <v>3.6136716644600365E-2</v>
      </c>
      <c r="AJ29" s="49">
        <v>7.1638299820573584E-2</v>
      </c>
      <c r="AK29" s="31"/>
      <c r="AL29" s="31" t="s">
        <v>1</v>
      </c>
      <c r="AM29" s="49">
        <v>3.6132368843057261E-2</v>
      </c>
      <c r="AN29" s="49">
        <v>8.5576751265161913E-2</v>
      </c>
    </row>
    <row r="30" spans="1:40" s="11" customFormat="1">
      <c r="A30" s="31"/>
      <c r="B30" s="31" t="s">
        <v>48</v>
      </c>
      <c r="C30" s="41" t="s">
        <v>0</v>
      </c>
      <c r="D30" s="42">
        <v>401805</v>
      </c>
      <c r="E30" s="42">
        <v>20650</v>
      </c>
      <c r="F30" s="41">
        <v>25210</v>
      </c>
      <c r="G30" s="42">
        <v>447665</v>
      </c>
      <c r="H30" s="373">
        <v>5.6314431550378075E-2</v>
      </c>
      <c r="I30" s="375"/>
      <c r="J30" s="374">
        <v>101521.00072647992</v>
      </c>
      <c r="K30" s="374">
        <v>5779.6005225700019</v>
      </c>
      <c r="L30" s="374">
        <v>8974.6734240999976</v>
      </c>
      <c r="M30" s="374">
        <v>116275.27467314992</v>
      </c>
      <c r="N30" s="373">
        <v>7.7184710587249322E-2</v>
      </c>
      <c r="O30" s="31"/>
      <c r="P30" s="31"/>
      <c r="Q30" s="31" t="s">
        <v>48</v>
      </c>
      <c r="R30" s="31" t="s">
        <v>1</v>
      </c>
      <c r="S30" s="43">
        <v>4617153</v>
      </c>
      <c r="T30" s="43">
        <v>236118</v>
      </c>
      <c r="U30" s="43">
        <v>354046</v>
      </c>
      <c r="V30" s="43">
        <v>5207317</v>
      </c>
      <c r="W30" s="44">
        <v>6.7990099316020125E-2</v>
      </c>
      <c r="X30" s="45"/>
      <c r="Y30" s="43">
        <v>1238302.1664426399</v>
      </c>
      <c r="Z30" s="43">
        <v>69046.87537186002</v>
      </c>
      <c r="AA30" s="43">
        <v>132868.86178867999</v>
      </c>
      <c r="AB30" s="43">
        <v>1440217.9036031801</v>
      </c>
      <c r="AC30" s="44">
        <v>9.2256082538805212E-2</v>
      </c>
      <c r="AD30" s="31"/>
      <c r="AE30" s="31" t="s">
        <v>48</v>
      </c>
      <c r="AF30" s="31" t="s">
        <v>0</v>
      </c>
      <c r="AG30" s="31"/>
      <c r="AH30" s="31" t="s">
        <v>48</v>
      </c>
      <c r="AI30" s="49">
        <v>4.970618679522773E-2</v>
      </c>
      <c r="AJ30" s="49">
        <v>7.7184710587249322E-2</v>
      </c>
      <c r="AK30" s="31"/>
      <c r="AL30" s="31" t="s">
        <v>1</v>
      </c>
      <c r="AM30" s="49">
        <v>4.7941964336866309E-2</v>
      </c>
      <c r="AN30" s="49">
        <v>9.2256082538805212E-2</v>
      </c>
    </row>
    <row r="31" spans="1:40" s="11" customFormat="1">
      <c r="A31" s="31"/>
      <c r="B31" s="31" t="s">
        <v>49</v>
      </c>
      <c r="C31" s="41" t="s">
        <v>0</v>
      </c>
      <c r="D31" s="42">
        <v>399913</v>
      </c>
      <c r="E31" s="42">
        <v>16292</v>
      </c>
      <c r="F31" s="41">
        <v>32944</v>
      </c>
      <c r="G31" s="42">
        <v>449149</v>
      </c>
      <c r="H31" s="373">
        <v>7.3347597345201701E-2</v>
      </c>
      <c r="I31" s="375"/>
      <c r="J31" s="374">
        <v>101201.13715788</v>
      </c>
      <c r="K31" s="374">
        <v>4556.9134477699999</v>
      </c>
      <c r="L31" s="374">
        <v>11468.988219319996</v>
      </c>
      <c r="M31" s="374">
        <v>117227.03882496999</v>
      </c>
      <c r="N31" s="373">
        <v>9.7835689908061033E-2</v>
      </c>
      <c r="O31" s="31"/>
      <c r="P31" s="31"/>
      <c r="Q31" s="31" t="s">
        <v>49</v>
      </c>
      <c r="R31" s="31" t="s">
        <v>1</v>
      </c>
      <c r="S31" s="43">
        <v>4581746</v>
      </c>
      <c r="T31" s="43">
        <v>184666</v>
      </c>
      <c r="U31" s="43">
        <v>463726</v>
      </c>
      <c r="V31" s="43">
        <v>5230138</v>
      </c>
      <c r="W31" s="44">
        <v>8.8664199682685241E-2</v>
      </c>
      <c r="X31" s="45"/>
      <c r="Y31" s="43">
        <v>1225237.7114970102</v>
      </c>
      <c r="Z31" s="43">
        <v>54169.199341549996</v>
      </c>
      <c r="AA31" s="43">
        <v>169352.71501292003</v>
      </c>
      <c r="AB31" s="43">
        <v>1448759.6258514801</v>
      </c>
      <c r="AC31" s="44">
        <v>0.11689497138863619</v>
      </c>
      <c r="AD31" s="31"/>
      <c r="AE31" s="31" t="s">
        <v>49</v>
      </c>
      <c r="AF31" s="31" t="s">
        <v>0</v>
      </c>
      <c r="AG31" s="31"/>
      <c r="AH31" s="31" t="s">
        <v>49</v>
      </c>
      <c r="AI31" s="49">
        <v>3.8872545902774717E-2</v>
      </c>
      <c r="AJ31" s="49">
        <v>9.7835689908061033E-2</v>
      </c>
      <c r="AK31" s="31"/>
      <c r="AL31" s="31" t="s">
        <v>1</v>
      </c>
      <c r="AM31" s="49">
        <v>3.7390053101261096E-2</v>
      </c>
      <c r="AN31" s="49">
        <v>0.11689497138863619</v>
      </c>
    </row>
    <row r="32" spans="1:40" s="11" customFormat="1">
      <c r="A32" s="31">
        <v>2020</v>
      </c>
      <c r="B32" s="31" t="s">
        <v>38</v>
      </c>
      <c r="C32" s="41" t="s">
        <v>0</v>
      </c>
      <c r="D32" s="42">
        <v>393711</v>
      </c>
      <c r="E32" s="42">
        <v>19704</v>
      </c>
      <c r="F32" s="41">
        <v>35663</v>
      </c>
      <c r="G32" s="42">
        <v>449078</v>
      </c>
      <c r="H32" s="373">
        <v>7.9413821207006352E-2</v>
      </c>
      <c r="I32" s="375"/>
      <c r="J32" s="374">
        <v>100020.24268983996</v>
      </c>
      <c r="K32" s="374">
        <v>5538.2212699300007</v>
      </c>
      <c r="L32" s="374">
        <v>12653.16079124</v>
      </c>
      <c r="M32" s="374">
        <v>118211.62475100995</v>
      </c>
      <c r="N32" s="373">
        <v>0.10703821064883803</v>
      </c>
      <c r="O32" s="31"/>
      <c r="P32" s="31">
        <v>2020</v>
      </c>
      <c r="Q32" s="31" t="s">
        <v>38</v>
      </c>
      <c r="R32" s="31" t="s">
        <v>1</v>
      </c>
      <c r="S32" s="43">
        <v>4506387</v>
      </c>
      <c r="T32" s="43">
        <v>221611</v>
      </c>
      <c r="U32" s="43">
        <v>500992</v>
      </c>
      <c r="V32" s="43">
        <v>5228990</v>
      </c>
      <c r="W32" s="44">
        <v>9.5810472003197561E-2</v>
      </c>
      <c r="X32" s="45"/>
      <c r="Y32" s="43">
        <v>1209772.2397908701</v>
      </c>
      <c r="Z32" s="43">
        <v>65672.029910030004</v>
      </c>
      <c r="AA32" s="43">
        <v>186565.44095883006</v>
      </c>
      <c r="AB32" s="43">
        <v>1462009.7106597295</v>
      </c>
      <c r="AC32" s="44">
        <v>0.12760889315478124</v>
      </c>
      <c r="AD32" s="31"/>
      <c r="AE32" s="31" t="s">
        <v>38</v>
      </c>
      <c r="AF32" s="31" t="s">
        <v>0</v>
      </c>
      <c r="AG32" s="31">
        <v>2020</v>
      </c>
      <c r="AH32" s="31" t="s">
        <v>38</v>
      </c>
      <c r="AI32" s="49">
        <v>4.685005625796277E-2</v>
      </c>
      <c r="AJ32" s="49">
        <v>0.10703821064883803</v>
      </c>
      <c r="AK32" s="31"/>
      <c r="AL32" s="31" t="s">
        <v>1</v>
      </c>
      <c r="AM32" s="49">
        <v>4.4919010750206032E-2</v>
      </c>
      <c r="AN32" s="49">
        <v>0.12760889315478124</v>
      </c>
    </row>
    <row r="33" spans="1:40" s="11" customFormat="1">
      <c r="A33" s="31"/>
      <c r="B33" s="31" t="s">
        <v>39</v>
      </c>
      <c r="C33" s="41" t="s">
        <v>0</v>
      </c>
      <c r="D33" s="42">
        <v>393964</v>
      </c>
      <c r="E33" s="42">
        <v>17550</v>
      </c>
      <c r="F33" s="41">
        <v>37711</v>
      </c>
      <c r="G33" s="42">
        <v>449225</v>
      </c>
      <c r="H33" s="373">
        <v>8.3946797261951145E-2</v>
      </c>
      <c r="I33" s="375"/>
      <c r="J33" s="374">
        <v>100824.99007679999</v>
      </c>
      <c r="K33" s="374">
        <v>4983.1141107400035</v>
      </c>
      <c r="L33" s="374">
        <v>13361.795919449996</v>
      </c>
      <c r="M33" s="374">
        <v>119169.90010699</v>
      </c>
      <c r="N33" s="373">
        <v>0.11212391642062181</v>
      </c>
      <c r="O33" s="31"/>
      <c r="P33" s="31"/>
      <c r="Q33" s="31" t="s">
        <v>39</v>
      </c>
      <c r="R33" s="31" t="s">
        <v>1</v>
      </c>
      <c r="S33" s="43">
        <v>4504336</v>
      </c>
      <c r="T33" s="43">
        <v>199882</v>
      </c>
      <c r="U33" s="43">
        <v>532096</v>
      </c>
      <c r="V33" s="43">
        <v>5236314</v>
      </c>
      <c r="W33" s="44">
        <v>0.1016165187954733</v>
      </c>
      <c r="X33" s="45"/>
      <c r="Y33" s="43">
        <v>1218268.10058787</v>
      </c>
      <c r="Z33" s="43">
        <v>59808.148708120003</v>
      </c>
      <c r="AA33" s="43">
        <v>197595.28429974004</v>
      </c>
      <c r="AB33" s="43">
        <v>1475671.5335957301</v>
      </c>
      <c r="AC33" s="44">
        <v>0.1339019421336026</v>
      </c>
      <c r="AD33" s="31"/>
      <c r="AE33" s="31" t="s">
        <v>39</v>
      </c>
      <c r="AF33" s="31" t="s">
        <v>0</v>
      </c>
      <c r="AG33" s="31"/>
      <c r="AH33" s="31" t="s">
        <v>39</v>
      </c>
      <c r="AI33" s="49">
        <v>4.1815207584014039E-2</v>
      </c>
      <c r="AJ33" s="49">
        <v>0.11212391642062181</v>
      </c>
      <c r="AK33" s="31"/>
      <c r="AL33" s="31" t="s">
        <v>1</v>
      </c>
      <c r="AM33" s="49">
        <v>4.0529445304394437E-2</v>
      </c>
      <c r="AN33" s="49">
        <v>0.1339019421336026</v>
      </c>
    </row>
    <row r="34" spans="1:40" s="11" customFormat="1">
      <c r="A34" s="31"/>
      <c r="B34" s="31" t="s">
        <v>40</v>
      </c>
      <c r="C34" s="41" t="s">
        <v>0</v>
      </c>
      <c r="D34" s="42">
        <v>395181</v>
      </c>
      <c r="E34" s="42">
        <v>16370</v>
      </c>
      <c r="F34" s="41">
        <v>38667</v>
      </c>
      <c r="G34" s="42">
        <v>450218</v>
      </c>
      <c r="H34" s="373">
        <v>8.5885060126427645E-2</v>
      </c>
      <c r="I34" s="375"/>
      <c r="J34" s="374">
        <v>100300.53790554001</v>
      </c>
      <c r="K34" s="374">
        <v>4672.4528213300027</v>
      </c>
      <c r="L34" s="374">
        <v>13688.895379629997</v>
      </c>
      <c r="M34" s="374">
        <v>118661.88610650002</v>
      </c>
      <c r="N34" s="373">
        <v>0.11536050731019142</v>
      </c>
      <c r="O34" s="31"/>
      <c r="P34" s="31"/>
      <c r="Q34" s="31" t="s">
        <v>40</v>
      </c>
      <c r="R34" s="31" t="s">
        <v>1</v>
      </c>
      <c r="S34" s="43">
        <v>4515468</v>
      </c>
      <c r="T34" s="43">
        <v>185014</v>
      </c>
      <c r="U34" s="43">
        <v>546951</v>
      </c>
      <c r="V34" s="43">
        <v>5247433</v>
      </c>
      <c r="W34" s="44">
        <v>0.10423210739422495</v>
      </c>
      <c r="X34" s="45"/>
      <c r="Y34" s="43">
        <v>1212303.4934991703</v>
      </c>
      <c r="Z34" s="43">
        <v>55675.983908280017</v>
      </c>
      <c r="AA34" s="43">
        <v>202791.17856412003</v>
      </c>
      <c r="AB34" s="43">
        <v>1470770.6559715699</v>
      </c>
      <c r="AC34" s="44">
        <v>0.13788089784138308</v>
      </c>
      <c r="AD34" s="31"/>
      <c r="AE34" s="31" t="s">
        <v>40</v>
      </c>
      <c r="AF34" s="31" t="s">
        <v>0</v>
      </c>
      <c r="AG34" s="31"/>
      <c r="AH34" s="31" t="s">
        <v>40</v>
      </c>
      <c r="AI34" s="49">
        <v>3.937618872108975E-2</v>
      </c>
      <c r="AJ34" s="49">
        <v>0.11536050731019142</v>
      </c>
      <c r="AK34" s="31"/>
      <c r="AL34" s="31" t="s">
        <v>1</v>
      </c>
      <c r="AM34" s="49">
        <v>3.7854973297316206E-2</v>
      </c>
      <c r="AN34" s="49">
        <v>0.13788089784138308</v>
      </c>
    </row>
    <row r="35" spans="1:40" s="11" customFormat="1">
      <c r="A35" s="31"/>
      <c r="B35" s="31" t="s">
        <v>41</v>
      </c>
      <c r="C35" s="41" t="s">
        <v>0</v>
      </c>
      <c r="D35" s="42">
        <v>392604</v>
      </c>
      <c r="E35" s="42">
        <v>17904</v>
      </c>
      <c r="F35" s="41">
        <v>40560</v>
      </c>
      <c r="G35" s="42">
        <v>451068</v>
      </c>
      <c r="H35" s="373">
        <v>8.9919923381840433E-2</v>
      </c>
      <c r="I35" s="375"/>
      <c r="J35" s="374">
        <v>100209.49035113998</v>
      </c>
      <c r="K35" s="374">
        <v>5188.4464710800012</v>
      </c>
      <c r="L35" s="374">
        <v>14291.841751940008</v>
      </c>
      <c r="M35" s="374">
        <v>119689.77857415998</v>
      </c>
      <c r="N35" s="373">
        <v>0.11940737063929616</v>
      </c>
      <c r="O35" s="31"/>
      <c r="P35" s="31"/>
      <c r="Q35" s="31" t="s">
        <v>41</v>
      </c>
      <c r="R35" s="31" t="s">
        <v>1</v>
      </c>
      <c r="S35" s="43">
        <v>4465369</v>
      </c>
      <c r="T35" s="43">
        <v>216198</v>
      </c>
      <c r="U35" s="43">
        <v>574224</v>
      </c>
      <c r="V35" s="43">
        <v>5255791</v>
      </c>
      <c r="W35" s="44">
        <v>0.10925548599630389</v>
      </c>
      <c r="X35" s="45"/>
      <c r="Y35" s="43">
        <v>1204424.18252391</v>
      </c>
      <c r="Z35" s="43">
        <v>66216.503052609987</v>
      </c>
      <c r="AA35" s="43">
        <v>211773.61528609003</v>
      </c>
      <c r="AB35" s="43">
        <v>1482414.3008626101</v>
      </c>
      <c r="AC35" s="44">
        <v>0.14285723981673676</v>
      </c>
      <c r="AD35" s="31"/>
      <c r="AE35" s="31" t="s">
        <v>41</v>
      </c>
      <c r="AF35" s="31" t="s">
        <v>0</v>
      </c>
      <c r="AG35" s="31"/>
      <c r="AH35" s="31" t="s">
        <v>41</v>
      </c>
      <c r="AI35" s="49">
        <v>4.3349119138567302E-2</v>
      </c>
      <c r="AJ35" s="49">
        <v>0.11940737063929616</v>
      </c>
      <c r="AK35" s="31"/>
      <c r="AL35" s="31" t="s">
        <v>1</v>
      </c>
      <c r="AM35" s="49">
        <v>4.4668014207687359E-2</v>
      </c>
      <c r="AN35" s="49">
        <v>0.14285723981673676</v>
      </c>
    </row>
    <row r="36" spans="1:40" s="11" customFormat="1">
      <c r="A36" s="31"/>
      <c r="B36" s="31" t="s">
        <v>42</v>
      </c>
      <c r="C36" s="41" t="s">
        <v>0</v>
      </c>
      <c r="D36" s="42">
        <v>385015</v>
      </c>
      <c r="E36" s="42">
        <v>26804</v>
      </c>
      <c r="F36" s="41">
        <v>41443</v>
      </c>
      <c r="G36" s="42">
        <v>453262</v>
      </c>
      <c r="H36" s="373">
        <v>9.1432769568152633E-2</v>
      </c>
      <c r="I36" s="375"/>
      <c r="J36" s="374">
        <v>97367.332487460051</v>
      </c>
      <c r="K36" s="374">
        <v>7597.0839243799946</v>
      </c>
      <c r="L36" s="374">
        <v>14624.859271490002</v>
      </c>
      <c r="M36" s="374">
        <v>119589.27568333005</v>
      </c>
      <c r="N36" s="373">
        <v>0.12229239777500057</v>
      </c>
      <c r="O36" s="31"/>
      <c r="P36" s="31"/>
      <c r="Q36" s="31" t="s">
        <v>42</v>
      </c>
      <c r="R36" s="31" t="s">
        <v>1</v>
      </c>
      <c r="S36" s="43">
        <v>4369397</v>
      </c>
      <c r="T36" s="43">
        <v>321884</v>
      </c>
      <c r="U36" s="43">
        <v>585082</v>
      </c>
      <c r="V36" s="43">
        <v>5276363</v>
      </c>
      <c r="W36" s="44">
        <v>0.11088736692301117</v>
      </c>
      <c r="X36" s="45"/>
      <c r="Y36" s="43">
        <v>1167929.4762534702</v>
      </c>
      <c r="Z36" s="43">
        <v>95617.788159949967</v>
      </c>
      <c r="AA36" s="43">
        <v>216545.01656087997</v>
      </c>
      <c r="AB36" s="43">
        <v>1480092.2809743003</v>
      </c>
      <c r="AC36" s="44">
        <v>0.14630507796333814</v>
      </c>
      <c r="AD36" s="31"/>
      <c r="AE36" s="31" t="s">
        <v>42</v>
      </c>
      <c r="AF36" s="31" t="s">
        <v>0</v>
      </c>
      <c r="AG36" s="31"/>
      <c r="AH36" s="31" t="s">
        <v>42</v>
      </c>
      <c r="AI36" s="49">
        <v>6.3526464902228505E-2</v>
      </c>
      <c r="AJ36" s="49">
        <v>0.12229239777500057</v>
      </c>
      <c r="AK36" s="31"/>
      <c r="AL36" s="31" t="s">
        <v>1</v>
      </c>
      <c r="AM36" s="49">
        <v>6.4602585520551217E-2</v>
      </c>
      <c r="AN36" s="49">
        <v>0.14630507796333814</v>
      </c>
    </row>
    <row r="37" spans="1:40" s="11" customFormat="1">
      <c r="A37" s="31"/>
      <c r="B37" s="31" t="s">
        <v>43</v>
      </c>
      <c r="C37" s="41" t="s">
        <v>0</v>
      </c>
      <c r="D37" s="42">
        <v>391983</v>
      </c>
      <c r="E37" s="42">
        <v>21201</v>
      </c>
      <c r="F37" s="41">
        <v>42970</v>
      </c>
      <c r="G37" s="42">
        <v>456154</v>
      </c>
      <c r="H37" s="373">
        <v>9.420064276538187E-2</v>
      </c>
      <c r="I37" s="375"/>
      <c r="J37" s="374">
        <v>99946.937574989977</v>
      </c>
      <c r="K37" s="374">
        <v>6134.1779075400009</v>
      </c>
      <c r="L37" s="374">
        <v>15145.053429279991</v>
      </c>
      <c r="M37" s="374">
        <v>121226.16891180996</v>
      </c>
      <c r="N37" s="373">
        <v>0.12493221195745094</v>
      </c>
      <c r="O37" s="31"/>
      <c r="P37" s="31"/>
      <c r="Q37" s="31" t="s">
        <v>43</v>
      </c>
      <c r="R37" s="31" t="s">
        <v>1</v>
      </c>
      <c r="S37" s="43">
        <v>4437373</v>
      </c>
      <c r="T37" s="43">
        <v>263955</v>
      </c>
      <c r="U37" s="43">
        <v>604277</v>
      </c>
      <c r="V37" s="43">
        <v>5305605</v>
      </c>
      <c r="W37" s="44">
        <v>0.113894079939988</v>
      </c>
      <c r="X37" s="45"/>
      <c r="Y37" s="43">
        <v>1194306.1253092403</v>
      </c>
      <c r="Z37" s="43">
        <v>80310.940344170012</v>
      </c>
      <c r="AA37" s="43">
        <v>223671.67899178999</v>
      </c>
      <c r="AB37" s="43">
        <v>1498288.7446452</v>
      </c>
      <c r="AC37" s="44">
        <v>0.14928476222702736</v>
      </c>
      <c r="AD37" s="31"/>
      <c r="AE37" s="31" t="s">
        <v>43</v>
      </c>
      <c r="AF37" s="31" t="s">
        <v>0</v>
      </c>
      <c r="AG37" s="31"/>
      <c r="AH37" s="31" t="s">
        <v>43</v>
      </c>
      <c r="AI37" s="49">
        <v>5.0601103397093367E-2</v>
      </c>
      <c r="AJ37" s="49">
        <v>0.12493221195745094</v>
      </c>
      <c r="AK37" s="31"/>
      <c r="AL37" s="31" t="s">
        <v>1</v>
      </c>
      <c r="AM37" s="49">
        <v>5.3601777782284497E-2</v>
      </c>
      <c r="AN37" s="49">
        <v>0.14928476222702736</v>
      </c>
    </row>
    <row r="38" spans="1:40" s="11" customFormat="1">
      <c r="A38" s="31"/>
      <c r="B38" s="31" t="s">
        <v>44</v>
      </c>
      <c r="C38" s="41" t="s">
        <v>0</v>
      </c>
      <c r="D38" s="42">
        <v>389219</v>
      </c>
      <c r="E38" s="42">
        <v>24546</v>
      </c>
      <c r="F38" s="41">
        <v>43193</v>
      </c>
      <c r="G38" s="42">
        <v>456958</v>
      </c>
      <c r="H38" s="373">
        <v>9.452291020181286E-2</v>
      </c>
      <c r="I38" s="375"/>
      <c r="J38" s="374">
        <v>98613.964017060047</v>
      </c>
      <c r="K38" s="374">
        <v>7014.5085677199977</v>
      </c>
      <c r="L38" s="374">
        <v>15207.771064139997</v>
      </c>
      <c r="M38" s="374">
        <v>120836.24364892003</v>
      </c>
      <c r="N38" s="373">
        <v>0.12585438445376496</v>
      </c>
      <c r="O38" s="31"/>
      <c r="P38" s="31"/>
      <c r="Q38" s="31" t="s">
        <v>44</v>
      </c>
      <c r="R38" s="31" t="s">
        <v>1</v>
      </c>
      <c r="S38" s="43">
        <v>4407512</v>
      </c>
      <c r="T38" s="43">
        <v>293932</v>
      </c>
      <c r="U38" s="43">
        <v>609028</v>
      </c>
      <c r="V38" s="43">
        <v>5310472</v>
      </c>
      <c r="W38" s="44">
        <v>0.11468434444245257</v>
      </c>
      <c r="X38" s="45"/>
      <c r="Y38" s="43">
        <v>1179675.2807552</v>
      </c>
      <c r="Z38" s="43">
        <v>87435.74051732001</v>
      </c>
      <c r="AA38" s="43">
        <v>225608.29711706005</v>
      </c>
      <c r="AB38" s="43">
        <v>1492719.3183895797</v>
      </c>
      <c r="AC38" s="44">
        <v>0.15113912866114548</v>
      </c>
      <c r="AD38" s="31"/>
      <c r="AE38" s="31" t="s">
        <v>44</v>
      </c>
      <c r="AF38" s="31" t="s">
        <v>0</v>
      </c>
      <c r="AG38" s="31"/>
      <c r="AH38" s="31" t="s">
        <v>44</v>
      </c>
      <c r="AI38" s="49">
        <v>5.8049707239328681E-2</v>
      </c>
      <c r="AJ38" s="49">
        <v>0.12585438445376496</v>
      </c>
      <c r="AK38" s="31"/>
      <c r="AL38" s="31" t="s">
        <v>1</v>
      </c>
      <c r="AM38" s="49">
        <v>5.8574803340557063E-2</v>
      </c>
      <c r="AN38" s="49">
        <v>0.15113912866114548</v>
      </c>
    </row>
    <row r="39" spans="1:40" s="11" customFormat="1">
      <c r="A39" s="31"/>
      <c r="B39" s="31" t="s">
        <v>45</v>
      </c>
      <c r="C39" s="41" t="s">
        <v>0</v>
      </c>
      <c r="D39" s="42">
        <v>398356</v>
      </c>
      <c r="E39" s="42">
        <v>16789</v>
      </c>
      <c r="F39" s="41">
        <v>44272</v>
      </c>
      <c r="G39" s="42">
        <v>459417</v>
      </c>
      <c r="H39" s="373">
        <v>9.6365611198540757E-2</v>
      </c>
      <c r="I39" s="375"/>
      <c r="J39" s="374">
        <v>101937.81027485993</v>
      </c>
      <c r="K39" s="374">
        <v>4821.019417569999</v>
      </c>
      <c r="L39" s="374">
        <v>15554.282429879993</v>
      </c>
      <c r="M39" s="374">
        <v>122313.11212230993</v>
      </c>
      <c r="N39" s="373">
        <v>0.12716774317970189</v>
      </c>
      <c r="O39" s="31"/>
      <c r="P39" s="31"/>
      <c r="Q39" s="31" t="s">
        <v>45</v>
      </c>
      <c r="R39" s="31" t="s">
        <v>1</v>
      </c>
      <c r="S39" s="43">
        <v>4515408</v>
      </c>
      <c r="T39" s="43">
        <v>200121</v>
      </c>
      <c r="U39" s="43">
        <v>624153</v>
      </c>
      <c r="V39" s="43">
        <v>5339682</v>
      </c>
      <c r="W39" s="44">
        <v>0.11688954510774237</v>
      </c>
      <c r="X39" s="45"/>
      <c r="Y39" s="43">
        <v>1219264.2462061297</v>
      </c>
      <c r="Z39" s="43">
        <v>60561.252389629997</v>
      </c>
      <c r="AA39" s="43">
        <v>230966.87400355999</v>
      </c>
      <c r="AB39" s="43">
        <v>1510792.3725993203</v>
      </c>
      <c r="AC39" s="44">
        <v>0.15287797197849309</v>
      </c>
      <c r="AD39" s="31"/>
      <c r="AE39" s="31" t="s">
        <v>45</v>
      </c>
      <c r="AF39" s="31" t="s">
        <v>0</v>
      </c>
      <c r="AG39" s="31"/>
      <c r="AH39" s="31" t="s">
        <v>45</v>
      </c>
      <c r="AI39" s="49">
        <v>3.9415393279741792E-2</v>
      </c>
      <c r="AJ39" s="49">
        <v>0.12716774317970189</v>
      </c>
      <c r="AK39" s="31"/>
      <c r="AL39" s="31" t="s">
        <v>1</v>
      </c>
      <c r="AM39" s="49">
        <v>4.0085754659612345E-2</v>
      </c>
      <c r="AN39" s="49">
        <v>0.15287797197849309</v>
      </c>
    </row>
    <row r="40" spans="1:40" s="11" customFormat="1">
      <c r="A40" s="31"/>
      <c r="B40" s="31" t="s">
        <v>46</v>
      </c>
      <c r="C40" s="41" t="s">
        <v>0</v>
      </c>
      <c r="D40" s="42">
        <v>392151</v>
      </c>
      <c r="E40" s="42">
        <v>23129</v>
      </c>
      <c r="F40" s="41">
        <v>44579</v>
      </c>
      <c r="G40" s="42">
        <v>459859</v>
      </c>
      <c r="H40" s="373">
        <v>9.6940583961605625E-2</v>
      </c>
      <c r="I40" s="375"/>
      <c r="J40" s="374">
        <v>99707.117419700051</v>
      </c>
      <c r="K40" s="374">
        <v>6493.7125167100039</v>
      </c>
      <c r="L40" s="374">
        <v>15642.048354439996</v>
      </c>
      <c r="M40" s="374">
        <v>121842.87829085004</v>
      </c>
      <c r="N40" s="373">
        <v>0.12837884802016086</v>
      </c>
      <c r="O40" s="31"/>
      <c r="P40" s="31"/>
      <c r="Q40" s="31" t="s">
        <v>46</v>
      </c>
      <c r="R40" s="31" t="s">
        <v>1</v>
      </c>
      <c r="S40" s="43">
        <v>4438414</v>
      </c>
      <c r="T40" s="43">
        <v>279845</v>
      </c>
      <c r="U40" s="43">
        <v>626976</v>
      </c>
      <c r="V40" s="43">
        <v>5345235</v>
      </c>
      <c r="W40" s="44">
        <v>0.11729624609582179</v>
      </c>
      <c r="X40" s="45"/>
      <c r="Y40" s="43">
        <v>1191781.0784443801</v>
      </c>
      <c r="Z40" s="43">
        <v>81949.402375830017</v>
      </c>
      <c r="AA40" s="43">
        <v>232194.42585339004</v>
      </c>
      <c r="AB40" s="43">
        <v>1505924.9066735997</v>
      </c>
      <c r="AC40" s="44">
        <v>0.15418725384274212</v>
      </c>
      <c r="AD40" s="31"/>
      <c r="AE40" s="31" t="s">
        <v>46</v>
      </c>
      <c r="AF40" s="31" t="s">
        <v>0</v>
      </c>
      <c r="AG40" s="31"/>
      <c r="AH40" s="31" t="s">
        <v>46</v>
      </c>
      <c r="AI40" s="49">
        <v>5.3295790511521904E-2</v>
      </c>
      <c r="AJ40" s="49">
        <v>0.12837884802016086</v>
      </c>
      <c r="AK40" s="31"/>
      <c r="AL40" s="31" t="s">
        <v>1</v>
      </c>
      <c r="AM40" s="49">
        <v>5.4417987253325945E-2</v>
      </c>
      <c r="AN40" s="49">
        <v>0.15418725384274212</v>
      </c>
    </row>
    <row r="41" spans="1:40" s="11" customFormat="1">
      <c r="A41" s="31"/>
      <c r="B41" s="31" t="s">
        <v>47</v>
      </c>
      <c r="C41" s="41" t="s">
        <v>0</v>
      </c>
      <c r="D41" s="42">
        <v>400072</v>
      </c>
      <c r="E41" s="42">
        <v>16557</v>
      </c>
      <c r="F41" s="41">
        <v>45778</v>
      </c>
      <c r="G41" s="42">
        <v>462407</v>
      </c>
      <c r="H41" s="373">
        <v>9.899936635907329E-2</v>
      </c>
      <c r="I41" s="375"/>
      <c r="J41" s="374">
        <v>102632.61181169997</v>
      </c>
      <c r="K41" s="374">
        <v>4622.2666337999981</v>
      </c>
      <c r="L41" s="374">
        <v>16025.859739449998</v>
      </c>
      <c r="M41" s="374">
        <v>123280.73818494997</v>
      </c>
      <c r="N41" s="373">
        <v>0.12999483922141555</v>
      </c>
      <c r="O41" s="31"/>
      <c r="P41" s="31"/>
      <c r="Q41" s="31" t="s">
        <v>47</v>
      </c>
      <c r="R41" s="31" t="s">
        <v>1</v>
      </c>
      <c r="S41" s="43">
        <v>4531371</v>
      </c>
      <c r="T41" s="43">
        <v>204171</v>
      </c>
      <c r="U41" s="43">
        <v>644359</v>
      </c>
      <c r="V41" s="43">
        <v>5379901</v>
      </c>
      <c r="W41" s="44">
        <v>0.11977153482935839</v>
      </c>
      <c r="X41" s="45"/>
      <c r="Y41" s="43">
        <v>1226315.0466399302</v>
      </c>
      <c r="Z41" s="43">
        <v>59454.734082339994</v>
      </c>
      <c r="AA41" s="46">
        <v>238097.33677551008</v>
      </c>
      <c r="AB41" s="43">
        <v>1523867.1174977804</v>
      </c>
      <c r="AC41" s="44">
        <v>0.15624547182727491</v>
      </c>
      <c r="AD41" s="31"/>
      <c r="AE41" s="31" t="s">
        <v>47</v>
      </c>
      <c r="AF41" s="31" t="s">
        <v>0</v>
      </c>
      <c r="AG41" s="31"/>
      <c r="AH41" s="31" t="s">
        <v>47</v>
      </c>
      <c r="AI41" s="49">
        <v>3.7493826706857615E-2</v>
      </c>
      <c r="AJ41" s="49">
        <v>0.12999483922141555</v>
      </c>
      <c r="AK41" s="31"/>
      <c r="AL41" s="31" t="s">
        <v>1</v>
      </c>
      <c r="AM41" s="49">
        <v>3.9015694609885562E-2</v>
      </c>
      <c r="AN41" s="49">
        <v>0.15624547182727491</v>
      </c>
    </row>
    <row r="42" spans="1:40">
      <c r="A42" s="31"/>
      <c r="B42" s="31" t="s">
        <v>48</v>
      </c>
      <c r="C42" s="41" t="s">
        <v>0</v>
      </c>
      <c r="D42" s="42">
        <v>393290</v>
      </c>
      <c r="E42" s="42">
        <v>23269</v>
      </c>
      <c r="F42" s="41">
        <v>46003</v>
      </c>
      <c r="G42" s="42">
        <v>462562</v>
      </c>
      <c r="H42" s="373">
        <v>9.9452613919863722E-2</v>
      </c>
      <c r="I42" s="376"/>
      <c r="J42" s="374">
        <v>99659.855963609982</v>
      </c>
      <c r="K42" s="374">
        <v>6653.5575999399998</v>
      </c>
      <c r="L42" s="374">
        <v>16076.424810049999</v>
      </c>
      <c r="M42" s="374">
        <v>122389.83837359998</v>
      </c>
      <c r="N42" s="373">
        <v>0.13135424495762513</v>
      </c>
      <c r="O42" s="31"/>
      <c r="P42" s="31"/>
      <c r="Q42" s="31" t="s">
        <v>48</v>
      </c>
      <c r="R42" s="31" t="s">
        <v>1</v>
      </c>
      <c r="S42" s="43">
        <v>4448517</v>
      </c>
      <c r="T42" s="43">
        <v>285428</v>
      </c>
      <c r="U42" s="43">
        <v>649214</v>
      </c>
      <c r="V42" s="43">
        <v>5383159</v>
      </c>
      <c r="W42" s="44">
        <v>0.12060093339245599</v>
      </c>
      <c r="X42" s="45"/>
      <c r="Y42" s="43">
        <v>1189199.07203243</v>
      </c>
      <c r="Z42" s="43">
        <v>84920.976092060009</v>
      </c>
      <c r="AA42" s="43">
        <v>239627.78874485</v>
      </c>
      <c r="AB42" s="43">
        <v>1513747.8368693399</v>
      </c>
      <c r="AC42" s="44">
        <v>0.15830099499295511</v>
      </c>
      <c r="AD42" s="31"/>
      <c r="AE42" s="31" t="s">
        <v>48</v>
      </c>
      <c r="AF42" s="31" t="s">
        <v>0</v>
      </c>
      <c r="AG42" s="31"/>
      <c r="AH42" s="31" t="s">
        <v>48</v>
      </c>
      <c r="AI42" s="49">
        <v>5.4363643978593577E-2</v>
      </c>
      <c r="AJ42" s="49">
        <v>0.13135424495762513</v>
      </c>
      <c r="AK42" s="31"/>
      <c r="AL42" s="31" t="s">
        <v>1</v>
      </c>
      <c r="AM42" s="49">
        <v>5.6099816642968398E-2</v>
      </c>
      <c r="AN42" s="49">
        <v>0.15830099499295511</v>
      </c>
    </row>
    <row r="43" spans="1:40">
      <c r="A43" s="31"/>
      <c r="B43" s="31" t="s">
        <v>49</v>
      </c>
      <c r="C43" s="41" t="s">
        <v>0</v>
      </c>
      <c r="D43" s="42">
        <v>395177</v>
      </c>
      <c r="E43" s="42">
        <v>21332</v>
      </c>
      <c r="F43" s="41">
        <v>47216</v>
      </c>
      <c r="G43" s="42">
        <v>463725</v>
      </c>
      <c r="H43" s="373">
        <v>0.10181896598199364</v>
      </c>
      <c r="I43" s="375"/>
      <c r="J43" s="374">
        <v>100728.38788457004</v>
      </c>
      <c r="K43" s="374">
        <v>6374.5472478799993</v>
      </c>
      <c r="L43" s="374">
        <v>16463.170609040004</v>
      </c>
      <c r="M43" s="374">
        <v>123566.10574149003</v>
      </c>
      <c r="N43" s="373">
        <v>0.13323370927851563</v>
      </c>
      <c r="O43" s="31"/>
      <c r="P43" s="31"/>
      <c r="Q43" s="31" t="s">
        <v>49</v>
      </c>
      <c r="R43" s="31" t="s">
        <v>1</v>
      </c>
      <c r="S43" s="43">
        <v>4477544</v>
      </c>
      <c r="T43" s="43">
        <v>259220</v>
      </c>
      <c r="U43" s="43">
        <v>664471</v>
      </c>
      <c r="V43" s="43">
        <v>5401235</v>
      </c>
      <c r="W43" s="44">
        <v>0.12302204958680746</v>
      </c>
      <c r="X43" s="45"/>
      <c r="Y43" s="43">
        <v>1203817.4996137901</v>
      </c>
      <c r="Z43" s="43">
        <v>81132.96965506002</v>
      </c>
      <c r="AA43" s="43">
        <v>244714.08037747006</v>
      </c>
      <c r="AB43" s="43">
        <v>1529664.5496463198</v>
      </c>
      <c r="AC43" s="44">
        <v>0.15997891853743451</v>
      </c>
      <c r="AD43" s="31"/>
      <c r="AE43" s="31" t="s">
        <v>49</v>
      </c>
      <c r="AF43" s="31" t="s">
        <v>0</v>
      </c>
      <c r="AG43" s="31"/>
      <c r="AH43" s="31" t="s">
        <v>49</v>
      </c>
      <c r="AI43" s="49">
        <v>5.1588153641549984E-2</v>
      </c>
      <c r="AJ43" s="49">
        <v>0.13323370927851563</v>
      </c>
      <c r="AK43" s="31"/>
      <c r="AL43" s="31" t="s">
        <v>1</v>
      </c>
      <c r="AM43" s="49">
        <v>5.3039713624676153E-2</v>
      </c>
      <c r="AN43" s="49">
        <v>0.15997891853743451</v>
      </c>
    </row>
    <row r="44" spans="1:40">
      <c r="A44" s="31">
        <v>2021</v>
      </c>
      <c r="B44" s="31" t="s">
        <v>38</v>
      </c>
      <c r="C44" s="41" t="s">
        <v>0</v>
      </c>
      <c r="D44" s="42">
        <v>388178</v>
      </c>
      <c r="E44" s="42">
        <v>27559</v>
      </c>
      <c r="F44" s="41">
        <v>47720</v>
      </c>
      <c r="G44" s="42">
        <v>463457</v>
      </c>
      <c r="H44" s="373">
        <v>0.10296532364383319</v>
      </c>
      <c r="I44" s="375"/>
      <c r="J44" s="374">
        <v>99410.502482340016</v>
      </c>
      <c r="K44" s="374">
        <v>8266.3048885599947</v>
      </c>
      <c r="L44" s="374">
        <v>17017.261467969998</v>
      </c>
      <c r="M44" s="374">
        <v>124694.06883887001</v>
      </c>
      <c r="N44" s="373">
        <v>0.13647210028858506</v>
      </c>
      <c r="O44" s="31"/>
      <c r="P44" s="31">
        <v>2021</v>
      </c>
      <c r="Q44" s="31" t="s">
        <v>38</v>
      </c>
      <c r="R44" s="31" t="s">
        <v>1</v>
      </c>
      <c r="S44" s="43">
        <v>4398163</v>
      </c>
      <c r="T44" s="43">
        <v>327006</v>
      </c>
      <c r="U44" s="43">
        <v>671357</v>
      </c>
      <c r="V44" s="43">
        <v>5396526</v>
      </c>
      <c r="W44" s="44">
        <v>0.12440540451394101</v>
      </c>
      <c r="X44" s="45"/>
      <c r="Y44" s="43">
        <v>1188122.5034733301</v>
      </c>
      <c r="Z44" s="43">
        <v>103240.95345572998</v>
      </c>
      <c r="AA44" s="43">
        <v>253361.45568978999</v>
      </c>
      <c r="AB44" s="43">
        <v>1544724.9126188501</v>
      </c>
      <c r="AC44" s="44">
        <v>0.16401720048668958</v>
      </c>
      <c r="AD44" s="31"/>
      <c r="AE44" s="31" t="s">
        <v>38</v>
      </c>
      <c r="AF44" s="31" t="s">
        <v>0</v>
      </c>
      <c r="AG44" s="31">
        <v>2021</v>
      </c>
      <c r="AH44" s="31" t="s">
        <v>38</v>
      </c>
      <c r="AI44" s="49">
        <v>6.6292687098387454E-2</v>
      </c>
      <c r="AJ44" s="49">
        <v>0.13647210028858506</v>
      </c>
      <c r="AK44" s="31"/>
      <c r="AL44" s="31" t="s">
        <v>1</v>
      </c>
      <c r="AM44" s="49">
        <v>6.6834523488522229E-2</v>
      </c>
      <c r="AN44" s="49">
        <v>0.16401720048668958</v>
      </c>
    </row>
    <row r="45" spans="1:40">
      <c r="A45" s="31"/>
      <c r="B45" s="31" t="s">
        <v>39</v>
      </c>
      <c r="C45" s="41" t="s">
        <v>0</v>
      </c>
      <c r="D45" s="42">
        <v>387235</v>
      </c>
      <c r="E45" s="42">
        <v>27531</v>
      </c>
      <c r="F45" s="41">
        <v>49059</v>
      </c>
      <c r="G45" s="42">
        <v>463825</v>
      </c>
      <c r="H45" s="373">
        <v>0.10577049533768124</v>
      </c>
      <c r="I45" s="375"/>
      <c r="J45" s="374">
        <v>99778.458708300008</v>
      </c>
      <c r="K45" s="374">
        <v>8470.2281089300086</v>
      </c>
      <c r="L45" s="374">
        <v>17472.16395011</v>
      </c>
      <c r="M45" s="374">
        <v>125720.85076734002</v>
      </c>
      <c r="N45" s="373">
        <v>0.13897586473101525</v>
      </c>
      <c r="O45" s="31"/>
      <c r="P45" s="31"/>
      <c r="Q45" s="31" t="s">
        <v>39</v>
      </c>
      <c r="R45" s="31" t="s">
        <v>1</v>
      </c>
      <c r="S45" s="43">
        <v>4387723</v>
      </c>
      <c r="T45" s="43">
        <v>325765</v>
      </c>
      <c r="U45" s="43">
        <v>689413</v>
      </c>
      <c r="V45" s="43">
        <v>5402901</v>
      </c>
      <c r="W45" s="44">
        <v>0.12760052423688681</v>
      </c>
      <c r="X45" s="45"/>
      <c r="Y45" s="43">
        <v>1192413.41146351</v>
      </c>
      <c r="Z45" s="43">
        <v>105745.12036790999</v>
      </c>
      <c r="AA45" s="43">
        <v>259573.92138714</v>
      </c>
      <c r="AB45" s="43">
        <v>1557732.4532185602</v>
      </c>
      <c r="AC45" s="44">
        <v>0.16663575368851871</v>
      </c>
      <c r="AD45" s="31"/>
      <c r="AE45" s="31" t="s">
        <v>39</v>
      </c>
      <c r="AF45" s="31" t="s">
        <v>0</v>
      </c>
      <c r="AG45" s="31"/>
      <c r="AH45" s="31" t="s">
        <v>39</v>
      </c>
      <c r="AI45" s="49">
        <v>6.7373296133710375E-2</v>
      </c>
      <c r="AJ45" s="49">
        <v>0.13897586473101525</v>
      </c>
      <c r="AK45" s="31"/>
      <c r="AL45" s="31" t="s">
        <v>1</v>
      </c>
      <c r="AM45" s="49">
        <v>6.7884006749311304E-2</v>
      </c>
      <c r="AN45" s="49">
        <v>0.16663575368851871</v>
      </c>
    </row>
    <row r="46" spans="1:40">
      <c r="A46" s="31"/>
      <c r="B46" s="31" t="s">
        <v>40</v>
      </c>
      <c r="C46" s="41" t="s">
        <v>0</v>
      </c>
      <c r="D46" s="42">
        <v>385514</v>
      </c>
      <c r="E46" s="42">
        <v>29416</v>
      </c>
      <c r="F46" s="41">
        <v>49131</v>
      </c>
      <c r="G46" s="42">
        <v>464061</v>
      </c>
      <c r="H46" s="373">
        <v>0.10587185736357936</v>
      </c>
      <c r="I46" s="375"/>
      <c r="J46" s="374">
        <v>98756.407153640059</v>
      </c>
      <c r="K46" s="374">
        <v>8867.8315378299958</v>
      </c>
      <c r="L46" s="374">
        <v>17512.999096400003</v>
      </c>
      <c r="M46" s="374">
        <v>125137.23778787006</v>
      </c>
      <c r="N46" s="373">
        <v>0.13995034096954945</v>
      </c>
      <c r="O46" s="31"/>
      <c r="P46" s="31"/>
      <c r="Q46" s="31" t="s">
        <v>40</v>
      </c>
      <c r="R46" s="31" t="s">
        <v>1</v>
      </c>
      <c r="S46" s="43">
        <v>4367288</v>
      </c>
      <c r="T46" s="43">
        <v>348058</v>
      </c>
      <c r="U46" s="43">
        <v>688495</v>
      </c>
      <c r="V46" s="43">
        <v>5403841</v>
      </c>
      <c r="W46" s="44">
        <v>0.12740844891624309</v>
      </c>
      <c r="X46" s="45"/>
      <c r="Y46" s="43">
        <v>1180792.8602364301</v>
      </c>
      <c r="Z46" s="43">
        <v>110426.43201645998</v>
      </c>
      <c r="AA46" s="43">
        <v>259525.67251673993</v>
      </c>
      <c r="AB46" s="43">
        <v>1550744.9647696305</v>
      </c>
      <c r="AC46" s="44">
        <v>0.1673554829535065</v>
      </c>
      <c r="AD46" s="31"/>
      <c r="AE46" s="31" t="s">
        <v>40</v>
      </c>
      <c r="AF46" s="31" t="s">
        <v>0</v>
      </c>
      <c r="AG46" s="31"/>
      <c r="AH46" s="31" t="s">
        <v>40</v>
      </c>
      <c r="AI46" s="49">
        <v>7.0864849621042073E-2</v>
      </c>
      <c r="AJ46" s="49">
        <v>0.13995034096954945</v>
      </c>
      <c r="AK46" s="31"/>
      <c r="AL46" s="31" t="s">
        <v>1</v>
      </c>
      <c r="AM46" s="49">
        <v>7.1208634898172488E-2</v>
      </c>
      <c r="AN46" s="49">
        <v>0.1673554829535065</v>
      </c>
    </row>
    <row r="47" spans="1:40">
      <c r="A47" s="31"/>
      <c r="B47" s="31" t="s">
        <v>41</v>
      </c>
      <c r="C47" s="41" t="s">
        <v>0</v>
      </c>
      <c r="D47" s="42">
        <v>392680</v>
      </c>
      <c r="E47" s="42">
        <v>21403</v>
      </c>
      <c r="F47" s="41">
        <v>50485</v>
      </c>
      <c r="G47" s="42">
        <v>464568</v>
      </c>
      <c r="H47" s="373">
        <v>0.10867085119939385</v>
      </c>
      <c r="I47" s="375"/>
      <c r="J47" s="374">
        <v>101910.70286961997</v>
      </c>
      <c r="K47" s="374">
        <v>6367.3998716700007</v>
      </c>
      <c r="L47" s="374">
        <v>17971.892890849998</v>
      </c>
      <c r="M47" s="374">
        <v>126249.99563213997</v>
      </c>
      <c r="N47" s="373">
        <v>0.14235163178314456</v>
      </c>
      <c r="O47" s="31"/>
      <c r="P47" s="31"/>
      <c r="Q47" s="31" t="s">
        <v>41</v>
      </c>
      <c r="R47" s="31" t="s">
        <v>1</v>
      </c>
      <c r="S47" s="43">
        <v>4456705</v>
      </c>
      <c r="T47" s="43">
        <v>248875</v>
      </c>
      <c r="U47" s="43">
        <v>705958</v>
      </c>
      <c r="V47" s="43">
        <v>5411538</v>
      </c>
      <c r="W47" s="44">
        <v>0.13045422576724031</v>
      </c>
      <c r="X47" s="47"/>
      <c r="Y47" s="43">
        <v>1221604.9651668896</v>
      </c>
      <c r="Z47" s="43">
        <v>77171.151183509995</v>
      </c>
      <c r="AA47" s="43">
        <v>265854.55207919003</v>
      </c>
      <c r="AB47" s="43">
        <v>1564630.6684295903</v>
      </c>
      <c r="AC47" s="44">
        <v>0.16991521222450953</v>
      </c>
      <c r="AD47" s="31"/>
      <c r="AE47" s="31" t="s">
        <v>41</v>
      </c>
      <c r="AF47" s="31" t="s">
        <v>0</v>
      </c>
      <c r="AG47" s="31"/>
      <c r="AH47" s="31" t="s">
        <v>41</v>
      </c>
      <c r="AI47" s="49">
        <v>5.0434852213563378E-2</v>
      </c>
      <c r="AJ47" s="49">
        <v>0.14235163178314456</v>
      </c>
      <c r="AK47" s="31"/>
      <c r="AL47" s="31" t="s">
        <v>1</v>
      </c>
      <c r="AM47" s="49">
        <v>4.9322279526174816E-2</v>
      </c>
      <c r="AN47" s="49">
        <v>0.16991521222450953</v>
      </c>
    </row>
    <row r="48" spans="1:40">
      <c r="A48" s="31"/>
      <c r="B48" s="31" t="s">
        <v>42</v>
      </c>
      <c r="C48" s="41" t="s">
        <v>0</v>
      </c>
      <c r="D48" s="42">
        <v>390762</v>
      </c>
      <c r="E48" s="42">
        <v>23079</v>
      </c>
      <c r="F48" s="41">
        <v>51031</v>
      </c>
      <c r="G48" s="42">
        <v>464872</v>
      </c>
      <c r="H48" s="373">
        <v>0.10977430346417939</v>
      </c>
      <c r="I48" s="375"/>
      <c r="J48" s="374">
        <v>100903.21513254994</v>
      </c>
      <c r="K48" s="374">
        <v>6705.6426928400006</v>
      </c>
      <c r="L48" s="374">
        <v>18122.766177720001</v>
      </c>
      <c r="M48" s="374">
        <v>125731.62400310994</v>
      </c>
      <c r="N48" s="373">
        <v>0.14413848800101189</v>
      </c>
      <c r="O48" s="31"/>
      <c r="P48" s="31"/>
      <c r="Q48" s="31" t="s">
        <v>42</v>
      </c>
      <c r="R48" s="31" t="s">
        <v>1</v>
      </c>
      <c r="S48" s="43">
        <v>4436728</v>
      </c>
      <c r="T48" s="43">
        <v>273241</v>
      </c>
      <c r="U48" s="43">
        <v>708967</v>
      </c>
      <c r="V48" s="43">
        <v>5418936</v>
      </c>
      <c r="W48" s="44">
        <v>0.13083140306510355</v>
      </c>
      <c r="X48" s="47"/>
      <c r="Y48" s="43">
        <v>1210358.3269891602</v>
      </c>
      <c r="Z48" s="43">
        <v>82683.484300159995</v>
      </c>
      <c r="AA48" s="43">
        <v>266803.72687137988</v>
      </c>
      <c r="AB48" s="43">
        <v>1559845.5381607001</v>
      </c>
      <c r="AC48" s="44">
        <v>0.17104496589193238</v>
      </c>
      <c r="AD48" s="31"/>
      <c r="AE48" s="31" t="s">
        <v>42</v>
      </c>
      <c r="AF48" s="31" t="s">
        <v>0</v>
      </c>
      <c r="AG48" s="31"/>
      <c r="AH48" s="31" t="s">
        <v>42</v>
      </c>
      <c r="AI48" s="49">
        <v>5.3332984012631049E-2</v>
      </c>
      <c r="AJ48" s="49">
        <v>0.14413848800101189</v>
      </c>
      <c r="AK48" s="31"/>
      <c r="AL48" s="31" t="s">
        <v>1</v>
      </c>
      <c r="AM48" s="49">
        <v>5.300748200854339E-2</v>
      </c>
      <c r="AN48" s="49">
        <v>0.17104496589193238</v>
      </c>
    </row>
    <row r="49" spans="1:40">
      <c r="A49" s="31"/>
      <c r="B49" s="31" t="s">
        <v>43</v>
      </c>
      <c r="C49" s="41" t="s">
        <v>0</v>
      </c>
      <c r="D49" s="42">
        <v>395524</v>
      </c>
      <c r="E49" s="42">
        <v>17426</v>
      </c>
      <c r="F49" s="41">
        <v>51981</v>
      </c>
      <c r="G49" s="42">
        <v>464931</v>
      </c>
      <c r="H49" s="373">
        <v>0.11180368699871594</v>
      </c>
      <c r="I49" s="375"/>
      <c r="J49" s="374">
        <v>103412.48387299001</v>
      </c>
      <c r="K49" s="374">
        <v>4965.4194781099986</v>
      </c>
      <c r="L49" s="374">
        <v>18428.767330310009</v>
      </c>
      <c r="M49" s="374">
        <v>126806.67068141</v>
      </c>
      <c r="N49" s="373">
        <v>0.14532963629816115</v>
      </c>
      <c r="O49" s="31"/>
      <c r="P49" s="31"/>
      <c r="Q49" s="31" t="s">
        <v>43</v>
      </c>
      <c r="R49" s="31" t="s">
        <v>1</v>
      </c>
      <c r="S49" s="43">
        <v>4493695</v>
      </c>
      <c r="T49" s="43">
        <v>209532</v>
      </c>
      <c r="U49" s="43">
        <v>721641</v>
      </c>
      <c r="V49" s="43">
        <v>5424868</v>
      </c>
      <c r="W49" s="44">
        <v>0.1330246192165413</v>
      </c>
      <c r="X49" s="47"/>
      <c r="Y49" s="43">
        <v>1241655.6678422601</v>
      </c>
      <c r="Z49" s="43">
        <v>61691.950219810002</v>
      </c>
      <c r="AA49" s="43">
        <v>271258.38662566995</v>
      </c>
      <c r="AB49" s="43">
        <v>1574606.0046877402</v>
      </c>
      <c r="AC49" s="44">
        <v>0.17227064155611621</v>
      </c>
      <c r="AD49" s="31"/>
      <c r="AE49" s="31" t="s">
        <v>43</v>
      </c>
      <c r="AF49" s="31" t="s">
        <v>0</v>
      </c>
      <c r="AG49" s="31"/>
      <c r="AH49" s="31" t="s">
        <v>43</v>
      </c>
      <c r="AI49" s="49">
        <v>3.9157399618078091E-2</v>
      </c>
      <c r="AJ49" s="49">
        <v>0.14532963629816115</v>
      </c>
      <c r="AK49" s="31"/>
      <c r="AL49" s="31" t="s">
        <v>1</v>
      </c>
      <c r="AM49" s="49">
        <v>3.9179293128660538E-2</v>
      </c>
      <c r="AN49" s="49">
        <v>0.17227064155611621</v>
      </c>
    </row>
    <row r="50" spans="1:40">
      <c r="A50" s="31"/>
      <c r="B50" s="31" t="s">
        <v>44</v>
      </c>
      <c r="C50" s="41" t="s">
        <v>0</v>
      </c>
      <c r="D50" s="42">
        <v>394661</v>
      </c>
      <c r="E50" s="42">
        <v>21421</v>
      </c>
      <c r="F50" s="41">
        <v>51573</v>
      </c>
      <c r="G50" s="42">
        <v>467655</v>
      </c>
      <c r="H50" s="373">
        <v>0.11028001411296789</v>
      </c>
      <c r="I50" s="375"/>
      <c r="J50" s="374">
        <v>102503.62407997005</v>
      </c>
      <c r="K50" s="374">
        <v>6073.4123132199993</v>
      </c>
      <c r="L50" s="374">
        <v>18276.571344659995</v>
      </c>
      <c r="M50" s="374">
        <v>126853.60773785005</v>
      </c>
      <c r="N50" s="373">
        <v>0.14407608636901786</v>
      </c>
      <c r="O50" s="31"/>
      <c r="P50" s="31"/>
      <c r="Q50" s="31" t="s">
        <v>44</v>
      </c>
      <c r="R50" s="31" t="s">
        <v>1</v>
      </c>
      <c r="S50" s="43">
        <v>4496683</v>
      </c>
      <c r="T50" s="43">
        <v>258163</v>
      </c>
      <c r="U50" s="43">
        <v>716990</v>
      </c>
      <c r="V50" s="43">
        <v>5471836</v>
      </c>
      <c r="W50" s="44">
        <v>0.13103280142168003</v>
      </c>
      <c r="X50" s="47"/>
      <c r="Y50" s="43">
        <v>1233502.0927382205</v>
      </c>
      <c r="Z50" s="43">
        <v>76090.853540399999</v>
      </c>
      <c r="AA50" s="43">
        <v>269667.78668523993</v>
      </c>
      <c r="AB50" s="43">
        <v>1579260.7329638596</v>
      </c>
      <c r="AC50" s="44">
        <v>0.17075570933695286</v>
      </c>
      <c r="AD50" s="31"/>
      <c r="AE50" s="31" t="s">
        <v>44</v>
      </c>
      <c r="AF50" s="31" t="s">
        <v>0</v>
      </c>
      <c r="AG50" s="31"/>
      <c r="AH50" s="31" t="s">
        <v>44</v>
      </c>
      <c r="AI50" s="49">
        <v>4.7877332158901144E-2</v>
      </c>
      <c r="AJ50" s="49">
        <v>0.14407608636901786</v>
      </c>
      <c r="AK50" s="31"/>
      <c r="AL50" s="31" t="s">
        <v>1</v>
      </c>
      <c r="AM50" s="49">
        <v>4.818131164294661E-2</v>
      </c>
      <c r="AN50" s="49">
        <v>0.17075570933695286</v>
      </c>
    </row>
    <row r="51" spans="1:40">
      <c r="A51" s="31"/>
      <c r="B51" s="31" t="s">
        <v>45</v>
      </c>
      <c r="C51" s="41" t="s">
        <v>0</v>
      </c>
      <c r="D51" s="42">
        <v>399006</v>
      </c>
      <c r="E51" s="42">
        <v>16636</v>
      </c>
      <c r="F51" s="41">
        <v>52598</v>
      </c>
      <c r="G51" s="42">
        <v>468240</v>
      </c>
      <c r="H51" s="373">
        <v>0.11233128310268238</v>
      </c>
      <c r="I51" s="376"/>
      <c r="J51" s="374">
        <v>104566.72874937004</v>
      </c>
      <c r="K51" s="374">
        <v>4753.2345378699993</v>
      </c>
      <c r="L51" s="374">
        <v>18609.502422480004</v>
      </c>
      <c r="M51" s="374">
        <v>127929.46570972004</v>
      </c>
      <c r="N51" s="373">
        <v>0.14546689708457103</v>
      </c>
      <c r="O51" s="31"/>
      <c r="P51" s="31"/>
      <c r="Q51" s="31" t="s">
        <v>45</v>
      </c>
      <c r="R51" s="31" t="s">
        <v>1</v>
      </c>
      <c r="S51" s="43">
        <v>4550923</v>
      </c>
      <c r="T51" s="43">
        <v>198778</v>
      </c>
      <c r="U51" s="43">
        <v>728405</v>
      </c>
      <c r="V51" s="43">
        <v>5478106</v>
      </c>
      <c r="W51" s="44">
        <v>0.1329665764043266</v>
      </c>
      <c r="X51" s="47"/>
      <c r="Y51" s="43">
        <v>1260475.3106943802</v>
      </c>
      <c r="Z51" s="43">
        <v>58693.780604769992</v>
      </c>
      <c r="AA51" s="43">
        <v>273441.61814798997</v>
      </c>
      <c r="AB51" s="43">
        <v>1592610.7094471403</v>
      </c>
      <c r="AC51" s="44">
        <v>0.17169394662862253</v>
      </c>
      <c r="AD51" s="31"/>
      <c r="AE51" s="31" t="s">
        <v>45</v>
      </c>
      <c r="AF51" s="31" t="s">
        <v>0</v>
      </c>
      <c r="AG51" s="31"/>
      <c r="AH51" s="31" t="s">
        <v>45</v>
      </c>
      <c r="AI51" s="49">
        <v>3.7155119123653546E-2</v>
      </c>
      <c r="AJ51" s="49">
        <v>0.14546689708457103</v>
      </c>
      <c r="AK51" s="31"/>
      <c r="AL51" s="31" t="s">
        <v>1</v>
      </c>
      <c r="AM51" s="49">
        <v>3.6853815095306608E-2</v>
      </c>
      <c r="AN51" s="49">
        <v>0.17169394662862253</v>
      </c>
    </row>
    <row r="52" spans="1:40">
      <c r="A52" s="31"/>
      <c r="B52" s="31" t="s">
        <v>46</v>
      </c>
      <c r="C52" s="41" t="s">
        <v>0</v>
      </c>
      <c r="D52" s="42">
        <v>398641</v>
      </c>
      <c r="E52" s="42">
        <v>19782</v>
      </c>
      <c r="F52" s="41">
        <v>52474</v>
      </c>
      <c r="G52" s="42">
        <v>470897</v>
      </c>
      <c r="H52" s="373">
        <v>0.11143413527799073</v>
      </c>
      <c r="I52" s="376"/>
      <c r="J52" s="374">
        <v>103534.64630637011</v>
      </c>
      <c r="K52" s="374">
        <v>5644.7974401500005</v>
      </c>
      <c r="L52" s="374">
        <v>18549.915495879999</v>
      </c>
      <c r="M52" s="374">
        <v>127729.3592424001</v>
      </c>
      <c r="N52" s="373">
        <v>0.14522828272141136</v>
      </c>
      <c r="O52" s="31"/>
      <c r="P52" s="31"/>
      <c r="Q52" s="31" t="s">
        <v>46</v>
      </c>
      <c r="R52" s="31" t="s">
        <v>1</v>
      </c>
      <c r="S52" s="43">
        <v>4559385</v>
      </c>
      <c r="T52" s="43">
        <v>233232</v>
      </c>
      <c r="U52" s="43">
        <v>727540</v>
      </c>
      <c r="V52" s="43">
        <v>5520157</v>
      </c>
      <c r="W52" s="44">
        <v>0.13179697606426774</v>
      </c>
      <c r="X52" s="47"/>
      <c r="Y52" s="43">
        <v>1251552.0487678598</v>
      </c>
      <c r="Z52" s="43">
        <v>69025.662708329983</v>
      </c>
      <c r="AA52" s="43">
        <v>272796.93234100996</v>
      </c>
      <c r="AB52" s="43">
        <v>1593374.6438172008</v>
      </c>
      <c r="AC52" s="44">
        <v>0.17120702491378825</v>
      </c>
      <c r="AD52" s="31"/>
      <c r="AE52" s="31" t="s">
        <v>46</v>
      </c>
      <c r="AF52" s="31" t="s">
        <v>0</v>
      </c>
      <c r="AG52" s="31"/>
      <c r="AH52" s="31" t="s">
        <v>46</v>
      </c>
      <c r="AI52" s="49">
        <v>4.4193421728809509E-2</v>
      </c>
      <c r="AJ52" s="49">
        <v>0.14522828272141136</v>
      </c>
      <c r="AK52" s="31"/>
      <c r="AL52" s="31" t="s">
        <v>1</v>
      </c>
      <c r="AM52" s="49">
        <v>4.3320422460700912E-2</v>
      </c>
      <c r="AN52" s="49">
        <v>0.17120702491378825</v>
      </c>
    </row>
    <row r="53" spans="1:40">
      <c r="A53" s="31"/>
      <c r="B53" s="31" t="s">
        <v>47</v>
      </c>
      <c r="C53" s="41" t="s">
        <v>0</v>
      </c>
      <c r="D53" s="42">
        <v>401246</v>
      </c>
      <c r="E53" s="42">
        <v>16243</v>
      </c>
      <c r="F53" s="41">
        <v>53414</v>
      </c>
      <c r="G53" s="42">
        <v>470903</v>
      </c>
      <c r="H53" s="373">
        <v>0.11342888025771762</v>
      </c>
      <c r="I53" s="376"/>
      <c r="J53" s="374">
        <v>105432.77171923996</v>
      </c>
      <c r="K53" s="374">
        <v>4657.3373263900003</v>
      </c>
      <c r="L53" s="374">
        <v>18846.675046959997</v>
      </c>
      <c r="M53" s="374">
        <v>128936.78409258995</v>
      </c>
      <c r="N53" s="373">
        <v>0.14616988611586695</v>
      </c>
      <c r="O53" s="31"/>
      <c r="P53" s="31"/>
      <c r="Q53" s="31" t="s">
        <v>47</v>
      </c>
      <c r="R53" s="31" t="s">
        <v>1</v>
      </c>
      <c r="S53" s="43">
        <v>4596454</v>
      </c>
      <c r="T53" s="43">
        <v>190301</v>
      </c>
      <c r="U53" s="43">
        <v>737000</v>
      </c>
      <c r="V53" s="43">
        <v>5523755</v>
      </c>
      <c r="W53" s="44">
        <v>0.1334237307773426</v>
      </c>
      <c r="X53" s="48"/>
      <c r="Y53" s="43">
        <v>1275642.2525911503</v>
      </c>
      <c r="Z53" s="43">
        <v>56760.252133430004</v>
      </c>
      <c r="AA53" s="43">
        <v>275988.84220810008</v>
      </c>
      <c r="AB53" s="43">
        <v>1608391.3469326799</v>
      </c>
      <c r="AC53" s="44">
        <v>0.17159309065821016</v>
      </c>
      <c r="AD53" s="31"/>
      <c r="AE53" s="31" t="s">
        <v>47</v>
      </c>
      <c r="AF53" s="31" t="s">
        <v>0</v>
      </c>
      <c r="AG53" s="31"/>
      <c r="AH53" s="31" t="s">
        <v>47</v>
      </c>
      <c r="AI53" s="49">
        <v>3.6121091115825801E-2</v>
      </c>
      <c r="AJ53" s="49">
        <v>0.14616988611586695</v>
      </c>
      <c r="AK53" s="31"/>
      <c r="AL53" s="31" t="s">
        <v>1</v>
      </c>
      <c r="AM53" s="49">
        <v>3.5290075541425887E-2</v>
      </c>
      <c r="AN53" s="49">
        <v>0.17159309065821016</v>
      </c>
    </row>
    <row r="54" spans="1:40">
      <c r="A54" s="31"/>
      <c r="B54" s="31" t="s">
        <v>48</v>
      </c>
      <c r="C54" s="41" t="s">
        <v>0</v>
      </c>
      <c r="D54" s="42">
        <v>397302</v>
      </c>
      <c r="E54" s="42">
        <v>20611</v>
      </c>
      <c r="F54" s="41">
        <v>52780</v>
      </c>
      <c r="G54" s="42">
        <v>470693</v>
      </c>
      <c r="H54" s="373">
        <v>0.112132536494063</v>
      </c>
      <c r="I54" s="376"/>
      <c r="J54" s="374">
        <v>103959.45447907002</v>
      </c>
      <c r="K54" s="374">
        <v>5834.0049197300004</v>
      </c>
      <c r="L54" s="374">
        <v>18605.012421760002</v>
      </c>
      <c r="M54" s="374">
        <v>128398.47182056002</v>
      </c>
      <c r="N54" s="373">
        <v>0.14490057520124505</v>
      </c>
      <c r="O54" s="31"/>
      <c r="P54" s="31"/>
      <c r="Q54" s="31" t="s">
        <v>48</v>
      </c>
      <c r="R54" s="31" t="s">
        <v>1</v>
      </c>
      <c r="S54" s="43">
        <v>4555642</v>
      </c>
      <c r="T54" s="43">
        <v>239911</v>
      </c>
      <c r="U54" s="43">
        <v>725284</v>
      </c>
      <c r="V54" s="43">
        <v>5520837</v>
      </c>
      <c r="W54" s="44">
        <v>0.13137210897550497</v>
      </c>
      <c r="X54" s="47"/>
      <c r="Y54" s="43">
        <v>1259290.4277449299</v>
      </c>
      <c r="Z54" s="43">
        <v>71081.953627110022</v>
      </c>
      <c r="AA54" s="43">
        <v>271945.42279434006</v>
      </c>
      <c r="AB54" s="43">
        <v>1602317.8041663799</v>
      </c>
      <c r="AC54" s="44">
        <v>0.16972002812876569</v>
      </c>
      <c r="AD54" s="31"/>
      <c r="AE54" s="31" t="s">
        <v>48</v>
      </c>
      <c r="AF54" s="31" t="s">
        <v>0</v>
      </c>
      <c r="AG54" s="31"/>
      <c r="AH54" s="31" t="s">
        <v>48</v>
      </c>
      <c r="AI54" s="49">
        <v>4.5436716161880525E-2</v>
      </c>
      <c r="AJ54" s="49">
        <v>0.14490057520124505</v>
      </c>
      <c r="AK54" s="31"/>
      <c r="AL54" s="31" t="s">
        <v>1</v>
      </c>
      <c r="AM54" s="49">
        <v>4.4361957061377751E-2</v>
      </c>
      <c r="AN54" s="49">
        <v>0.16972002812876569</v>
      </c>
    </row>
    <row r="55" spans="1:40">
      <c r="A55" s="31"/>
      <c r="B55" s="31" t="s">
        <v>49</v>
      </c>
      <c r="C55" s="41" t="s">
        <v>0</v>
      </c>
      <c r="D55" s="42">
        <v>401002</v>
      </c>
      <c r="E55" s="42">
        <v>15948</v>
      </c>
      <c r="F55" s="41">
        <v>53806</v>
      </c>
      <c r="G55" s="42">
        <v>470756</v>
      </c>
      <c r="H55" s="373">
        <v>0.11429700311838829</v>
      </c>
      <c r="I55" s="375"/>
      <c r="J55" s="374">
        <v>106151.85979656003</v>
      </c>
      <c r="K55" s="374">
        <v>4546.0981891700012</v>
      </c>
      <c r="L55" s="374">
        <v>18926.442955869996</v>
      </c>
      <c r="M55" s="374">
        <v>129624.40094160003</v>
      </c>
      <c r="N55" s="373">
        <v>0.14600987791177503</v>
      </c>
      <c r="O55" s="31"/>
      <c r="P55" s="31"/>
      <c r="Q55" s="31" t="s">
        <v>49</v>
      </c>
      <c r="R55" s="31" t="s">
        <v>1</v>
      </c>
      <c r="S55" s="43">
        <v>4606209</v>
      </c>
      <c r="T55" s="43">
        <v>185643</v>
      </c>
      <c r="U55" s="43">
        <v>734494</v>
      </c>
      <c r="V55" s="43">
        <v>5526346</v>
      </c>
      <c r="W55" s="44">
        <v>0.1329077115330817</v>
      </c>
      <c r="X55" s="47"/>
      <c r="Y55" s="43">
        <v>1288681.3989303198</v>
      </c>
      <c r="Z55" s="43">
        <v>55125.349699819999</v>
      </c>
      <c r="AA55" s="43">
        <v>274999.22176285007</v>
      </c>
      <c r="AB55" s="43">
        <v>1618805.9703929895</v>
      </c>
      <c r="AC55" s="44">
        <v>0.16987781537282684</v>
      </c>
      <c r="AD55" s="31"/>
      <c r="AE55" s="31" t="s">
        <v>49</v>
      </c>
      <c r="AF55" s="31" t="s">
        <v>0</v>
      </c>
      <c r="AG55" s="31"/>
      <c r="AH55" s="31" t="s">
        <v>49</v>
      </c>
      <c r="AI55" s="49">
        <v>3.5071314938752658E-2</v>
      </c>
      <c r="AJ55" s="49">
        <v>0.14600987791177503</v>
      </c>
      <c r="AK55" s="31"/>
      <c r="AL55" s="31" t="s">
        <v>1</v>
      </c>
      <c r="AM55" s="49">
        <v>3.4053092654728404E-2</v>
      </c>
      <c r="AN55" s="49">
        <v>0.16987781537282684</v>
      </c>
    </row>
    <row r="56" spans="1:40">
      <c r="A56" s="31">
        <v>2022</v>
      </c>
      <c r="B56" s="31" t="s">
        <v>38</v>
      </c>
      <c r="C56" s="41" t="s">
        <v>0</v>
      </c>
      <c r="D56" s="42">
        <v>396919</v>
      </c>
      <c r="E56" s="42">
        <v>19647</v>
      </c>
      <c r="F56" s="41">
        <v>53609</v>
      </c>
      <c r="G56" s="42">
        <v>470175</v>
      </c>
      <c r="H56" s="373">
        <v>0.11401924815228373</v>
      </c>
      <c r="I56" s="376"/>
      <c r="J56" s="374">
        <v>106413.64894195004</v>
      </c>
      <c r="K56" s="374">
        <v>5703.8462009699997</v>
      </c>
      <c r="L56" s="374">
        <v>19511.081782190005</v>
      </c>
      <c r="M56" s="374">
        <v>131628.57692511004</v>
      </c>
      <c r="N56" s="373">
        <v>0.14822831210346379</v>
      </c>
      <c r="O56" s="31"/>
      <c r="P56" s="31">
        <v>2022</v>
      </c>
      <c r="Q56" s="31" t="s">
        <v>38</v>
      </c>
      <c r="R56" s="31" t="s">
        <v>1</v>
      </c>
      <c r="S56" s="43">
        <v>4557968</v>
      </c>
      <c r="T56" s="43">
        <v>228319</v>
      </c>
      <c r="U56" s="43">
        <v>730353</v>
      </c>
      <c r="V56" s="43">
        <v>5516640</v>
      </c>
      <c r="W56" s="44">
        <v>0.13239091185939267</v>
      </c>
      <c r="X56" s="47"/>
      <c r="Y56" s="43">
        <v>1291222.8068639198</v>
      </c>
      <c r="Z56" s="43">
        <v>68959.337515669991</v>
      </c>
      <c r="AA56" s="43">
        <v>283579.78619718004</v>
      </c>
      <c r="AB56" s="43">
        <v>1643761.9305767696</v>
      </c>
      <c r="AC56" s="44">
        <v>0.17251876985475412</v>
      </c>
      <c r="AD56" s="31"/>
      <c r="AE56" s="31" t="s">
        <v>38</v>
      </c>
      <c r="AF56" s="31" t="s">
        <v>0</v>
      </c>
      <c r="AG56" s="31">
        <v>2022</v>
      </c>
      <c r="AH56" s="31" t="s">
        <v>38</v>
      </c>
      <c r="AI56" s="49">
        <v>4.3332886628525948E-2</v>
      </c>
      <c r="AJ56" s="49">
        <v>0.14822831210346379</v>
      </c>
      <c r="AK56" s="31"/>
      <c r="AL56" s="31" t="s">
        <v>1</v>
      </c>
      <c r="AM56" s="49">
        <v>4.1952144183965416E-2</v>
      </c>
      <c r="AN56" s="49">
        <v>0.17251876985475412</v>
      </c>
    </row>
    <row r="57" spans="1:40">
      <c r="A57" s="31"/>
      <c r="B57" s="31" t="s">
        <v>39</v>
      </c>
      <c r="C57" s="41" t="s">
        <v>0</v>
      </c>
      <c r="D57" s="42">
        <v>399070</v>
      </c>
      <c r="E57" s="42">
        <v>15907</v>
      </c>
      <c r="F57" s="41">
        <v>54938</v>
      </c>
      <c r="G57" s="42">
        <v>469915</v>
      </c>
      <c r="H57" s="373">
        <v>0.1169105050913463</v>
      </c>
      <c r="I57" s="376"/>
      <c r="J57" s="374">
        <v>108072.38184210005</v>
      </c>
      <c r="K57" s="374">
        <v>4653.7648235900006</v>
      </c>
      <c r="L57" s="374">
        <v>19931.555849639997</v>
      </c>
      <c r="M57" s="374">
        <v>132657.70251533005</v>
      </c>
      <c r="N57" s="373">
        <v>0.15024801026790502</v>
      </c>
      <c r="O57" s="31"/>
      <c r="P57" s="31"/>
      <c r="Q57" s="31" t="s">
        <v>39</v>
      </c>
      <c r="R57" s="31" t="s">
        <v>1</v>
      </c>
      <c r="S57" s="43">
        <v>4584469</v>
      </c>
      <c r="T57" s="43">
        <v>185405</v>
      </c>
      <c r="U57" s="43">
        <v>745499</v>
      </c>
      <c r="V57" s="43">
        <v>5515373</v>
      </c>
      <c r="W57" s="44">
        <v>0.13516746736802751</v>
      </c>
      <c r="X57" s="47"/>
      <c r="Y57" s="43">
        <v>1310781.40051768</v>
      </c>
      <c r="Z57" s="43">
        <v>56591.799645919993</v>
      </c>
      <c r="AA57" s="43">
        <v>288632.93487269006</v>
      </c>
      <c r="AB57" s="43">
        <v>1656006.1350362899</v>
      </c>
      <c r="AC57" s="44">
        <v>0.17429460481217657</v>
      </c>
      <c r="AD57" s="31"/>
      <c r="AE57" s="31" t="s">
        <v>39</v>
      </c>
      <c r="AF57" s="31" t="s">
        <v>0</v>
      </c>
      <c r="AG57" s="31"/>
      <c r="AH57" s="31" t="s">
        <v>39</v>
      </c>
      <c r="AI57" s="49">
        <v>3.5080999710907904E-2</v>
      </c>
      <c r="AJ57" s="49">
        <v>0.15024801026790502</v>
      </c>
      <c r="AK57" s="31"/>
      <c r="AL57" s="31" t="s">
        <v>1</v>
      </c>
      <c r="AM57" s="49">
        <v>3.4173665452440993E-2</v>
      </c>
      <c r="AN57" s="49">
        <v>0.17429460481217657</v>
      </c>
    </row>
    <row r="58" spans="1:40">
      <c r="A58" s="31"/>
      <c r="B58" s="31" t="s">
        <v>40</v>
      </c>
      <c r="C58" s="41" t="s">
        <v>0</v>
      </c>
      <c r="D58" s="42">
        <v>396364</v>
      </c>
      <c r="E58" s="42">
        <v>18129</v>
      </c>
      <c r="F58" s="41">
        <v>54968</v>
      </c>
      <c r="G58" s="42">
        <v>469461</v>
      </c>
      <c r="H58" s="373">
        <v>0.11708746839460572</v>
      </c>
      <c r="I58" s="376"/>
      <c r="J58" s="374">
        <v>106756.76015864995</v>
      </c>
      <c r="K58" s="374">
        <v>5286.010254660001</v>
      </c>
      <c r="L58" s="374">
        <v>19897.789058660001</v>
      </c>
      <c r="M58" s="374">
        <v>131940.55947196996</v>
      </c>
      <c r="N58" s="373">
        <v>0.15080873643625239</v>
      </c>
      <c r="O58" s="31"/>
      <c r="P58" s="31"/>
      <c r="Q58" s="31" t="s">
        <v>40</v>
      </c>
      <c r="R58" s="31" t="s">
        <v>1</v>
      </c>
      <c r="S58" s="43">
        <v>4552915</v>
      </c>
      <c r="T58" s="43">
        <v>215409</v>
      </c>
      <c r="U58" s="43">
        <v>741759</v>
      </c>
      <c r="V58" s="43">
        <v>5510083</v>
      </c>
      <c r="W58" s="44">
        <v>0.13461848033868093</v>
      </c>
      <c r="X58" s="47"/>
      <c r="Y58" s="43">
        <v>1294893.4359804799</v>
      </c>
      <c r="Z58" s="43">
        <v>65748.609512740019</v>
      </c>
      <c r="AA58" s="43">
        <v>286945.45577422</v>
      </c>
      <c r="AB58" s="43">
        <v>1647587.5012674399</v>
      </c>
      <c r="AC58" s="44">
        <v>0.17416098116396331</v>
      </c>
      <c r="AD58" s="31"/>
      <c r="AE58" s="31" t="s">
        <v>40</v>
      </c>
      <c r="AF58" s="31" t="s">
        <v>0</v>
      </c>
      <c r="AG58" s="31"/>
      <c r="AH58" s="31" t="s">
        <v>40</v>
      </c>
      <c r="AI58" s="49">
        <v>4.0063573140926269E-2</v>
      </c>
      <c r="AJ58" s="49">
        <v>0.15080873643625239</v>
      </c>
      <c r="AK58" s="31"/>
      <c r="AL58" s="31" t="s">
        <v>1</v>
      </c>
      <c r="AM58" s="49">
        <v>3.9905989492006688E-2</v>
      </c>
      <c r="AN58" s="49">
        <v>0.17416098116396331</v>
      </c>
    </row>
    <row r="59" spans="1:40">
      <c r="A59" s="31"/>
      <c r="B59" s="31" t="s">
        <v>41</v>
      </c>
      <c r="C59" s="41" t="s">
        <v>0</v>
      </c>
      <c r="D59" s="42">
        <v>397375</v>
      </c>
      <c r="E59" s="42">
        <v>15117</v>
      </c>
      <c r="F59" s="41">
        <v>56633</v>
      </c>
      <c r="G59" s="42">
        <v>469125</v>
      </c>
      <c r="H59" s="373">
        <v>0.1207204902744471</v>
      </c>
      <c r="I59" s="376"/>
      <c r="J59" s="374">
        <v>108169.47835041989</v>
      </c>
      <c r="K59" s="374">
        <v>4428.7367258900003</v>
      </c>
      <c r="L59" s="374">
        <v>20447.083453799998</v>
      </c>
      <c r="M59" s="374">
        <v>133045.2985301099</v>
      </c>
      <c r="N59" s="373">
        <v>0.15368512589095776</v>
      </c>
      <c r="O59" s="31"/>
      <c r="P59" s="31"/>
      <c r="Q59" s="31" t="s">
        <v>41</v>
      </c>
      <c r="R59" s="31" t="s">
        <v>1</v>
      </c>
      <c r="S59" s="43">
        <v>4570337</v>
      </c>
      <c r="T59" s="43">
        <v>176023</v>
      </c>
      <c r="U59" s="43">
        <v>760713</v>
      </c>
      <c r="V59" s="43">
        <v>5507073</v>
      </c>
      <c r="W59" s="44">
        <v>0.1381338144600589</v>
      </c>
      <c r="X59" s="47"/>
      <c r="Y59" s="43">
        <v>1313652.2317404</v>
      </c>
      <c r="Z59" s="43">
        <v>53960.030218199994</v>
      </c>
      <c r="AA59" s="43">
        <v>293570.71523648</v>
      </c>
      <c r="AB59" s="43">
        <v>1661182.9771950799</v>
      </c>
      <c r="AC59" s="44">
        <v>0.17672388849792839</v>
      </c>
      <c r="AD59" s="31"/>
      <c r="AE59" s="31" t="s">
        <v>41</v>
      </c>
      <c r="AF59" s="31" t="s">
        <v>0</v>
      </c>
      <c r="AG59" s="31"/>
      <c r="AH59" s="31" t="s">
        <v>41</v>
      </c>
      <c r="AI59" s="49">
        <v>3.3287434992584269E-2</v>
      </c>
      <c r="AJ59" s="49">
        <v>0.15368512589095776</v>
      </c>
      <c r="AK59" s="31"/>
      <c r="AL59" s="31" t="s">
        <v>1</v>
      </c>
      <c r="AM59" s="49">
        <v>3.2482893792538083E-2</v>
      </c>
      <c r="AN59" s="49">
        <v>0.17672388849792839</v>
      </c>
    </row>
    <row r="60" spans="1:40">
      <c r="A60" s="31"/>
      <c r="B60" s="31" t="s">
        <v>42</v>
      </c>
      <c r="C60" s="41" t="s">
        <v>0</v>
      </c>
      <c r="D60" s="42">
        <v>393322</v>
      </c>
      <c r="E60" s="42">
        <v>18139</v>
      </c>
      <c r="F60" s="41">
        <v>56620</v>
      </c>
      <c r="G60" s="42">
        <v>468081</v>
      </c>
      <c r="H60" s="373">
        <v>0.12096197025728453</v>
      </c>
      <c r="I60" s="376"/>
      <c r="J60" s="374">
        <v>106208.41062476006</v>
      </c>
      <c r="K60" s="374">
        <v>5353.6050611399996</v>
      </c>
      <c r="L60" s="374">
        <v>20421.811401060004</v>
      </c>
      <c r="M60" s="374">
        <v>131983.82708696005</v>
      </c>
      <c r="N60" s="373">
        <v>0.1547296502290747</v>
      </c>
      <c r="O60" s="31"/>
      <c r="P60" s="31"/>
      <c r="Q60" s="31" t="s">
        <v>42</v>
      </c>
      <c r="R60" s="31" t="s">
        <v>1</v>
      </c>
      <c r="S60" s="43">
        <v>4526313</v>
      </c>
      <c r="T60" s="43">
        <v>210811</v>
      </c>
      <c r="U60" s="43">
        <v>759031</v>
      </c>
      <c r="V60" s="43">
        <v>5496155</v>
      </c>
      <c r="W60" s="44">
        <v>0.13810218234383856</v>
      </c>
      <c r="X60" s="47"/>
      <c r="Y60" s="43">
        <v>1291499.7823716295</v>
      </c>
      <c r="Z60" s="43">
        <v>65012.209723149994</v>
      </c>
      <c r="AA60" s="43">
        <v>293026.91994667007</v>
      </c>
      <c r="AB60" s="43">
        <v>1649538.9120414497</v>
      </c>
      <c r="AC60" s="44">
        <v>0.17764171418304006</v>
      </c>
      <c r="AD60" s="31"/>
      <c r="AE60" s="31" t="s">
        <v>42</v>
      </c>
      <c r="AF60" s="31" t="s">
        <v>0</v>
      </c>
      <c r="AG60" s="31"/>
      <c r="AH60" s="31" t="s">
        <v>42</v>
      </c>
      <c r="AI60" s="49">
        <v>4.0562583911229327E-2</v>
      </c>
      <c r="AJ60" s="49">
        <v>0.1547296502290747</v>
      </c>
      <c r="AK60" s="31"/>
      <c r="AL60" s="31" t="s">
        <v>1</v>
      </c>
      <c r="AM60" s="49">
        <v>3.9412352899691014E-2</v>
      </c>
      <c r="AN60" s="49">
        <v>0.17764171418304006</v>
      </c>
    </row>
    <row r="61" spans="1:40">
      <c r="A61" s="31"/>
      <c r="B61" s="31" t="s">
        <v>43</v>
      </c>
      <c r="C61" s="41" t="s">
        <v>0</v>
      </c>
      <c r="D61" s="42">
        <v>395439</v>
      </c>
      <c r="E61" s="42">
        <v>15746</v>
      </c>
      <c r="F61" s="41">
        <v>57769</v>
      </c>
      <c r="G61" s="42">
        <v>468954</v>
      </c>
      <c r="H61" s="373">
        <v>0.1231869223847115</v>
      </c>
      <c r="I61" s="376"/>
      <c r="J61" s="374">
        <v>107880.03325456</v>
      </c>
      <c r="K61" s="374">
        <v>4737.4239846799992</v>
      </c>
      <c r="L61" s="374">
        <v>20794.148466999999</v>
      </c>
      <c r="M61" s="374">
        <v>133411.60570623999</v>
      </c>
      <c r="N61" s="373">
        <v>0.15586461430339718</v>
      </c>
      <c r="O61" s="31"/>
      <c r="P61" s="31"/>
      <c r="Q61" s="31" t="s">
        <v>43</v>
      </c>
      <c r="R61" s="31" t="s">
        <v>1</v>
      </c>
      <c r="S61" s="43">
        <v>4556869</v>
      </c>
      <c r="T61" s="43">
        <v>184405</v>
      </c>
      <c r="U61" s="43">
        <v>773493</v>
      </c>
      <c r="V61" s="43">
        <v>5514767</v>
      </c>
      <c r="W61" s="44">
        <v>0.14025850956169136</v>
      </c>
      <c r="X61" s="47"/>
      <c r="Y61" s="43">
        <v>1312989.4514390195</v>
      </c>
      <c r="Z61" s="43">
        <v>57841.410808489985</v>
      </c>
      <c r="AA61" s="43">
        <v>297832.21053298004</v>
      </c>
      <c r="AB61" s="43">
        <v>1668663.0727804895</v>
      </c>
      <c r="AC61" s="44">
        <v>0.17848552855952096</v>
      </c>
      <c r="AD61" s="31"/>
      <c r="AE61" s="31" t="s">
        <v>43</v>
      </c>
      <c r="AF61" s="31" t="s">
        <v>0</v>
      </c>
      <c r="AG61" s="31"/>
      <c r="AH61" s="31" t="s">
        <v>43</v>
      </c>
      <c r="AI61" s="49">
        <v>3.5509834092780267E-2</v>
      </c>
      <c r="AJ61" s="49">
        <v>0.15586461430339718</v>
      </c>
      <c r="AK61" s="31"/>
      <c r="AL61" s="31" t="s">
        <v>1</v>
      </c>
      <c r="AM61" s="49">
        <v>3.4663325240432738E-2</v>
      </c>
      <c r="AN61" s="49">
        <v>0.17848552855952096</v>
      </c>
    </row>
    <row r="62" spans="1:40">
      <c r="A62" s="31"/>
      <c r="B62" s="31" t="s">
        <v>44</v>
      </c>
      <c r="C62" s="41" t="s">
        <v>0</v>
      </c>
      <c r="D62" s="42">
        <v>391874</v>
      </c>
      <c r="E62" s="42">
        <v>18455</v>
      </c>
      <c r="F62" s="41">
        <v>57700</v>
      </c>
      <c r="G62" s="42">
        <v>468029</v>
      </c>
      <c r="H62" s="373">
        <v>0.12328295896194466</v>
      </c>
      <c r="I62" s="376"/>
      <c r="J62" s="374">
        <v>106251.26093088</v>
      </c>
      <c r="K62" s="374">
        <v>5481.8537455100004</v>
      </c>
      <c r="L62" s="374">
        <v>20698.61152545</v>
      </c>
      <c r="M62" s="374">
        <v>132431.72620184001</v>
      </c>
      <c r="N62" s="373">
        <v>0.15629647154114051</v>
      </c>
      <c r="O62" s="31"/>
      <c r="P62" s="31"/>
      <c r="Q62" s="31" t="s">
        <v>44</v>
      </c>
      <c r="R62" s="31" t="s">
        <v>1</v>
      </c>
      <c r="S62" s="43">
        <v>4511095</v>
      </c>
      <c r="T62" s="43">
        <v>220898</v>
      </c>
      <c r="U62" s="43">
        <v>768633</v>
      </c>
      <c r="V62" s="43">
        <v>5500626</v>
      </c>
      <c r="W62" s="44">
        <v>0.13973555009920688</v>
      </c>
      <c r="X62" s="47"/>
      <c r="Y62" s="43">
        <v>1292273.8742307301</v>
      </c>
      <c r="Z62" s="43">
        <v>68771.289748099996</v>
      </c>
      <c r="AA62" s="43">
        <v>295679.16972216999</v>
      </c>
      <c r="AB62" s="43">
        <v>1656724.3337009999</v>
      </c>
      <c r="AC62" s="44">
        <v>0.17847215961489776</v>
      </c>
      <c r="AD62" s="31"/>
      <c r="AE62" s="31" t="s">
        <v>44</v>
      </c>
      <c r="AF62" s="31" t="s">
        <v>0</v>
      </c>
      <c r="AG62" s="31"/>
      <c r="AH62" s="31" t="s">
        <v>44</v>
      </c>
      <c r="AI62" s="49">
        <v>4.1393810250234704E-2</v>
      </c>
      <c r="AJ62" s="49">
        <v>0.15629647154114051</v>
      </c>
      <c r="AK62" s="31"/>
      <c r="AL62" s="31" t="s">
        <v>1</v>
      </c>
      <c r="AM62" s="49">
        <v>4.1510399979741958E-2</v>
      </c>
      <c r="AN62" s="49">
        <v>0.17847215961489776</v>
      </c>
    </row>
    <row r="63" spans="1:40">
      <c r="A63" s="31"/>
      <c r="B63" s="31" t="s">
        <v>45</v>
      </c>
      <c r="C63" s="41" t="s">
        <v>0</v>
      </c>
      <c r="D63" s="42">
        <v>394090</v>
      </c>
      <c r="E63" s="42">
        <v>14954</v>
      </c>
      <c r="F63" s="41">
        <v>59001</v>
      </c>
      <c r="G63" s="42">
        <v>468045</v>
      </c>
      <c r="H63" s="373">
        <v>0.12605839182129924</v>
      </c>
      <c r="I63" s="376"/>
      <c r="J63" s="374">
        <v>107939.20394773007</v>
      </c>
      <c r="K63" s="374">
        <v>4475.7458576499985</v>
      </c>
      <c r="L63" s="374">
        <v>21109.475715089993</v>
      </c>
      <c r="M63" s="374">
        <v>133524.42552047005</v>
      </c>
      <c r="N63" s="373">
        <v>0.15809448820173946</v>
      </c>
      <c r="O63" s="31"/>
      <c r="P63" s="31"/>
      <c r="Q63" s="31" t="s">
        <v>45</v>
      </c>
      <c r="R63" s="31" t="s">
        <v>1</v>
      </c>
      <c r="S63" s="43">
        <v>4536648</v>
      </c>
      <c r="T63" s="43">
        <v>179255</v>
      </c>
      <c r="U63" s="43">
        <v>783040</v>
      </c>
      <c r="V63" s="43">
        <v>5498943</v>
      </c>
      <c r="W63" s="44">
        <v>0.1423982754503911</v>
      </c>
      <c r="X63" s="47"/>
      <c r="Y63" s="43">
        <v>1313424.8355952199</v>
      </c>
      <c r="Z63" s="43">
        <v>56114.482490129994</v>
      </c>
      <c r="AA63" s="43">
        <v>300491.15576871007</v>
      </c>
      <c r="AB63" s="43">
        <v>1670030.4738540598</v>
      </c>
      <c r="AC63" s="44">
        <v>0.17993154045581167</v>
      </c>
      <c r="AD63" s="31"/>
      <c r="AE63" s="31" t="s">
        <v>45</v>
      </c>
      <c r="AF63" s="31" t="s">
        <v>0</v>
      </c>
      <c r="AG63" s="31"/>
      <c r="AH63" s="31" t="s">
        <v>45</v>
      </c>
      <c r="AI63" s="49">
        <v>3.352005328016814E-2</v>
      </c>
      <c r="AJ63" s="49">
        <v>0.15809448820173946</v>
      </c>
      <c r="AK63" s="31"/>
      <c r="AL63" s="31" t="s">
        <v>1</v>
      </c>
      <c r="AM63" s="49">
        <v>3.3600873378454119E-2</v>
      </c>
      <c r="AN63" s="49">
        <v>0.17993154045581167</v>
      </c>
    </row>
    <row r="64" spans="1:40">
      <c r="A64" s="31"/>
      <c r="B64" s="31" t="s">
        <v>46</v>
      </c>
      <c r="C64" s="41" t="s">
        <v>0</v>
      </c>
      <c r="D64" s="42">
        <v>392626</v>
      </c>
      <c r="E64" s="42">
        <v>17164</v>
      </c>
      <c r="F64" s="41">
        <v>58538</v>
      </c>
      <c r="G64" s="42">
        <v>468328</v>
      </c>
      <c r="H64" s="373">
        <v>0.12499359423310159</v>
      </c>
      <c r="I64" s="376"/>
      <c r="J64" s="374">
        <v>106824.18380537997</v>
      </c>
      <c r="K64" s="374">
        <v>5109.583100899994</v>
      </c>
      <c r="L64" s="374">
        <v>20945.479087839991</v>
      </c>
      <c r="M64" s="374">
        <v>132879.24599411996</v>
      </c>
      <c r="N64" s="373">
        <v>0.15762791947786073</v>
      </c>
      <c r="O64" s="31"/>
      <c r="P64" s="31"/>
      <c r="Q64" s="31" t="s">
        <v>46</v>
      </c>
      <c r="R64" s="31" t="s">
        <v>1</v>
      </c>
      <c r="S64" s="43">
        <v>4527749</v>
      </c>
      <c r="T64" s="43">
        <v>202901</v>
      </c>
      <c r="U64" s="43">
        <v>776664</v>
      </c>
      <c r="V64" s="43">
        <v>5507314</v>
      </c>
      <c r="W64" s="44">
        <v>0.14102409995144638</v>
      </c>
      <c r="X64" s="47"/>
      <c r="Y64" s="43">
        <v>1303039.2681613897</v>
      </c>
      <c r="Z64" s="43">
        <v>62974.767271859993</v>
      </c>
      <c r="AA64" s="43">
        <v>298593.03547979007</v>
      </c>
      <c r="AB64" s="43">
        <v>1664607.0709130394</v>
      </c>
      <c r="AC64" s="44">
        <v>0.17937748835586248</v>
      </c>
      <c r="AD64" s="31"/>
      <c r="AE64" s="31" t="s">
        <v>46</v>
      </c>
      <c r="AF64" s="31" t="s">
        <v>0</v>
      </c>
      <c r="AG64" s="31"/>
      <c r="AH64" s="31" t="s">
        <v>46</v>
      </c>
      <c r="AI64" s="49">
        <v>3.8452830332331191E-2</v>
      </c>
      <c r="AJ64" s="49">
        <v>0.15762791947786073</v>
      </c>
      <c r="AK64" s="31"/>
      <c r="AL64" s="31" t="s">
        <v>1</v>
      </c>
      <c r="AM64" s="49">
        <v>3.7831611058409265E-2</v>
      </c>
      <c r="AN64" s="49">
        <v>0.17937748835586248</v>
      </c>
    </row>
    <row r="65" spans="1:40">
      <c r="A65" s="31"/>
      <c r="B65" s="31" t="s">
        <v>47</v>
      </c>
      <c r="C65" s="41" t="s">
        <v>0</v>
      </c>
      <c r="D65" s="42">
        <v>394266</v>
      </c>
      <c r="E65" s="42">
        <v>14399</v>
      </c>
      <c r="F65" s="41">
        <v>59708</v>
      </c>
      <c r="G65" s="42">
        <v>468373</v>
      </c>
      <c r="H65" s="373">
        <v>0.12747959425500616</v>
      </c>
      <c r="I65" s="376"/>
      <c r="J65" s="374">
        <v>108361.70674804001</v>
      </c>
      <c r="K65" s="374">
        <v>4328.9884201899986</v>
      </c>
      <c r="L65" s="374">
        <v>21312.743769690001</v>
      </c>
      <c r="M65" s="374">
        <v>134003.43893792003</v>
      </c>
      <c r="N65" s="373">
        <v>0.15904624492184552</v>
      </c>
      <c r="O65" s="31"/>
      <c r="P65" s="31"/>
      <c r="Q65" s="31" t="s">
        <v>47</v>
      </c>
      <c r="R65" s="31" t="s">
        <v>1</v>
      </c>
      <c r="S65" s="43">
        <v>4547920</v>
      </c>
      <c r="T65" s="43">
        <v>171396</v>
      </c>
      <c r="U65" s="43">
        <v>787989</v>
      </c>
      <c r="V65" s="43">
        <v>5507305</v>
      </c>
      <c r="W65" s="44">
        <v>0.14308069010160143</v>
      </c>
      <c r="X65" s="47"/>
      <c r="Y65" s="43">
        <v>1321899.5410358298</v>
      </c>
      <c r="Z65" s="43">
        <v>53644.136967870007</v>
      </c>
      <c r="AA65" s="43">
        <v>302520.92401457997</v>
      </c>
      <c r="AB65" s="43">
        <v>1678064.6020182797</v>
      </c>
      <c r="AC65" s="44">
        <v>0.18027966482978378</v>
      </c>
      <c r="AD65" s="31"/>
      <c r="AE65" s="31" t="s">
        <v>47</v>
      </c>
      <c r="AF65" s="31" t="s">
        <v>0</v>
      </c>
      <c r="AG65" s="31"/>
      <c r="AH65" s="31" t="s">
        <v>47</v>
      </c>
      <c r="AI65" s="49">
        <v>3.2305054665018672E-2</v>
      </c>
      <c r="AJ65" s="49">
        <v>0.15904624492184552</v>
      </c>
      <c r="AK65" s="31"/>
      <c r="AL65" s="31" t="s">
        <v>1</v>
      </c>
      <c r="AM65" s="49">
        <v>3.1967861608754464E-2</v>
      </c>
      <c r="AN65" s="49">
        <v>0.18027966482978378</v>
      </c>
    </row>
    <row r="66" spans="1:40">
      <c r="A66" s="31"/>
      <c r="B66" s="31" t="s">
        <v>48</v>
      </c>
      <c r="C66" s="41" t="s">
        <v>0</v>
      </c>
      <c r="D66" s="42">
        <v>389398</v>
      </c>
      <c r="E66" s="42">
        <v>19142</v>
      </c>
      <c r="F66" s="41">
        <v>58932</v>
      </c>
      <c r="G66" s="42">
        <v>467472</v>
      </c>
      <c r="H66" s="373">
        <v>0.12606530444604169</v>
      </c>
      <c r="I66" s="31"/>
      <c r="J66" s="374">
        <v>106420.27663381999</v>
      </c>
      <c r="K66" s="374">
        <v>5656.8255478199972</v>
      </c>
      <c r="L66" s="374">
        <v>21021.337043870008</v>
      </c>
      <c r="M66" s="374">
        <v>133098.43922551</v>
      </c>
      <c r="N66" s="373">
        <v>0.15793826859421958</v>
      </c>
      <c r="O66" s="31"/>
      <c r="P66" s="31"/>
      <c r="Q66" s="31" t="s">
        <v>48</v>
      </c>
      <c r="R66" s="31" t="s">
        <v>1</v>
      </c>
      <c r="S66" s="43">
        <v>4502540</v>
      </c>
      <c r="T66" s="43">
        <v>216479</v>
      </c>
      <c r="U66" s="43">
        <v>776590</v>
      </c>
      <c r="V66" s="43">
        <v>5495609</v>
      </c>
      <c r="W66" s="44">
        <v>0.14131099938150621</v>
      </c>
      <c r="X66" s="47"/>
      <c r="Y66" s="43">
        <v>1301302.2883534501</v>
      </c>
      <c r="Z66" s="43">
        <v>67562.027165110005</v>
      </c>
      <c r="AA66" s="43">
        <v>298348.2695676799</v>
      </c>
      <c r="AB66" s="43">
        <v>1667212.58508624</v>
      </c>
      <c r="AC66" s="44">
        <v>0.17895034636644566</v>
      </c>
      <c r="AD66" s="31"/>
      <c r="AE66" s="31" t="s">
        <v>48</v>
      </c>
      <c r="AF66" s="31" t="s">
        <v>0</v>
      </c>
      <c r="AG66" s="31"/>
      <c r="AH66" s="31" t="s">
        <v>48</v>
      </c>
      <c r="AI66" s="49">
        <v>4.2501065983467937E-2</v>
      </c>
      <c r="AJ66" s="49">
        <v>0.15793826859421958</v>
      </c>
      <c r="AK66" s="31"/>
      <c r="AL66" s="31" t="s">
        <v>1</v>
      </c>
      <c r="AM66" s="49">
        <v>4.0523942639033778E-2</v>
      </c>
      <c r="AN66" s="49">
        <v>0.17895034636644566</v>
      </c>
    </row>
    <row r="67" spans="1:40">
      <c r="A67" s="31"/>
      <c r="B67" s="31" t="s">
        <v>49</v>
      </c>
      <c r="C67" s="41" t="s">
        <v>0</v>
      </c>
      <c r="D67" s="42">
        <v>392592</v>
      </c>
      <c r="E67" s="42">
        <v>14173</v>
      </c>
      <c r="F67" s="41">
        <v>60464</v>
      </c>
      <c r="G67" s="42">
        <v>467229</v>
      </c>
      <c r="H67" s="373">
        <v>0.12940977550622929</v>
      </c>
      <c r="I67" s="376"/>
      <c r="J67" s="374">
        <v>108655.91184939</v>
      </c>
      <c r="K67" s="374">
        <v>4296.2084630299996</v>
      </c>
      <c r="L67" s="374">
        <v>21549.219391190003</v>
      </c>
      <c r="M67" s="374">
        <v>134501.33970360999</v>
      </c>
      <c r="N67" s="373">
        <v>0.16021564869670682</v>
      </c>
      <c r="O67" s="31"/>
      <c r="P67" s="31"/>
      <c r="Q67" s="31" t="s">
        <v>49</v>
      </c>
      <c r="R67" s="31" t="s">
        <v>1</v>
      </c>
      <c r="S67" s="43">
        <v>4531393</v>
      </c>
      <c r="T67" s="43">
        <v>173422</v>
      </c>
      <c r="U67" s="43">
        <v>794812</v>
      </c>
      <c r="V67" s="43">
        <v>5499627</v>
      </c>
      <c r="W67" s="44">
        <v>0.14452107388373794</v>
      </c>
      <c r="X67" s="47"/>
      <c r="Y67" s="43">
        <v>1326882.2967422197</v>
      </c>
      <c r="Z67" s="43">
        <v>54761.557230519989</v>
      </c>
      <c r="AA67" s="43">
        <v>305213.00247598003</v>
      </c>
      <c r="AB67" s="43">
        <v>1686856.85644872</v>
      </c>
      <c r="AC67" s="44">
        <v>0.1809359231099989</v>
      </c>
      <c r="AD67" s="31"/>
      <c r="AE67" s="31" t="s">
        <v>49</v>
      </c>
      <c r="AF67" s="31" t="s">
        <v>0</v>
      </c>
      <c r="AG67" s="31"/>
      <c r="AH67" s="31" t="s">
        <v>49</v>
      </c>
      <c r="AI67" s="49">
        <v>3.1941752197392349E-2</v>
      </c>
      <c r="AJ67" s="49">
        <v>0.16021564869670682</v>
      </c>
      <c r="AK67" s="31"/>
      <c r="AL67" s="31" t="s">
        <v>1</v>
      </c>
      <c r="AM67" s="49">
        <v>3.2463665794267543E-2</v>
      </c>
      <c r="AN67" s="49">
        <v>0.1809359231099989</v>
      </c>
    </row>
    <row r="68" spans="1:40">
      <c r="A68" s="370">
        <v>2023</v>
      </c>
      <c r="B68" s="4" t="s">
        <v>38</v>
      </c>
      <c r="C68" s="1" t="s">
        <v>0</v>
      </c>
      <c r="D68" s="1">
        <v>391066</v>
      </c>
      <c r="E68" s="1">
        <v>15478</v>
      </c>
      <c r="F68" s="1">
        <v>59156</v>
      </c>
      <c r="G68" s="1">
        <v>465700</v>
      </c>
      <c r="H68" s="377">
        <v>0.12702598239209792</v>
      </c>
      <c r="I68" s="378"/>
      <c r="J68" s="379">
        <v>108506.43835385998</v>
      </c>
      <c r="K68" s="379">
        <v>4718.6717992299991</v>
      </c>
      <c r="L68" s="379">
        <v>21695.523034980004</v>
      </c>
      <c r="M68" s="379">
        <v>134920.63318806997</v>
      </c>
      <c r="N68" s="377">
        <v>0.16080211397124081</v>
      </c>
      <c r="O68" s="7"/>
      <c r="P68" s="7">
        <v>2023</v>
      </c>
      <c r="Q68" s="7" t="s">
        <v>38</v>
      </c>
      <c r="R68" s="7" t="s">
        <v>1</v>
      </c>
      <c r="S68" s="16">
        <v>4509754</v>
      </c>
      <c r="T68" s="16">
        <v>189125</v>
      </c>
      <c r="U68" s="16">
        <v>777559</v>
      </c>
      <c r="V68" s="16">
        <v>5476438</v>
      </c>
      <c r="W68" s="17">
        <v>0.14198261716831267</v>
      </c>
      <c r="X68" s="3"/>
      <c r="Y68" s="16">
        <v>1325806.4263533996</v>
      </c>
      <c r="Z68" s="16">
        <v>60464.177723019995</v>
      </c>
      <c r="AA68" s="16">
        <v>308054.71579187998</v>
      </c>
      <c r="AB68" s="16">
        <v>1694325.3198683001</v>
      </c>
      <c r="AC68" s="17">
        <v>0.18181556527516515</v>
      </c>
      <c r="AD68" s="7"/>
      <c r="AE68" s="7" t="s">
        <v>38</v>
      </c>
      <c r="AF68" s="7" t="s">
        <v>0</v>
      </c>
      <c r="AG68" s="7">
        <v>2023</v>
      </c>
      <c r="AH68" s="7" t="s">
        <v>38</v>
      </c>
      <c r="AI68" s="18">
        <v>3.4973685549285108E-2</v>
      </c>
      <c r="AJ68" s="18">
        <v>0.16080211397124081</v>
      </c>
      <c r="AK68" s="7"/>
      <c r="AL68" s="7" t="s">
        <v>1</v>
      </c>
      <c r="AM68" s="18">
        <v>3.5686285870838476E-2</v>
      </c>
      <c r="AN68" s="18">
        <v>0.18181556527516515</v>
      </c>
    </row>
    <row r="69" spans="1:40">
      <c r="B69" s="4" t="s">
        <v>39</v>
      </c>
      <c r="C69" s="1" t="s">
        <v>0</v>
      </c>
      <c r="D69" s="1">
        <v>391059</v>
      </c>
      <c r="E69" s="1">
        <v>13365</v>
      </c>
      <c r="F69" s="1">
        <v>61526</v>
      </c>
      <c r="G69" s="1">
        <v>465950</v>
      </c>
      <c r="H69" s="377">
        <v>0.13204421075222664</v>
      </c>
      <c r="I69" s="378"/>
      <c r="J69" s="379">
        <v>109497.80549243995</v>
      </c>
      <c r="K69" s="379">
        <v>4102.3763394499993</v>
      </c>
      <c r="L69" s="379">
        <v>22443.748376729993</v>
      </c>
      <c r="M69" s="379">
        <v>136043.93020861995</v>
      </c>
      <c r="N69" s="377">
        <v>0.16497427222451652</v>
      </c>
      <c r="O69" s="7"/>
      <c r="P69" s="7"/>
      <c r="Q69" s="7" t="s">
        <v>39</v>
      </c>
      <c r="R69" s="7" t="s">
        <v>1</v>
      </c>
      <c r="S69" s="16">
        <v>4511608</v>
      </c>
      <c r="T69" s="16">
        <v>164039</v>
      </c>
      <c r="U69" s="16">
        <v>805899</v>
      </c>
      <c r="V69" s="16">
        <v>5481546</v>
      </c>
      <c r="W69" s="17">
        <v>0.14702038439520529</v>
      </c>
      <c r="X69" s="3"/>
      <c r="Y69" s="16">
        <v>1338032.9980886297</v>
      </c>
      <c r="Z69" s="16">
        <v>52852.808591699999</v>
      </c>
      <c r="AA69" s="16">
        <v>317561.01996403001</v>
      </c>
      <c r="AB69" s="16">
        <v>1708446.8266443599</v>
      </c>
      <c r="AC69" s="17">
        <v>0.18587702877927223</v>
      </c>
      <c r="AD69" s="7"/>
      <c r="AE69" s="7" t="s">
        <v>39</v>
      </c>
      <c r="AF69" s="7" t="s">
        <v>0</v>
      </c>
      <c r="AG69" s="7"/>
      <c r="AH69" s="7" t="s">
        <v>39</v>
      </c>
      <c r="AI69" s="18">
        <v>3.0154791420382434E-2</v>
      </c>
      <c r="AJ69" s="18">
        <v>0.16497427222451652</v>
      </c>
      <c r="AK69" s="7"/>
      <c r="AL69" s="7" t="s">
        <v>1</v>
      </c>
      <c r="AM69" s="18">
        <v>3.0936174171431876E-2</v>
      </c>
      <c r="AN69" s="18">
        <v>0.18587702877927223</v>
      </c>
    </row>
    <row r="70" spans="1:40">
      <c r="B70" s="4" t="s">
        <v>40</v>
      </c>
      <c r="C70" s="1" t="s">
        <v>0</v>
      </c>
      <c r="D70" s="1">
        <v>390064</v>
      </c>
      <c r="E70" s="1">
        <v>14147</v>
      </c>
      <c r="F70" s="1">
        <v>60869</v>
      </c>
      <c r="G70" s="1">
        <v>465080</v>
      </c>
      <c r="H70" s="377">
        <v>0.13087855852756514</v>
      </c>
      <c r="I70" s="378"/>
      <c r="J70" s="379">
        <v>108618.29319278992</v>
      </c>
      <c r="K70" s="379">
        <v>4301.2497444299997</v>
      </c>
      <c r="L70" s="379">
        <v>22186.257083809996</v>
      </c>
      <c r="M70" s="379">
        <v>135105.80002102992</v>
      </c>
      <c r="N70" s="377">
        <v>0.16421394995889585</v>
      </c>
      <c r="O70" s="7"/>
      <c r="P70" s="7"/>
      <c r="Q70" s="7" t="s">
        <v>40</v>
      </c>
      <c r="R70" s="7" t="s">
        <v>1</v>
      </c>
      <c r="S70" s="16">
        <v>4494665</v>
      </c>
      <c r="T70" s="16">
        <v>175977</v>
      </c>
      <c r="U70" s="16">
        <v>798926</v>
      </c>
      <c r="V70" s="16">
        <v>5469568</v>
      </c>
      <c r="W70" s="17">
        <v>0.14606747735835809</v>
      </c>
      <c r="X70" s="3"/>
      <c r="Y70" s="16">
        <v>1326154.3186431094</v>
      </c>
      <c r="Z70" s="16">
        <v>56323.447643669999</v>
      </c>
      <c r="AA70" s="16">
        <v>314595.76825081004</v>
      </c>
      <c r="AB70" s="16">
        <v>1697073.5345375896</v>
      </c>
      <c r="AC70" s="17">
        <v>0.18537544888208368</v>
      </c>
      <c r="AD70" s="7"/>
      <c r="AE70" s="7" t="s">
        <v>40</v>
      </c>
      <c r="AF70" s="7" t="s">
        <v>0</v>
      </c>
      <c r="AG70" s="7"/>
      <c r="AH70" s="7" t="s">
        <v>40</v>
      </c>
      <c r="AI70" s="18">
        <v>3.1836159097244437E-2</v>
      </c>
      <c r="AJ70" s="18">
        <v>0.16421394995889585</v>
      </c>
      <c r="AK70" s="7"/>
      <c r="AL70" s="7" t="s">
        <v>1</v>
      </c>
      <c r="AM70" s="18">
        <v>3.3188572267150898E-2</v>
      </c>
      <c r="AN70" s="18">
        <v>0.18537544888208368</v>
      </c>
    </row>
    <row r="71" spans="1:40">
      <c r="B71" s="4" t="s">
        <v>41</v>
      </c>
      <c r="C71" s="1" t="s">
        <v>0</v>
      </c>
      <c r="D71" s="1">
        <v>390142</v>
      </c>
      <c r="E71" s="1">
        <v>11805</v>
      </c>
      <c r="F71" s="1">
        <v>62978</v>
      </c>
      <c r="G71" s="1">
        <v>464925</v>
      </c>
      <c r="H71" s="377">
        <v>0.13545840726998978</v>
      </c>
      <c r="I71" s="378">
        <v>1.473791699554268E-2</v>
      </c>
      <c r="J71" s="379">
        <v>109739.07304245004</v>
      </c>
      <c r="K71" s="379">
        <v>3613.9910579700004</v>
      </c>
      <c r="L71" s="379">
        <v>22854.023146090007</v>
      </c>
      <c r="M71" s="379">
        <v>136207.08724651003</v>
      </c>
      <c r="N71" s="377">
        <v>0.16778879578217826</v>
      </c>
      <c r="O71" s="7"/>
      <c r="P71" s="7"/>
      <c r="Q71" s="7" t="s">
        <v>41</v>
      </c>
      <c r="R71" s="7" t="s">
        <v>1</v>
      </c>
      <c r="S71" s="16">
        <v>4495875</v>
      </c>
      <c r="T71" s="16">
        <v>146221</v>
      </c>
      <c r="U71" s="16">
        <v>825164</v>
      </c>
      <c r="V71" s="16">
        <v>5467260</v>
      </c>
      <c r="W71" s="17">
        <v>0.15092825290913547</v>
      </c>
      <c r="X71" s="3"/>
      <c r="Y71" s="16">
        <v>1339417.8062130401</v>
      </c>
      <c r="Z71" s="16">
        <v>47034.625622850006</v>
      </c>
      <c r="AA71" s="16">
        <v>323494.18966719997</v>
      </c>
      <c r="AB71" s="16">
        <v>1709946.6215030898</v>
      </c>
      <c r="AC71" s="17">
        <v>0.18918379416010059</v>
      </c>
      <c r="AD71" s="7"/>
      <c r="AE71" s="7" t="s">
        <v>41</v>
      </c>
      <c r="AF71" s="7" t="s">
        <v>0</v>
      </c>
      <c r="AG71" s="7"/>
      <c r="AH71" s="7" t="s">
        <v>41</v>
      </c>
      <c r="AI71" s="18">
        <v>2.6533061759329266E-2</v>
      </c>
      <c r="AJ71" s="18">
        <v>0.16778879578217826</v>
      </c>
      <c r="AK71" s="7"/>
      <c r="AL71" s="7" t="s">
        <v>1</v>
      </c>
      <c r="AM71" s="18">
        <v>2.7506487647845572E-2</v>
      </c>
      <c r="AN71" s="18">
        <v>0.18918379416010059</v>
      </c>
    </row>
    <row r="72" spans="1:40">
      <c r="B72" s="4"/>
      <c r="C72" s="1"/>
      <c r="D72" s="1"/>
      <c r="E72" s="1"/>
      <c r="F72" s="1"/>
      <c r="G72" s="1"/>
      <c r="H72" s="377"/>
      <c r="I72" s="378"/>
      <c r="J72" s="379"/>
      <c r="K72" s="379"/>
      <c r="L72" s="379"/>
      <c r="M72" s="379"/>
      <c r="N72" s="377"/>
      <c r="O72" s="7"/>
      <c r="P72" s="7"/>
      <c r="Q72" s="7"/>
      <c r="R72" s="7"/>
      <c r="S72" s="16"/>
      <c r="T72" s="16"/>
      <c r="U72" s="16"/>
      <c r="V72" s="16"/>
      <c r="W72" s="17"/>
      <c r="X72" s="3"/>
      <c r="Y72" s="16"/>
      <c r="Z72" s="16"/>
      <c r="AA72" s="16"/>
      <c r="AB72" s="16"/>
      <c r="AC72" s="17"/>
      <c r="AD72" s="7"/>
      <c r="AE72" s="7"/>
      <c r="AF72" s="7"/>
      <c r="AG72" s="7"/>
      <c r="AH72" s="7"/>
      <c r="AI72" s="18"/>
      <c r="AJ72" s="18"/>
      <c r="AK72" s="7"/>
      <c r="AL72" s="7"/>
      <c r="AM72" s="18"/>
      <c r="AN72" s="18"/>
    </row>
    <row r="73" spans="1:40">
      <c r="B73" s="4"/>
      <c r="C73" s="1"/>
      <c r="D73" s="1"/>
      <c r="E73" s="1"/>
      <c r="F73" s="1"/>
      <c r="G73" s="1"/>
      <c r="H73" s="377"/>
      <c r="I73" s="378"/>
      <c r="J73" s="379"/>
      <c r="K73" s="379"/>
      <c r="L73" s="379"/>
      <c r="M73" s="379"/>
      <c r="N73" s="377"/>
      <c r="O73" s="7"/>
      <c r="P73" s="7"/>
      <c r="Q73" s="7"/>
      <c r="R73" s="7"/>
      <c r="S73" s="16"/>
      <c r="T73" s="16"/>
      <c r="U73" s="16"/>
      <c r="V73" s="16"/>
      <c r="W73" s="17"/>
      <c r="X73" s="3"/>
      <c r="Y73" s="16"/>
      <c r="Z73" s="16"/>
      <c r="AA73" s="16"/>
      <c r="AB73" s="16"/>
      <c r="AC73" s="17"/>
      <c r="AD73" s="7"/>
      <c r="AE73" s="7"/>
      <c r="AF73" s="7"/>
      <c r="AG73" s="7"/>
      <c r="AH73" s="7"/>
      <c r="AI73" s="18"/>
      <c r="AJ73" s="18"/>
      <c r="AK73" s="7"/>
      <c r="AL73" s="7"/>
      <c r="AM73" s="18"/>
      <c r="AN73" s="18"/>
    </row>
    <row r="74" spans="1:40">
      <c r="B74" s="4"/>
      <c r="C74" s="1"/>
      <c r="D74" s="1"/>
      <c r="E74" s="1"/>
      <c r="F74" s="1"/>
      <c r="G74" s="1"/>
      <c r="H74" s="377"/>
      <c r="I74" s="378"/>
      <c r="J74" s="379"/>
      <c r="K74" s="379"/>
      <c r="L74" s="379"/>
      <c r="M74" s="379"/>
      <c r="N74" s="377"/>
      <c r="O74" s="7"/>
      <c r="P74" s="7"/>
      <c r="Q74" s="7"/>
      <c r="R74" s="7"/>
      <c r="S74" s="16"/>
      <c r="T74" s="16"/>
      <c r="U74" s="16"/>
      <c r="V74" s="16"/>
      <c r="W74" s="17"/>
      <c r="X74" s="3"/>
      <c r="Y74" s="16"/>
      <c r="Z74" s="16"/>
      <c r="AA74" s="16"/>
      <c r="AB74" s="16"/>
      <c r="AC74" s="17"/>
      <c r="AD74" s="7"/>
      <c r="AE74" s="7"/>
      <c r="AF74" s="7"/>
      <c r="AG74" s="7"/>
      <c r="AH74" s="7"/>
      <c r="AI74" s="18"/>
      <c r="AJ74" s="18"/>
      <c r="AK74" s="7"/>
      <c r="AL74" s="7"/>
      <c r="AM74" s="18"/>
      <c r="AN74" s="18"/>
    </row>
    <row r="75" spans="1:40">
      <c r="B75" s="4"/>
      <c r="C75" s="1"/>
      <c r="D75" s="1"/>
      <c r="E75" s="1"/>
      <c r="F75" s="1"/>
      <c r="G75" s="1"/>
      <c r="H75" s="377"/>
      <c r="I75" s="378"/>
      <c r="J75" s="379"/>
      <c r="K75" s="379"/>
      <c r="L75" s="379"/>
      <c r="M75" s="379"/>
      <c r="N75" s="377"/>
      <c r="O75" s="7"/>
      <c r="P75" s="7"/>
      <c r="Q75" s="7"/>
      <c r="R75" s="7"/>
      <c r="S75" s="16"/>
      <c r="T75" s="16"/>
      <c r="U75" s="16"/>
      <c r="V75" s="16"/>
      <c r="W75" s="17"/>
      <c r="X75" s="3"/>
      <c r="Y75" s="16"/>
      <c r="Z75" s="16"/>
      <c r="AA75" s="16"/>
      <c r="AB75" s="16"/>
      <c r="AC75" s="17"/>
      <c r="AD75" s="7"/>
      <c r="AE75" s="7"/>
      <c r="AF75" s="7"/>
      <c r="AG75" s="7"/>
      <c r="AH75" s="7"/>
      <c r="AI75" s="18"/>
      <c r="AJ75" s="18"/>
      <c r="AK75" s="7"/>
      <c r="AL75" s="7"/>
      <c r="AM75" s="18"/>
      <c r="AN75" s="18"/>
    </row>
    <row r="76" spans="1:40">
      <c r="B76" s="4"/>
      <c r="C76" s="1"/>
      <c r="D76" s="1"/>
      <c r="E76" s="1"/>
      <c r="F76" s="1"/>
      <c r="G76" s="1"/>
      <c r="H76" s="377"/>
      <c r="I76" s="378"/>
      <c r="J76" s="379"/>
      <c r="K76" s="379"/>
      <c r="L76" s="379"/>
      <c r="M76" s="379"/>
      <c r="N76" s="377"/>
      <c r="O76" s="7"/>
      <c r="P76" s="7"/>
      <c r="Q76" s="7"/>
      <c r="R76" s="7"/>
      <c r="S76" s="16"/>
      <c r="T76" s="16"/>
      <c r="U76" s="16"/>
      <c r="V76" s="16"/>
      <c r="W76" s="17"/>
      <c r="X76" s="3"/>
      <c r="Y76" s="16"/>
      <c r="Z76" s="16"/>
      <c r="AA76" s="16"/>
      <c r="AB76" s="16"/>
      <c r="AC76" s="17"/>
      <c r="AD76" s="7"/>
      <c r="AE76" s="7"/>
      <c r="AF76" s="7"/>
      <c r="AG76" s="7"/>
      <c r="AH76" s="7"/>
      <c r="AI76" s="18"/>
      <c r="AJ76" s="18"/>
      <c r="AK76" s="7"/>
      <c r="AL76" s="7"/>
      <c r="AM76" s="18"/>
      <c r="AN76" s="18"/>
    </row>
    <row r="77" spans="1:40">
      <c r="B77" s="4"/>
      <c r="C77" s="1"/>
      <c r="D77" s="1"/>
      <c r="E77" s="1"/>
      <c r="F77" s="1"/>
      <c r="G77" s="1"/>
      <c r="H77" s="377"/>
      <c r="I77" s="378"/>
      <c r="J77" s="379"/>
      <c r="K77" s="379"/>
      <c r="L77" s="379"/>
      <c r="M77" s="379"/>
      <c r="N77" s="377"/>
      <c r="O77" s="7"/>
      <c r="P77" s="7"/>
      <c r="Q77" s="7"/>
      <c r="R77" s="7"/>
      <c r="S77" s="16"/>
      <c r="T77" s="16"/>
      <c r="U77" s="16"/>
      <c r="V77" s="16"/>
      <c r="W77" s="17"/>
      <c r="X77" s="3"/>
      <c r="Y77" s="16"/>
      <c r="Z77" s="16"/>
      <c r="AA77" s="16"/>
      <c r="AB77" s="16"/>
      <c r="AC77" s="17"/>
      <c r="AD77" s="7"/>
      <c r="AE77" s="7"/>
      <c r="AF77" s="7"/>
      <c r="AG77" s="7"/>
      <c r="AH77" s="7"/>
      <c r="AI77" s="18"/>
      <c r="AJ77" s="18"/>
      <c r="AK77" s="7"/>
      <c r="AL77" s="7"/>
      <c r="AM77" s="18"/>
      <c r="AN77" s="18"/>
    </row>
    <row r="78" spans="1:40">
      <c r="B78" s="4"/>
      <c r="C78" s="1"/>
      <c r="D78" s="1"/>
      <c r="E78" s="1"/>
      <c r="F78" s="1"/>
      <c r="G78" s="1"/>
      <c r="H78" s="377"/>
      <c r="I78" s="378"/>
      <c r="J78" s="379"/>
      <c r="K78" s="379"/>
      <c r="L78" s="379"/>
      <c r="M78" s="379"/>
      <c r="N78" s="377"/>
      <c r="O78" s="7"/>
      <c r="P78" s="7"/>
      <c r="Q78" s="7"/>
      <c r="R78" s="7"/>
      <c r="S78" s="16"/>
      <c r="T78" s="16"/>
      <c r="U78" s="16"/>
      <c r="V78" s="16"/>
      <c r="W78" s="17"/>
      <c r="X78" s="3"/>
      <c r="Y78" s="16"/>
      <c r="Z78" s="16"/>
      <c r="AA78" s="16"/>
      <c r="AB78" s="16"/>
      <c r="AC78" s="17"/>
      <c r="AD78" s="7"/>
      <c r="AE78" s="7"/>
      <c r="AF78" s="7"/>
      <c r="AG78" s="7"/>
      <c r="AH78" s="7"/>
      <c r="AI78" s="18"/>
      <c r="AJ78" s="18"/>
      <c r="AK78" s="7"/>
      <c r="AL78" s="7"/>
      <c r="AM78" s="18"/>
      <c r="AN78" s="18"/>
    </row>
    <row r="79" spans="1:40">
      <c r="B79" s="4"/>
      <c r="C79" s="1"/>
      <c r="D79" s="1"/>
      <c r="E79" s="1"/>
      <c r="F79" s="1"/>
      <c r="G79" s="1"/>
      <c r="H79" s="377"/>
      <c r="I79" s="378"/>
      <c r="J79" s="379"/>
      <c r="K79" s="379"/>
      <c r="L79" s="379"/>
      <c r="M79" s="379"/>
      <c r="N79" s="377"/>
      <c r="O79" s="7"/>
      <c r="P79" s="7"/>
      <c r="Q79" s="7"/>
      <c r="R79" s="7"/>
      <c r="S79" s="16"/>
      <c r="T79" s="16"/>
      <c r="U79" s="16"/>
      <c r="V79" s="16"/>
      <c r="W79" s="17"/>
      <c r="X79" s="3"/>
      <c r="Y79" s="16"/>
      <c r="Z79" s="16"/>
      <c r="AA79" s="16"/>
      <c r="AB79" s="16"/>
      <c r="AC79" s="17"/>
      <c r="AD79" s="7"/>
      <c r="AE79" s="7"/>
      <c r="AF79" s="7"/>
      <c r="AG79" s="7"/>
      <c r="AH79" s="7"/>
      <c r="AI79" s="18"/>
      <c r="AJ79" s="18"/>
      <c r="AK79" s="7"/>
      <c r="AL79" s="7"/>
      <c r="AM79" s="18"/>
      <c r="AN79" s="18"/>
    </row>
    <row r="80" spans="1:40">
      <c r="B80" s="4"/>
      <c r="C80" s="1"/>
      <c r="D80" s="1"/>
      <c r="E80" s="1"/>
      <c r="F80" s="1"/>
      <c r="G80" s="1"/>
      <c r="H80" s="377"/>
      <c r="I80" s="378"/>
      <c r="J80" s="379"/>
      <c r="K80" s="379"/>
      <c r="L80" s="379"/>
      <c r="M80" s="379"/>
      <c r="N80" s="377"/>
      <c r="O80" s="7"/>
      <c r="P80" s="7"/>
      <c r="Q80" s="7"/>
      <c r="R80" s="7"/>
      <c r="S80" s="16"/>
      <c r="T80" s="16"/>
      <c r="U80" s="16"/>
      <c r="V80" s="16"/>
      <c r="W80" s="17"/>
      <c r="X80" s="3"/>
      <c r="Y80" s="16"/>
      <c r="Z80" s="16"/>
      <c r="AA80" s="16"/>
      <c r="AB80" s="16"/>
      <c r="AC80" s="17"/>
      <c r="AD80" s="7"/>
      <c r="AE80" s="7"/>
      <c r="AF80" s="7"/>
      <c r="AG80" s="7"/>
      <c r="AH80" s="7"/>
      <c r="AI80" s="18"/>
      <c r="AJ80" s="18"/>
      <c r="AK80" s="7"/>
      <c r="AL80" s="7"/>
      <c r="AM80" s="18"/>
      <c r="AN80" s="18"/>
    </row>
    <row r="81" spans="2:40">
      <c r="B81" s="4"/>
      <c r="C81" s="1"/>
      <c r="D81" s="1"/>
      <c r="E81" s="1"/>
      <c r="F81" s="1"/>
      <c r="G81" s="1"/>
      <c r="H81" s="377"/>
      <c r="I81" s="378"/>
      <c r="J81" s="379"/>
      <c r="K81" s="379"/>
      <c r="L81" s="379"/>
      <c r="M81" s="379"/>
      <c r="N81" s="377"/>
      <c r="O81" s="7"/>
      <c r="P81" s="7"/>
      <c r="Q81" s="7"/>
      <c r="R81" s="7"/>
      <c r="S81" s="16"/>
      <c r="T81" s="16"/>
      <c r="U81" s="16"/>
      <c r="V81" s="16"/>
      <c r="W81" s="17"/>
      <c r="X81" s="3"/>
      <c r="Y81" s="16"/>
      <c r="Z81" s="16"/>
      <c r="AA81" s="16"/>
      <c r="AB81" s="16"/>
      <c r="AC81" s="17"/>
      <c r="AD81" s="7"/>
      <c r="AE81" s="7"/>
      <c r="AF81" s="7"/>
      <c r="AG81" s="7"/>
      <c r="AH81" s="7"/>
      <c r="AI81" s="18"/>
      <c r="AJ81" s="18"/>
      <c r="AK81" s="7"/>
      <c r="AL81" s="7"/>
      <c r="AM81" s="18"/>
      <c r="AN81" s="18"/>
    </row>
    <row r="82" spans="2:40">
      <c r="B82" s="4"/>
      <c r="C82" s="1"/>
      <c r="D82" s="1"/>
      <c r="E82" s="1"/>
      <c r="F82" s="1"/>
      <c r="G82" s="1"/>
      <c r="H82" s="377"/>
      <c r="I82" s="378"/>
      <c r="J82" s="379"/>
      <c r="K82" s="379"/>
      <c r="L82" s="379"/>
      <c r="M82" s="379"/>
      <c r="N82" s="377"/>
      <c r="O82" s="7"/>
      <c r="P82" s="7"/>
      <c r="Q82" s="7"/>
      <c r="R82" s="7"/>
      <c r="S82" s="16"/>
      <c r="T82" s="16"/>
      <c r="U82" s="16"/>
      <c r="V82" s="16"/>
      <c r="W82" s="17"/>
      <c r="X82" s="3"/>
      <c r="Y82" s="16"/>
      <c r="Z82" s="16"/>
      <c r="AA82" s="16"/>
      <c r="AB82" s="16"/>
      <c r="AC82" s="17"/>
      <c r="AD82" s="7"/>
      <c r="AE82" s="7"/>
      <c r="AF82" s="7"/>
      <c r="AG82" s="7"/>
      <c r="AH82" s="7"/>
      <c r="AI82" s="18"/>
      <c r="AJ82" s="18"/>
      <c r="AK82" s="7"/>
      <c r="AL82" s="7"/>
      <c r="AM82" s="18"/>
      <c r="AN82" s="18"/>
    </row>
    <row r="83" spans="2:40">
      <c r="B83" s="4"/>
      <c r="C83" s="1"/>
      <c r="D83" s="1"/>
      <c r="E83" s="1"/>
      <c r="F83" s="1"/>
      <c r="G83" s="1"/>
      <c r="H83" s="377"/>
      <c r="I83" s="378"/>
      <c r="J83" s="379"/>
      <c r="K83" s="379"/>
      <c r="L83" s="379"/>
      <c r="M83" s="379"/>
      <c r="N83" s="377"/>
      <c r="O83" s="7"/>
      <c r="P83" s="7"/>
      <c r="Q83" s="7"/>
      <c r="R83" s="7"/>
      <c r="S83" s="16"/>
      <c r="T83" s="16"/>
      <c r="U83" s="16"/>
      <c r="V83" s="16"/>
      <c r="W83" s="17"/>
      <c r="X83" s="3"/>
      <c r="Y83" s="16"/>
      <c r="Z83" s="16"/>
      <c r="AA83" s="16"/>
      <c r="AB83" s="16"/>
      <c r="AC83" s="17"/>
      <c r="AD83" s="7"/>
      <c r="AE83" s="7"/>
      <c r="AF83" s="7"/>
      <c r="AG83" s="7"/>
      <c r="AH83" s="7"/>
      <c r="AI83" s="18"/>
      <c r="AJ83" s="18"/>
      <c r="AK83" s="7"/>
      <c r="AL83" s="7"/>
      <c r="AM83" s="18"/>
      <c r="AN83" s="18"/>
    </row>
    <row r="84" spans="2:40">
      <c r="B84" s="4"/>
      <c r="C84" s="1"/>
      <c r="D84" s="1"/>
      <c r="E84" s="1"/>
      <c r="F84" s="1"/>
      <c r="G84" s="1"/>
      <c r="H84" s="377"/>
      <c r="I84" s="378"/>
      <c r="J84" s="379"/>
      <c r="K84" s="379"/>
      <c r="L84" s="379"/>
      <c r="M84" s="379"/>
      <c r="N84" s="377"/>
      <c r="O84" s="7"/>
      <c r="P84" s="7"/>
      <c r="Q84" s="7"/>
      <c r="R84" s="7"/>
      <c r="S84" s="16"/>
      <c r="T84" s="16"/>
      <c r="U84" s="16"/>
      <c r="V84" s="16"/>
      <c r="W84" s="17"/>
      <c r="X84" s="3"/>
      <c r="Y84" s="16"/>
      <c r="Z84" s="16"/>
      <c r="AA84" s="16"/>
      <c r="AB84" s="16"/>
      <c r="AC84" s="17"/>
      <c r="AD84" s="7"/>
      <c r="AE84" s="7"/>
      <c r="AF84" s="7"/>
      <c r="AG84" s="7"/>
      <c r="AH84" s="7"/>
      <c r="AI84" s="18"/>
      <c r="AJ84" s="18"/>
      <c r="AK84" s="7"/>
      <c r="AL84" s="7"/>
      <c r="AM84" s="18"/>
      <c r="AN84" s="18"/>
    </row>
    <row r="85" spans="2:40">
      <c r="B85" s="4"/>
      <c r="C85" s="1"/>
      <c r="D85" s="1"/>
      <c r="E85" s="1"/>
      <c r="F85" s="1"/>
      <c r="G85" s="1"/>
      <c r="H85" s="377"/>
      <c r="I85" s="378"/>
      <c r="J85" s="379"/>
      <c r="K85" s="379"/>
      <c r="L85" s="379"/>
      <c r="M85" s="379"/>
      <c r="N85" s="377"/>
      <c r="O85" s="7"/>
      <c r="P85" s="7"/>
      <c r="Q85" s="7"/>
      <c r="R85" s="7"/>
      <c r="S85" s="16"/>
      <c r="T85" s="16"/>
      <c r="U85" s="16"/>
      <c r="V85" s="16"/>
      <c r="W85" s="17"/>
      <c r="X85" s="3"/>
      <c r="Y85" s="16"/>
      <c r="Z85" s="16"/>
      <c r="AA85" s="16"/>
      <c r="AB85" s="16"/>
      <c r="AC85" s="17"/>
      <c r="AD85" s="7"/>
      <c r="AE85" s="7"/>
      <c r="AF85" s="7"/>
      <c r="AG85" s="7"/>
      <c r="AH85" s="7"/>
      <c r="AI85" s="18"/>
      <c r="AJ85" s="18"/>
      <c r="AK85" s="7"/>
      <c r="AL85" s="7"/>
      <c r="AM85" s="18"/>
      <c r="AN85" s="18"/>
    </row>
    <row r="86" spans="2:40">
      <c r="B86" s="4"/>
      <c r="C86" s="1"/>
      <c r="D86" s="1"/>
      <c r="E86" s="1"/>
      <c r="F86" s="1"/>
      <c r="G86" s="1"/>
      <c r="H86" s="377"/>
      <c r="I86" s="378"/>
      <c r="J86" s="379"/>
      <c r="K86" s="379"/>
      <c r="L86" s="379"/>
      <c r="M86" s="379"/>
      <c r="N86" s="377"/>
      <c r="O86" s="7"/>
      <c r="P86" s="7"/>
      <c r="Q86" s="7"/>
      <c r="R86" s="7"/>
      <c r="S86" s="16"/>
      <c r="T86" s="16"/>
      <c r="U86" s="16"/>
      <c r="V86" s="16"/>
      <c r="W86" s="17"/>
      <c r="X86" s="3"/>
      <c r="Y86" s="16"/>
      <c r="Z86" s="16"/>
      <c r="AA86" s="16"/>
      <c r="AB86" s="16"/>
      <c r="AC86" s="17"/>
      <c r="AD86" s="7"/>
      <c r="AE86" s="7"/>
      <c r="AF86" s="7"/>
      <c r="AG86" s="7"/>
      <c r="AH86" s="7"/>
      <c r="AI86" s="18"/>
      <c r="AJ86" s="18"/>
      <c r="AK86" s="7"/>
      <c r="AL86" s="7"/>
      <c r="AM86" s="18"/>
      <c r="AN86" s="18"/>
    </row>
    <row r="87" spans="2:40">
      <c r="B87" s="4"/>
      <c r="C87" s="1"/>
      <c r="D87" s="1"/>
      <c r="E87" s="1"/>
      <c r="F87" s="1"/>
      <c r="G87" s="1"/>
      <c r="H87" s="377"/>
      <c r="I87" s="378"/>
      <c r="J87" s="379"/>
      <c r="K87" s="379"/>
      <c r="L87" s="379"/>
      <c r="M87" s="379"/>
      <c r="N87" s="377"/>
      <c r="O87" s="7"/>
      <c r="P87" s="7"/>
      <c r="Q87" s="7"/>
      <c r="R87" s="7"/>
      <c r="S87" s="16"/>
      <c r="T87" s="16"/>
      <c r="U87" s="16"/>
      <c r="V87" s="16"/>
      <c r="W87" s="17"/>
      <c r="X87" s="3"/>
      <c r="Y87" s="16"/>
      <c r="Z87" s="16"/>
      <c r="AA87" s="16"/>
      <c r="AB87" s="16"/>
      <c r="AC87" s="17"/>
      <c r="AD87" s="7"/>
      <c r="AE87" s="7"/>
      <c r="AF87" s="7"/>
      <c r="AG87" s="7"/>
      <c r="AH87" s="7"/>
      <c r="AI87" s="18"/>
      <c r="AJ87" s="18"/>
      <c r="AK87" s="7"/>
      <c r="AL87" s="7"/>
      <c r="AM87" s="18"/>
      <c r="AN87" s="18"/>
    </row>
    <row r="88" spans="2:40">
      <c r="B88" s="4"/>
      <c r="C88" s="1"/>
      <c r="D88" s="1"/>
      <c r="E88" s="1"/>
      <c r="F88" s="1"/>
      <c r="G88" s="1"/>
      <c r="H88" s="377"/>
      <c r="I88" s="378"/>
      <c r="J88" s="379"/>
      <c r="K88" s="379"/>
      <c r="L88" s="379"/>
      <c r="M88" s="379"/>
      <c r="N88" s="377"/>
      <c r="O88" s="7"/>
      <c r="P88" s="7"/>
      <c r="Q88" s="7"/>
      <c r="R88" s="7"/>
      <c r="S88" s="16"/>
      <c r="T88" s="16"/>
      <c r="U88" s="16"/>
      <c r="V88" s="16"/>
      <c r="W88" s="17"/>
      <c r="X88" s="3"/>
      <c r="Y88" s="16"/>
      <c r="Z88" s="16"/>
      <c r="AA88" s="16"/>
      <c r="AB88" s="16"/>
      <c r="AC88" s="17"/>
      <c r="AD88" s="7"/>
      <c r="AE88" s="7"/>
      <c r="AF88" s="7"/>
      <c r="AG88" s="7"/>
      <c r="AH88" s="7"/>
      <c r="AI88" s="18"/>
      <c r="AJ88" s="18"/>
      <c r="AK88" s="7"/>
      <c r="AL88" s="7"/>
      <c r="AM88" s="18"/>
      <c r="AN88" s="18"/>
    </row>
    <row r="89" spans="2:40">
      <c r="B89" s="4"/>
      <c r="C89" s="1"/>
      <c r="D89" s="1"/>
      <c r="E89" s="1"/>
      <c r="F89" s="1"/>
      <c r="G89" s="1"/>
      <c r="H89" s="377"/>
      <c r="I89" s="378"/>
      <c r="J89" s="379"/>
      <c r="K89" s="379"/>
      <c r="L89" s="379"/>
      <c r="M89" s="379"/>
      <c r="N89" s="377"/>
      <c r="O89" s="7"/>
      <c r="P89" s="7"/>
      <c r="Q89" s="7"/>
      <c r="R89" s="7"/>
      <c r="S89" s="16"/>
      <c r="T89" s="16"/>
      <c r="U89" s="16"/>
      <c r="V89" s="16"/>
      <c r="W89" s="17"/>
      <c r="X89" s="3"/>
      <c r="Y89" s="16"/>
      <c r="Z89" s="16"/>
      <c r="AA89" s="16"/>
      <c r="AB89" s="16"/>
      <c r="AC89" s="17"/>
      <c r="AD89" s="7"/>
      <c r="AE89" s="7"/>
      <c r="AF89" s="7"/>
      <c r="AG89" s="7"/>
      <c r="AH89" s="7"/>
      <c r="AI89" s="18"/>
      <c r="AJ89" s="18"/>
      <c r="AK89" s="7"/>
      <c r="AL89" s="7"/>
      <c r="AM89" s="18"/>
      <c r="AN89" s="18"/>
    </row>
    <row r="90" spans="2:40">
      <c r="B90" s="4"/>
      <c r="C90" s="1"/>
      <c r="D90" s="1"/>
      <c r="E90" s="1"/>
      <c r="F90" s="1"/>
      <c r="G90" s="1"/>
      <c r="H90" s="377"/>
      <c r="I90" s="378"/>
      <c r="J90" s="379"/>
      <c r="K90" s="379"/>
      <c r="L90" s="379"/>
      <c r="M90" s="379"/>
      <c r="N90" s="377"/>
      <c r="O90" s="7"/>
      <c r="P90" s="7"/>
      <c r="Q90" s="7"/>
      <c r="R90" s="7"/>
      <c r="S90" s="16"/>
      <c r="T90" s="16"/>
      <c r="U90" s="16"/>
      <c r="V90" s="16"/>
      <c r="W90" s="17"/>
      <c r="X90" s="3"/>
      <c r="Y90" s="16"/>
      <c r="Z90" s="16"/>
      <c r="AA90" s="16"/>
      <c r="AB90" s="16"/>
      <c r="AC90" s="17"/>
      <c r="AD90" s="7"/>
      <c r="AE90" s="7"/>
      <c r="AF90" s="7"/>
      <c r="AG90" s="7"/>
      <c r="AH90" s="7"/>
      <c r="AI90" s="18"/>
      <c r="AJ90" s="18"/>
      <c r="AK90" s="7"/>
      <c r="AL90" s="7"/>
      <c r="AM90" s="18"/>
      <c r="AN90" s="18"/>
    </row>
    <row r="91" spans="2:40">
      <c r="B91" s="4"/>
      <c r="C91" s="1"/>
      <c r="D91" s="1"/>
      <c r="E91" s="1"/>
      <c r="F91" s="1"/>
      <c r="G91" s="1"/>
      <c r="H91" s="377"/>
      <c r="I91" s="378"/>
      <c r="J91" s="379"/>
      <c r="K91" s="379"/>
      <c r="L91" s="379"/>
      <c r="M91" s="379"/>
      <c r="N91" s="377"/>
      <c r="O91" s="7"/>
      <c r="P91" s="7"/>
      <c r="Q91" s="7"/>
      <c r="R91" s="7"/>
      <c r="S91" s="16"/>
      <c r="T91" s="16"/>
      <c r="U91" s="16"/>
      <c r="V91" s="16"/>
      <c r="W91" s="17"/>
      <c r="X91" s="3"/>
      <c r="Y91" s="16"/>
      <c r="Z91" s="16"/>
      <c r="AA91" s="16"/>
      <c r="AB91" s="16"/>
      <c r="AC91" s="17"/>
      <c r="AD91" s="7"/>
      <c r="AE91" s="7"/>
      <c r="AF91" s="7"/>
      <c r="AG91" s="7"/>
      <c r="AH91" s="7"/>
      <c r="AI91" s="18"/>
      <c r="AJ91" s="18"/>
      <c r="AK91" s="7"/>
      <c r="AL91" s="7"/>
      <c r="AM91" s="18"/>
      <c r="AN91" s="18"/>
    </row>
    <row r="92" spans="2:40">
      <c r="B92" s="4"/>
      <c r="C92" s="1"/>
      <c r="D92" s="1"/>
      <c r="E92" s="1"/>
      <c r="F92" s="1"/>
      <c r="G92" s="1"/>
      <c r="H92" s="377"/>
      <c r="I92" s="378"/>
      <c r="J92" s="379"/>
      <c r="K92" s="379"/>
      <c r="L92" s="379"/>
      <c r="M92" s="379"/>
      <c r="N92" s="377"/>
      <c r="O92" s="7"/>
      <c r="P92" s="7"/>
      <c r="Q92" s="7"/>
      <c r="R92" s="7"/>
      <c r="S92" s="16"/>
      <c r="T92" s="16"/>
      <c r="U92" s="16"/>
      <c r="V92" s="16"/>
      <c r="W92" s="17"/>
      <c r="X92" s="3"/>
      <c r="Y92" s="16"/>
      <c r="Z92" s="16"/>
      <c r="AA92" s="16"/>
      <c r="AB92" s="16"/>
      <c r="AC92" s="17"/>
      <c r="AD92" s="7"/>
      <c r="AE92" s="7"/>
      <c r="AF92" s="7"/>
      <c r="AG92" s="7"/>
      <c r="AH92" s="7"/>
      <c r="AI92" s="18"/>
      <c r="AJ92" s="18"/>
      <c r="AK92" s="7"/>
      <c r="AL92" s="7"/>
      <c r="AM92" s="18"/>
      <c r="AN92" s="18"/>
    </row>
    <row r="93" spans="2:40">
      <c r="B93" s="4"/>
      <c r="C93" s="1"/>
      <c r="D93" s="1"/>
      <c r="E93" s="1"/>
      <c r="F93" s="1"/>
      <c r="G93" s="1"/>
      <c r="H93" s="377"/>
      <c r="I93" s="378"/>
      <c r="J93" s="379"/>
      <c r="K93" s="379"/>
      <c r="L93" s="379"/>
      <c r="M93" s="379"/>
      <c r="N93" s="377"/>
      <c r="O93" s="7"/>
      <c r="P93" s="7"/>
      <c r="Q93" s="7"/>
      <c r="R93" s="7"/>
      <c r="S93" s="16"/>
      <c r="T93" s="16"/>
      <c r="U93" s="16"/>
      <c r="V93" s="16"/>
      <c r="W93" s="17"/>
      <c r="X93" s="3"/>
      <c r="Y93" s="16"/>
      <c r="Z93" s="16"/>
      <c r="AA93" s="16"/>
      <c r="AB93" s="16"/>
      <c r="AC93" s="17"/>
      <c r="AD93" s="7"/>
      <c r="AE93" s="7"/>
      <c r="AF93" s="7"/>
      <c r="AG93" s="7"/>
      <c r="AH93" s="7"/>
      <c r="AI93" s="18"/>
      <c r="AJ93" s="18"/>
      <c r="AK93" s="7"/>
      <c r="AL93" s="7"/>
      <c r="AM93" s="18"/>
      <c r="AN93" s="18"/>
    </row>
    <row r="94" spans="2:40">
      <c r="B94" s="4"/>
      <c r="C94" s="1"/>
      <c r="D94" s="1"/>
      <c r="E94" s="1"/>
      <c r="F94" s="1"/>
      <c r="G94" s="1"/>
      <c r="H94" s="377"/>
      <c r="I94" s="378"/>
      <c r="J94" s="379"/>
      <c r="K94" s="379"/>
      <c r="L94" s="379"/>
      <c r="M94" s="379"/>
      <c r="N94" s="377"/>
      <c r="O94" s="7"/>
      <c r="P94" s="7"/>
      <c r="Q94" s="7"/>
      <c r="R94" s="7"/>
      <c r="S94" s="16"/>
      <c r="T94" s="16"/>
      <c r="U94" s="16"/>
      <c r="V94" s="16"/>
      <c r="W94" s="17"/>
      <c r="X94" s="3"/>
      <c r="Y94" s="16"/>
      <c r="Z94" s="16"/>
      <c r="AA94" s="16"/>
      <c r="AB94" s="16"/>
      <c r="AC94" s="17"/>
      <c r="AD94" s="7"/>
      <c r="AE94" s="7"/>
      <c r="AF94" s="7"/>
      <c r="AG94" s="7"/>
      <c r="AH94" s="7"/>
      <c r="AI94" s="18"/>
      <c r="AJ94" s="18"/>
      <c r="AK94" s="7"/>
      <c r="AL94" s="7"/>
      <c r="AM94" s="18"/>
      <c r="AN94" s="18"/>
    </row>
    <row r="95" spans="2:40">
      <c r="B95" s="4"/>
      <c r="C95" s="1"/>
      <c r="D95" s="1"/>
      <c r="E95" s="1"/>
      <c r="F95" s="1"/>
      <c r="G95" s="1"/>
      <c r="H95" s="377"/>
      <c r="I95" s="378"/>
      <c r="J95" s="379"/>
      <c r="K95" s="379"/>
      <c r="L95" s="379"/>
      <c r="M95" s="379"/>
      <c r="N95" s="377"/>
      <c r="O95" s="7"/>
      <c r="P95" s="7"/>
      <c r="Q95" s="7"/>
      <c r="R95" s="7"/>
      <c r="S95" s="16"/>
      <c r="T95" s="16"/>
      <c r="U95" s="16"/>
      <c r="V95" s="16"/>
      <c r="W95" s="17"/>
      <c r="X95" s="3"/>
      <c r="Y95" s="16"/>
      <c r="Z95" s="16"/>
      <c r="AA95" s="16"/>
      <c r="AB95" s="16"/>
      <c r="AC95" s="17"/>
      <c r="AD95" s="7"/>
      <c r="AE95" s="7"/>
      <c r="AF95" s="7"/>
      <c r="AG95" s="7"/>
      <c r="AH95" s="7"/>
      <c r="AI95" s="18"/>
      <c r="AJ95" s="18"/>
      <c r="AK95" s="7"/>
      <c r="AL95" s="7"/>
      <c r="AM95" s="18"/>
      <c r="AN95" s="18"/>
    </row>
    <row r="96" spans="2:40">
      <c r="B96" s="4"/>
      <c r="C96" s="1"/>
      <c r="D96" s="1"/>
      <c r="E96" s="1"/>
      <c r="F96" s="1"/>
      <c r="G96" s="1"/>
      <c r="H96" s="377"/>
      <c r="I96" s="378"/>
      <c r="J96" s="379"/>
      <c r="K96" s="379"/>
      <c r="L96" s="379"/>
      <c r="M96" s="379"/>
      <c r="N96" s="377"/>
      <c r="O96" s="7"/>
      <c r="P96" s="7"/>
      <c r="Q96" s="7"/>
      <c r="R96" s="7"/>
      <c r="S96" s="16"/>
      <c r="T96" s="16"/>
      <c r="U96" s="16"/>
      <c r="V96" s="16"/>
      <c r="W96" s="17"/>
      <c r="X96" s="3"/>
      <c r="Y96" s="16"/>
      <c r="Z96" s="16"/>
      <c r="AA96" s="16"/>
      <c r="AB96" s="16"/>
      <c r="AC96" s="17"/>
      <c r="AD96" s="7"/>
      <c r="AE96" s="7"/>
      <c r="AF96" s="7"/>
      <c r="AG96" s="7"/>
      <c r="AH96" s="7"/>
      <c r="AI96" s="18"/>
      <c r="AJ96" s="18"/>
      <c r="AK96" s="7"/>
      <c r="AL96" s="7"/>
      <c r="AM96" s="18"/>
      <c r="AN96" s="18"/>
    </row>
    <row r="97" spans="2:40">
      <c r="B97" s="4"/>
      <c r="C97" s="1"/>
      <c r="D97" s="1"/>
      <c r="E97" s="1"/>
      <c r="F97" s="1"/>
      <c r="G97" s="1"/>
      <c r="H97" s="377"/>
      <c r="I97" s="378"/>
      <c r="J97" s="379"/>
      <c r="K97" s="379"/>
      <c r="L97" s="379"/>
      <c r="M97" s="379"/>
      <c r="N97" s="377"/>
      <c r="O97" s="7"/>
      <c r="P97" s="7"/>
      <c r="Q97" s="7"/>
      <c r="R97" s="7"/>
      <c r="S97" s="16"/>
      <c r="T97" s="16"/>
      <c r="U97" s="16"/>
      <c r="V97" s="16"/>
      <c r="W97" s="17"/>
      <c r="X97" s="3"/>
      <c r="Y97" s="16"/>
      <c r="Z97" s="16"/>
      <c r="AA97" s="16"/>
      <c r="AB97" s="16"/>
      <c r="AC97" s="17"/>
      <c r="AD97" s="7"/>
      <c r="AE97" s="7"/>
      <c r="AF97" s="7"/>
      <c r="AG97" s="7"/>
      <c r="AH97" s="7"/>
      <c r="AI97" s="18"/>
      <c r="AJ97" s="18"/>
      <c r="AK97" s="7"/>
      <c r="AL97" s="7"/>
      <c r="AM97" s="18"/>
      <c r="AN97" s="18"/>
    </row>
    <row r="98" spans="2:40">
      <c r="B98" s="4"/>
      <c r="C98" s="1"/>
      <c r="D98" s="1"/>
      <c r="E98" s="1"/>
      <c r="F98" s="1"/>
      <c r="G98" s="1"/>
      <c r="H98" s="377"/>
      <c r="I98" s="378"/>
      <c r="J98" s="379"/>
      <c r="K98" s="379"/>
      <c r="L98" s="379"/>
      <c r="M98" s="379"/>
      <c r="N98" s="377"/>
      <c r="O98" s="7"/>
      <c r="P98" s="7"/>
      <c r="Q98" s="7"/>
      <c r="R98" s="7"/>
      <c r="S98" s="16"/>
      <c r="T98" s="16"/>
      <c r="U98" s="16"/>
      <c r="V98" s="16"/>
      <c r="W98" s="17"/>
      <c r="X98" s="3"/>
      <c r="Y98" s="16"/>
      <c r="Z98" s="16"/>
      <c r="AA98" s="16"/>
      <c r="AB98" s="16"/>
      <c r="AC98" s="17"/>
      <c r="AD98" s="7"/>
      <c r="AE98" s="7"/>
      <c r="AF98" s="7"/>
      <c r="AG98" s="7"/>
      <c r="AH98" s="7"/>
      <c r="AI98" s="18"/>
      <c r="AJ98" s="18"/>
      <c r="AK98" s="7"/>
      <c r="AL98" s="7"/>
      <c r="AM98" s="18"/>
      <c r="AN98" s="18"/>
    </row>
    <row r="99" spans="2:40">
      <c r="B99" s="4"/>
      <c r="C99" s="1"/>
      <c r="D99" s="1"/>
      <c r="E99" s="1"/>
      <c r="F99" s="1"/>
      <c r="G99" s="1"/>
      <c r="H99" s="377"/>
      <c r="I99" s="378"/>
      <c r="J99" s="379"/>
      <c r="K99" s="379"/>
      <c r="L99" s="379"/>
      <c r="M99" s="379"/>
      <c r="N99" s="377"/>
      <c r="O99" s="7"/>
      <c r="P99" s="7"/>
      <c r="Q99" s="7"/>
      <c r="R99" s="7"/>
      <c r="S99" s="16"/>
      <c r="T99" s="16"/>
      <c r="U99" s="16"/>
      <c r="V99" s="16"/>
      <c r="W99" s="17"/>
      <c r="X99" s="3"/>
      <c r="Y99" s="16"/>
      <c r="Z99" s="16"/>
      <c r="AA99" s="16"/>
      <c r="AB99" s="16"/>
      <c r="AC99" s="17"/>
      <c r="AD99" s="7"/>
      <c r="AE99" s="7"/>
      <c r="AF99" s="7"/>
      <c r="AG99" s="7"/>
      <c r="AH99" s="7"/>
      <c r="AI99" s="18"/>
      <c r="AJ99" s="18"/>
      <c r="AK99" s="7"/>
      <c r="AL99" s="7"/>
      <c r="AM99" s="18"/>
      <c r="AN99" s="18"/>
    </row>
    <row r="100" spans="2:40">
      <c r="B100" s="4"/>
      <c r="C100" s="1"/>
      <c r="D100" s="1"/>
      <c r="E100" s="1"/>
      <c r="F100" s="1"/>
      <c r="G100" s="1"/>
      <c r="H100" s="377"/>
      <c r="I100" s="378"/>
      <c r="J100" s="379"/>
      <c r="K100" s="379"/>
      <c r="L100" s="379"/>
      <c r="M100" s="379"/>
      <c r="N100" s="377"/>
      <c r="O100" s="7"/>
      <c r="P100" s="7"/>
      <c r="Q100" s="7"/>
      <c r="R100" s="7"/>
      <c r="S100" s="16"/>
      <c r="T100" s="16"/>
      <c r="U100" s="16"/>
      <c r="V100" s="16"/>
      <c r="W100" s="17"/>
      <c r="X100" s="3"/>
      <c r="Y100" s="16"/>
      <c r="Z100" s="16"/>
      <c r="AA100" s="16"/>
      <c r="AB100" s="16"/>
      <c r="AC100" s="17"/>
      <c r="AD100" s="7"/>
      <c r="AE100" s="7"/>
      <c r="AF100" s="7"/>
      <c r="AG100" s="7"/>
      <c r="AH100" s="7"/>
      <c r="AI100" s="18"/>
      <c r="AJ100" s="18"/>
      <c r="AK100" s="7"/>
      <c r="AL100" s="7"/>
      <c r="AM100" s="18"/>
      <c r="AN100" s="18"/>
    </row>
    <row r="101" spans="2:40">
      <c r="B101" s="4"/>
      <c r="C101" s="1"/>
      <c r="D101" s="1"/>
      <c r="E101" s="1"/>
      <c r="F101" s="1"/>
      <c r="G101" s="1"/>
      <c r="H101" s="377"/>
      <c r="I101" s="378"/>
      <c r="J101" s="379"/>
      <c r="K101" s="379"/>
      <c r="L101" s="379"/>
      <c r="M101" s="379"/>
      <c r="N101" s="377"/>
      <c r="O101" s="7"/>
      <c r="P101" s="7"/>
      <c r="Q101" s="7"/>
      <c r="R101" s="7"/>
      <c r="S101" s="16"/>
      <c r="T101" s="16"/>
      <c r="U101" s="16"/>
      <c r="V101" s="16"/>
      <c r="W101" s="17"/>
      <c r="X101" s="3"/>
      <c r="Y101" s="16"/>
      <c r="Z101" s="16"/>
      <c r="AA101" s="16"/>
      <c r="AB101" s="16"/>
      <c r="AC101" s="17"/>
      <c r="AD101" s="7"/>
      <c r="AE101" s="7"/>
      <c r="AF101" s="7"/>
      <c r="AG101" s="7"/>
      <c r="AH101" s="7"/>
      <c r="AI101" s="18"/>
      <c r="AJ101" s="18"/>
      <c r="AK101" s="7"/>
      <c r="AL101" s="7"/>
      <c r="AM101" s="18"/>
      <c r="AN101" s="18"/>
    </row>
    <row r="102" spans="2:40">
      <c r="B102" s="4"/>
      <c r="C102" s="1"/>
      <c r="D102" s="1"/>
      <c r="E102" s="1"/>
      <c r="F102" s="1"/>
      <c r="G102" s="1"/>
      <c r="H102" s="377"/>
      <c r="I102" s="378"/>
      <c r="J102" s="379"/>
      <c r="K102" s="379"/>
      <c r="L102" s="379"/>
      <c r="M102" s="379"/>
      <c r="N102" s="377"/>
      <c r="O102" s="7"/>
      <c r="P102" s="7"/>
      <c r="Q102" s="7"/>
      <c r="R102" s="7"/>
      <c r="S102" s="16"/>
      <c r="T102" s="16"/>
      <c r="U102" s="16"/>
      <c r="V102" s="16"/>
      <c r="W102" s="17"/>
      <c r="X102" s="3"/>
      <c r="Y102" s="16"/>
      <c r="Z102" s="16"/>
      <c r="AA102" s="16"/>
      <c r="AB102" s="16"/>
      <c r="AC102" s="17"/>
      <c r="AD102" s="7"/>
      <c r="AE102" s="7"/>
      <c r="AF102" s="7"/>
      <c r="AG102" s="7"/>
      <c r="AH102" s="7"/>
      <c r="AI102" s="18"/>
      <c r="AJ102" s="18"/>
      <c r="AK102" s="7"/>
      <c r="AL102" s="7"/>
      <c r="AM102" s="18"/>
      <c r="AN102" s="18"/>
    </row>
    <row r="103" spans="2:40">
      <c r="B103" s="4"/>
      <c r="C103" s="1"/>
      <c r="D103" s="1"/>
      <c r="E103" s="1"/>
      <c r="F103" s="1"/>
      <c r="G103" s="1"/>
      <c r="H103" s="377"/>
      <c r="I103" s="378"/>
      <c r="J103" s="379"/>
      <c r="K103" s="379"/>
      <c r="L103" s="379"/>
      <c r="M103" s="379"/>
      <c r="N103" s="377"/>
      <c r="O103" s="7"/>
      <c r="P103" s="7"/>
      <c r="Q103" s="7"/>
      <c r="R103" s="7"/>
      <c r="S103" s="16"/>
      <c r="T103" s="16"/>
      <c r="U103" s="16"/>
      <c r="V103" s="16"/>
      <c r="W103" s="17"/>
      <c r="X103" s="3"/>
      <c r="Y103" s="16"/>
      <c r="Z103" s="16"/>
      <c r="AA103" s="16"/>
      <c r="AB103" s="16"/>
      <c r="AC103" s="17"/>
      <c r="AD103" s="7"/>
      <c r="AE103" s="7"/>
      <c r="AF103" s="7"/>
      <c r="AG103" s="7"/>
      <c r="AH103" s="7"/>
      <c r="AI103" s="18"/>
      <c r="AJ103" s="18"/>
      <c r="AK103" s="7"/>
      <c r="AL103" s="7"/>
      <c r="AM103" s="18"/>
      <c r="AN103" s="18"/>
    </row>
    <row r="104" spans="2:40">
      <c r="B104" s="4"/>
      <c r="C104" s="1"/>
      <c r="D104" s="1"/>
      <c r="E104" s="1"/>
      <c r="F104" s="1"/>
      <c r="G104" s="1"/>
      <c r="H104" s="377"/>
      <c r="I104" s="378"/>
      <c r="J104" s="379"/>
      <c r="K104" s="379"/>
      <c r="L104" s="379"/>
      <c r="M104" s="379"/>
      <c r="N104" s="377"/>
      <c r="O104" s="7"/>
      <c r="P104" s="7"/>
      <c r="Q104" s="7"/>
      <c r="R104" s="7"/>
      <c r="S104" s="16"/>
      <c r="T104" s="16"/>
      <c r="U104" s="16"/>
      <c r="V104" s="16"/>
      <c r="W104" s="17"/>
      <c r="X104" s="3"/>
      <c r="Y104" s="16"/>
      <c r="Z104" s="16"/>
      <c r="AA104" s="16"/>
      <c r="AB104" s="16"/>
      <c r="AC104" s="17"/>
      <c r="AD104" s="7"/>
      <c r="AE104" s="7"/>
      <c r="AF104" s="7"/>
      <c r="AG104" s="7"/>
      <c r="AH104" s="7"/>
      <c r="AI104" s="18"/>
      <c r="AJ104" s="18"/>
      <c r="AK104" s="7"/>
      <c r="AL104" s="7"/>
      <c r="AM104" s="18"/>
      <c r="AN104" s="18"/>
    </row>
    <row r="105" spans="2:40">
      <c r="B105" s="4"/>
      <c r="C105" s="1"/>
      <c r="D105" s="1"/>
      <c r="E105" s="1"/>
      <c r="F105" s="1"/>
      <c r="G105" s="1"/>
      <c r="H105" s="377"/>
      <c r="I105" s="378"/>
      <c r="J105" s="379"/>
      <c r="K105" s="379"/>
      <c r="L105" s="379"/>
      <c r="M105" s="379"/>
      <c r="N105" s="377"/>
      <c r="O105" s="7"/>
      <c r="P105" s="7"/>
      <c r="Q105" s="7"/>
      <c r="R105" s="7"/>
      <c r="S105" s="16"/>
      <c r="T105" s="16"/>
      <c r="U105" s="16"/>
      <c r="V105" s="16"/>
      <c r="W105" s="17"/>
      <c r="X105" s="3"/>
      <c r="Y105" s="16"/>
      <c r="Z105" s="16"/>
      <c r="AA105" s="16"/>
      <c r="AB105" s="16"/>
      <c r="AC105" s="17"/>
      <c r="AD105" s="7"/>
      <c r="AE105" s="7"/>
      <c r="AF105" s="7"/>
      <c r="AG105" s="7"/>
      <c r="AH105" s="7"/>
      <c r="AI105" s="18"/>
      <c r="AJ105" s="18"/>
      <c r="AK105" s="7"/>
      <c r="AL105" s="7"/>
      <c r="AM105" s="18"/>
      <c r="AN105" s="18"/>
    </row>
    <row r="106" spans="2:40">
      <c r="B106" s="4"/>
      <c r="C106" s="1"/>
      <c r="D106" s="1"/>
      <c r="E106" s="1"/>
      <c r="F106" s="1"/>
      <c r="G106" s="1"/>
      <c r="H106" s="377"/>
      <c r="I106" s="378"/>
      <c r="J106" s="379"/>
      <c r="K106" s="379"/>
      <c r="L106" s="379"/>
      <c r="M106" s="379"/>
      <c r="N106" s="377"/>
      <c r="O106" s="7"/>
      <c r="P106" s="7"/>
      <c r="Q106" s="7"/>
      <c r="R106" s="7"/>
      <c r="S106" s="16"/>
      <c r="T106" s="16"/>
      <c r="U106" s="16"/>
      <c r="V106" s="16"/>
      <c r="W106" s="17"/>
      <c r="X106" s="3"/>
      <c r="Y106" s="16"/>
      <c r="Z106" s="16"/>
      <c r="AA106" s="16"/>
      <c r="AB106" s="16"/>
      <c r="AC106" s="17"/>
      <c r="AD106" s="7"/>
      <c r="AE106" s="7"/>
      <c r="AF106" s="7"/>
      <c r="AG106" s="7"/>
      <c r="AH106" s="7"/>
      <c r="AI106" s="18"/>
      <c r="AJ106" s="18"/>
      <c r="AK106" s="7"/>
      <c r="AL106" s="7"/>
      <c r="AM106" s="18"/>
      <c r="AN106" s="18"/>
    </row>
    <row r="107" spans="2:40">
      <c r="B107" s="4"/>
      <c r="C107" s="1"/>
      <c r="D107" s="1"/>
      <c r="E107" s="1"/>
      <c r="F107" s="1"/>
      <c r="G107" s="1"/>
      <c r="H107" s="377"/>
      <c r="I107" s="378"/>
      <c r="J107" s="379"/>
      <c r="K107" s="379"/>
      <c r="L107" s="379"/>
      <c r="M107" s="379"/>
      <c r="N107" s="377"/>
      <c r="O107" s="7"/>
      <c r="P107" s="7"/>
      <c r="Q107" s="7"/>
      <c r="R107" s="7"/>
      <c r="S107" s="16"/>
      <c r="T107" s="16"/>
      <c r="U107" s="16"/>
      <c r="V107" s="16"/>
      <c r="W107" s="17"/>
      <c r="X107" s="3"/>
      <c r="Y107" s="16"/>
      <c r="Z107" s="16"/>
      <c r="AA107" s="16"/>
      <c r="AB107" s="16"/>
      <c r="AC107" s="17"/>
      <c r="AD107" s="7"/>
      <c r="AE107" s="7"/>
      <c r="AF107" s="7"/>
      <c r="AG107" s="7"/>
      <c r="AH107" s="7"/>
      <c r="AI107" s="18"/>
      <c r="AJ107" s="18"/>
      <c r="AK107" s="7"/>
      <c r="AL107" s="7"/>
      <c r="AM107" s="18"/>
      <c r="AN107" s="18"/>
    </row>
    <row r="108" spans="2:40">
      <c r="B108" s="4"/>
      <c r="C108" s="1"/>
      <c r="D108" s="1"/>
      <c r="E108" s="1"/>
      <c r="F108" s="1"/>
      <c r="G108" s="1"/>
      <c r="H108" s="377"/>
      <c r="I108" s="378"/>
      <c r="J108" s="379"/>
      <c r="K108" s="379"/>
      <c r="L108" s="379"/>
      <c r="M108" s="379"/>
      <c r="N108" s="377"/>
      <c r="O108" s="7"/>
      <c r="P108" s="7"/>
      <c r="Q108" s="7"/>
      <c r="R108" s="7"/>
      <c r="S108" s="16"/>
      <c r="T108" s="16"/>
      <c r="U108" s="16"/>
      <c r="V108" s="16"/>
      <c r="W108" s="17"/>
      <c r="X108" s="3"/>
      <c r="Y108" s="16"/>
      <c r="Z108" s="16"/>
      <c r="AA108" s="16"/>
      <c r="AB108" s="16"/>
      <c r="AC108" s="17"/>
      <c r="AD108" s="7"/>
      <c r="AE108" s="7"/>
      <c r="AF108" s="7"/>
      <c r="AG108" s="7"/>
      <c r="AH108" s="7"/>
      <c r="AI108" s="18"/>
      <c r="AJ108" s="18"/>
      <c r="AK108" s="7"/>
      <c r="AL108" s="7"/>
      <c r="AM108" s="18"/>
      <c r="AN108" s="18"/>
    </row>
    <row r="109" spans="2:40">
      <c r="B109" s="4"/>
      <c r="C109" s="1"/>
      <c r="D109" s="1"/>
      <c r="E109" s="1"/>
      <c r="F109" s="1"/>
      <c r="G109" s="1"/>
      <c r="H109" s="377"/>
      <c r="I109" s="378"/>
      <c r="J109" s="379"/>
      <c r="K109" s="379"/>
      <c r="L109" s="379"/>
      <c r="M109" s="379"/>
      <c r="N109" s="377"/>
      <c r="O109" s="7"/>
      <c r="P109" s="7"/>
      <c r="Q109" s="7"/>
      <c r="R109" s="7"/>
      <c r="S109" s="16"/>
      <c r="T109" s="16"/>
      <c r="U109" s="16"/>
      <c r="V109" s="16"/>
      <c r="W109" s="17"/>
      <c r="X109" s="3"/>
      <c r="Y109" s="16"/>
      <c r="Z109" s="16"/>
      <c r="AA109" s="16"/>
      <c r="AB109" s="16"/>
      <c r="AC109" s="17"/>
      <c r="AD109" s="7"/>
      <c r="AE109" s="7"/>
      <c r="AF109" s="7"/>
      <c r="AG109" s="7"/>
      <c r="AH109" s="7"/>
      <c r="AI109" s="18"/>
      <c r="AJ109" s="18"/>
      <c r="AK109" s="7"/>
      <c r="AL109" s="7"/>
      <c r="AM109" s="18"/>
      <c r="AN109" s="18"/>
    </row>
    <row r="110" spans="2:40">
      <c r="B110" s="4"/>
      <c r="C110" s="1"/>
      <c r="D110" s="1"/>
      <c r="E110" s="1"/>
      <c r="F110" s="1"/>
      <c r="G110" s="1"/>
      <c r="H110" s="377"/>
      <c r="I110" s="378"/>
      <c r="J110" s="379"/>
      <c r="K110" s="379"/>
      <c r="L110" s="379"/>
      <c r="M110" s="379"/>
      <c r="N110" s="377"/>
      <c r="O110" s="7"/>
      <c r="P110" s="7"/>
      <c r="Q110" s="7"/>
      <c r="R110" s="7"/>
      <c r="S110" s="16"/>
      <c r="T110" s="16"/>
      <c r="U110" s="16"/>
      <c r="V110" s="16"/>
      <c r="W110" s="17"/>
      <c r="X110" s="3"/>
      <c r="Y110" s="16"/>
      <c r="Z110" s="16"/>
      <c r="AA110" s="16"/>
      <c r="AB110" s="16"/>
      <c r="AC110" s="17"/>
      <c r="AD110" s="7"/>
      <c r="AE110" s="7"/>
      <c r="AF110" s="7"/>
      <c r="AG110" s="7"/>
      <c r="AH110" s="7"/>
      <c r="AI110" s="18"/>
      <c r="AJ110" s="18"/>
      <c r="AK110" s="7"/>
      <c r="AL110" s="7"/>
      <c r="AM110" s="18"/>
      <c r="AN110" s="18"/>
    </row>
    <row r="111" spans="2:40">
      <c r="B111" s="4"/>
      <c r="C111" s="1"/>
      <c r="D111" s="1"/>
      <c r="E111" s="1"/>
      <c r="F111" s="1"/>
      <c r="G111" s="1"/>
      <c r="H111" s="377"/>
      <c r="I111" s="378"/>
      <c r="J111" s="379"/>
      <c r="K111" s="379"/>
      <c r="L111" s="379"/>
      <c r="M111" s="379"/>
      <c r="N111" s="377"/>
      <c r="O111" s="7"/>
      <c r="P111" s="7"/>
      <c r="Q111" s="7"/>
      <c r="R111" s="7"/>
      <c r="S111" s="16"/>
      <c r="T111" s="16"/>
      <c r="U111" s="16"/>
      <c r="V111" s="16"/>
      <c r="W111" s="17"/>
      <c r="X111" s="3"/>
      <c r="Y111" s="16"/>
      <c r="Z111" s="16"/>
      <c r="AA111" s="16"/>
      <c r="AB111" s="16"/>
      <c r="AC111" s="17"/>
      <c r="AD111" s="7"/>
      <c r="AE111" s="7"/>
      <c r="AF111" s="7"/>
      <c r="AG111" s="7"/>
      <c r="AH111" s="7"/>
      <c r="AI111" s="18"/>
      <c r="AJ111" s="18"/>
      <c r="AK111" s="7"/>
      <c r="AL111" s="7"/>
      <c r="AM111" s="18"/>
      <c r="AN111" s="18"/>
    </row>
    <row r="112" spans="2:40">
      <c r="B112" s="4"/>
      <c r="C112" s="1"/>
      <c r="D112" s="1"/>
      <c r="E112" s="1"/>
      <c r="F112" s="1"/>
      <c r="G112" s="1"/>
      <c r="H112" s="377"/>
      <c r="I112" s="378"/>
      <c r="J112" s="379"/>
      <c r="K112" s="379"/>
      <c r="L112" s="379"/>
      <c r="M112" s="379"/>
      <c r="N112" s="377"/>
      <c r="O112" s="7"/>
      <c r="P112" s="7"/>
      <c r="Q112" s="7"/>
      <c r="R112" s="7"/>
      <c r="S112" s="16"/>
      <c r="T112" s="16"/>
      <c r="U112" s="16"/>
      <c r="V112" s="16"/>
      <c r="W112" s="17"/>
      <c r="X112" s="3"/>
      <c r="Y112" s="16"/>
      <c r="Z112" s="16"/>
      <c r="AA112" s="16"/>
      <c r="AB112" s="16"/>
      <c r="AC112" s="17"/>
      <c r="AD112" s="7"/>
      <c r="AE112" s="7"/>
      <c r="AF112" s="7"/>
      <c r="AG112" s="7"/>
      <c r="AH112" s="7"/>
      <c r="AI112" s="18"/>
      <c r="AJ112" s="18"/>
      <c r="AK112" s="7"/>
      <c r="AL112" s="7"/>
      <c r="AM112" s="18"/>
      <c r="AN112" s="18"/>
    </row>
    <row r="113" spans="2:40">
      <c r="B113" s="4"/>
      <c r="C113" s="1"/>
      <c r="D113" s="1"/>
      <c r="E113" s="1"/>
      <c r="F113" s="1"/>
      <c r="G113" s="1"/>
      <c r="H113" s="377"/>
      <c r="I113" s="378"/>
      <c r="J113" s="379"/>
      <c r="K113" s="379"/>
      <c r="L113" s="379"/>
      <c r="M113" s="379"/>
      <c r="N113" s="377"/>
      <c r="O113" s="7"/>
      <c r="P113" s="7"/>
      <c r="Q113" s="7"/>
      <c r="R113" s="7"/>
      <c r="S113" s="16"/>
      <c r="T113" s="16"/>
      <c r="U113" s="16"/>
      <c r="V113" s="16"/>
      <c r="W113" s="17"/>
      <c r="X113" s="3"/>
      <c r="Y113" s="16"/>
      <c r="Z113" s="16"/>
      <c r="AA113" s="16"/>
      <c r="AB113" s="16"/>
      <c r="AC113" s="17"/>
      <c r="AD113" s="7"/>
      <c r="AE113" s="7"/>
      <c r="AF113" s="7"/>
      <c r="AG113" s="7"/>
      <c r="AH113" s="7"/>
      <c r="AI113" s="18"/>
      <c r="AJ113" s="18"/>
      <c r="AK113" s="7"/>
      <c r="AL113" s="7"/>
      <c r="AM113" s="18"/>
      <c r="AN113" s="18"/>
    </row>
    <row r="114" spans="2:40">
      <c r="B114" s="4"/>
      <c r="C114" s="1"/>
      <c r="D114" s="1"/>
      <c r="E114" s="1"/>
      <c r="F114" s="1"/>
      <c r="G114" s="1"/>
      <c r="H114" s="377"/>
      <c r="I114" s="378"/>
      <c r="J114" s="379"/>
      <c r="K114" s="379"/>
      <c r="L114" s="379"/>
      <c r="M114" s="379"/>
      <c r="N114" s="377"/>
      <c r="O114" s="7"/>
      <c r="P114" s="7"/>
      <c r="Q114" s="7"/>
      <c r="R114" s="7"/>
      <c r="S114" s="16"/>
      <c r="T114" s="16"/>
      <c r="U114" s="16"/>
      <c r="V114" s="16"/>
      <c r="W114" s="17"/>
      <c r="X114" s="3"/>
      <c r="Y114" s="16"/>
      <c r="Z114" s="16"/>
      <c r="AA114" s="16"/>
      <c r="AB114" s="16"/>
      <c r="AC114" s="17"/>
      <c r="AD114" s="7"/>
      <c r="AE114" s="7"/>
      <c r="AF114" s="7"/>
      <c r="AG114" s="7"/>
      <c r="AH114" s="7"/>
      <c r="AI114" s="18"/>
      <c r="AJ114" s="18"/>
      <c r="AK114" s="7"/>
      <c r="AL114" s="7"/>
      <c r="AM114" s="18"/>
      <c r="AN114" s="18"/>
    </row>
    <row r="115" spans="2:40">
      <c r="B115" s="4"/>
      <c r="C115" s="1"/>
      <c r="D115" s="1"/>
      <c r="E115" s="1"/>
      <c r="F115" s="1"/>
      <c r="G115" s="1"/>
      <c r="H115" s="377"/>
      <c r="I115" s="378"/>
      <c r="J115" s="379"/>
      <c r="K115" s="379"/>
      <c r="L115" s="379"/>
      <c r="M115" s="379"/>
      <c r="N115" s="377"/>
      <c r="O115" s="7"/>
      <c r="P115" s="7"/>
      <c r="Q115" s="7"/>
      <c r="R115" s="7"/>
      <c r="S115" s="16"/>
      <c r="T115" s="16"/>
      <c r="U115" s="16"/>
      <c r="V115" s="16"/>
      <c r="W115" s="17"/>
      <c r="X115" s="3"/>
      <c r="Y115" s="16"/>
      <c r="Z115" s="16"/>
      <c r="AA115" s="16"/>
      <c r="AB115" s="16"/>
      <c r="AC115" s="17"/>
      <c r="AD115" s="7"/>
      <c r="AE115" s="7"/>
      <c r="AF115" s="7"/>
      <c r="AG115" s="7"/>
      <c r="AH115" s="7"/>
      <c r="AI115" s="18"/>
      <c r="AJ115" s="18"/>
      <c r="AK115" s="7"/>
      <c r="AL115" s="7"/>
      <c r="AM115" s="18"/>
      <c r="AN115" s="18"/>
    </row>
    <row r="116" spans="2:40">
      <c r="B116" s="4"/>
      <c r="C116" s="1"/>
      <c r="D116" s="1"/>
      <c r="E116" s="1"/>
      <c r="F116" s="1"/>
      <c r="G116" s="1"/>
      <c r="H116" s="377"/>
      <c r="I116" s="378"/>
      <c r="J116" s="379"/>
      <c r="K116" s="379"/>
      <c r="L116" s="379"/>
      <c r="M116" s="379"/>
      <c r="N116" s="377"/>
      <c r="O116" s="7"/>
      <c r="P116" s="7"/>
      <c r="Q116" s="7"/>
      <c r="R116" s="7"/>
      <c r="S116" s="16"/>
      <c r="T116" s="16"/>
      <c r="U116" s="16"/>
      <c r="V116" s="16"/>
      <c r="W116" s="17"/>
      <c r="X116" s="3"/>
      <c r="Y116" s="16"/>
      <c r="Z116" s="16"/>
      <c r="AA116" s="16"/>
      <c r="AB116" s="16"/>
      <c r="AC116" s="17"/>
      <c r="AD116" s="7"/>
      <c r="AE116" s="7"/>
      <c r="AF116" s="7"/>
      <c r="AG116" s="7"/>
      <c r="AH116" s="7"/>
      <c r="AI116" s="18"/>
      <c r="AJ116" s="18"/>
      <c r="AK116" s="7"/>
      <c r="AL116" s="7"/>
      <c r="AM116" s="18"/>
      <c r="AN116" s="18"/>
    </row>
    <row r="117" spans="2:40">
      <c r="B117" s="4"/>
      <c r="AI117" s="18"/>
      <c r="AJ117" s="18"/>
      <c r="AM117" s="18"/>
      <c r="AN117" s="18"/>
    </row>
    <row r="118" spans="2:40">
      <c r="B118" s="4"/>
      <c r="AI118" s="18"/>
      <c r="AJ118" s="18"/>
      <c r="AM118" s="18"/>
      <c r="AN118" s="18"/>
    </row>
    <row r="119" spans="2:40">
      <c r="B119" s="4"/>
      <c r="AI119" s="18"/>
      <c r="AJ119" s="18"/>
      <c r="AM119" s="18"/>
      <c r="AN119" s="18"/>
    </row>
    <row r="120" spans="2:40">
      <c r="B120" s="4"/>
      <c r="AI120" s="18"/>
      <c r="AJ120" s="18"/>
      <c r="AM120" s="18"/>
      <c r="AN120" s="18"/>
    </row>
    <row r="121" spans="2:40">
      <c r="B121" s="4"/>
      <c r="AI121" s="18"/>
      <c r="AJ121" s="18"/>
      <c r="AM121" s="18"/>
      <c r="AN121" s="18"/>
    </row>
    <row r="122" spans="2:40">
      <c r="B122" s="4"/>
      <c r="AI122" s="18"/>
      <c r="AJ122" s="18"/>
      <c r="AM122" s="18"/>
      <c r="AN122" s="18"/>
    </row>
    <row r="123" spans="2:40">
      <c r="B123" s="4"/>
      <c r="AI123" s="18"/>
      <c r="AJ123" s="18"/>
      <c r="AM123" s="18"/>
      <c r="AN123" s="18"/>
    </row>
    <row r="124" spans="2:40">
      <c r="B124" s="4"/>
      <c r="AI124" s="18"/>
      <c r="AJ124" s="18"/>
      <c r="AM124" s="18"/>
      <c r="AN124" s="18"/>
    </row>
    <row r="125" spans="2:40">
      <c r="B125" s="4"/>
      <c r="AI125" s="18"/>
      <c r="AJ125" s="18"/>
      <c r="AM125" s="18"/>
      <c r="AN125" s="18"/>
    </row>
    <row r="126" spans="2:40">
      <c r="B126" s="4"/>
      <c r="AI126" s="18"/>
      <c r="AJ126" s="18"/>
      <c r="AM126" s="18"/>
      <c r="AN126" s="18"/>
    </row>
    <row r="127" spans="2:40">
      <c r="B127" s="4"/>
      <c r="AI127" s="18"/>
      <c r="AJ127" s="18"/>
      <c r="AM127" s="18"/>
      <c r="AN127" s="18"/>
    </row>
    <row r="128" spans="2:40">
      <c r="B128" s="4"/>
      <c r="AI128" s="18"/>
      <c r="AJ128" s="18"/>
      <c r="AM128" s="18"/>
      <c r="AN128" s="18"/>
    </row>
    <row r="129" spans="2:40">
      <c r="B129" s="4"/>
      <c r="AI129" s="18"/>
      <c r="AJ129" s="18"/>
      <c r="AM129" s="18"/>
      <c r="AN129" s="18"/>
    </row>
    <row r="130" spans="2:40">
      <c r="B130" s="4"/>
      <c r="AI130" s="18"/>
      <c r="AJ130" s="18"/>
      <c r="AM130" s="18"/>
      <c r="AN130" s="18"/>
    </row>
    <row r="131" spans="2:40">
      <c r="B131" s="4"/>
      <c r="AI131" s="18"/>
      <c r="AJ131" s="18"/>
      <c r="AM131" s="18"/>
      <c r="AN131" s="18"/>
    </row>
    <row r="132" spans="2:40">
      <c r="B132" s="4"/>
      <c r="AI132" s="18"/>
      <c r="AJ132" s="18"/>
      <c r="AM132" s="18"/>
      <c r="AN132" s="18"/>
    </row>
    <row r="133" spans="2:40">
      <c r="B133" s="4"/>
      <c r="AI133" s="18"/>
      <c r="AJ133" s="18"/>
      <c r="AM133" s="18"/>
      <c r="AN133" s="18"/>
    </row>
    <row r="134" spans="2:40">
      <c r="B134" s="4"/>
      <c r="AI134" s="18"/>
      <c r="AJ134" s="18"/>
      <c r="AM134" s="18"/>
      <c r="AN134" s="18"/>
    </row>
    <row r="135" spans="2:40">
      <c r="B135" s="4"/>
      <c r="AI135" s="18"/>
      <c r="AJ135" s="18"/>
      <c r="AM135" s="18"/>
      <c r="AN135" s="18"/>
    </row>
    <row r="136" spans="2:40">
      <c r="B136" s="4"/>
      <c r="AI136" s="18"/>
      <c r="AJ136" s="18"/>
      <c r="AM136" s="18"/>
      <c r="AN136" s="18"/>
    </row>
    <row r="137" spans="2:40">
      <c r="B137" s="4"/>
      <c r="AI137" s="18"/>
      <c r="AJ137" s="18"/>
      <c r="AM137" s="18"/>
      <c r="AN137" s="18"/>
    </row>
    <row r="138" spans="2:40">
      <c r="B138" s="4"/>
      <c r="AI138" s="18"/>
      <c r="AJ138" s="18"/>
      <c r="AM138" s="18"/>
      <c r="AN138" s="18"/>
    </row>
    <row r="139" spans="2:40">
      <c r="B139" s="4"/>
      <c r="AI139" s="18"/>
      <c r="AJ139" s="18"/>
      <c r="AM139" s="18"/>
      <c r="AN139" s="18"/>
    </row>
    <row r="140" spans="2:40">
      <c r="B140" s="4"/>
      <c r="AI140" s="18"/>
      <c r="AJ140" s="18"/>
      <c r="AM140" s="18"/>
      <c r="AN140" s="18"/>
    </row>
    <row r="141" spans="2:40">
      <c r="B141" s="4"/>
      <c r="AI141" s="18"/>
      <c r="AJ141" s="18"/>
      <c r="AM141" s="18"/>
      <c r="AN141" s="18"/>
    </row>
    <row r="142" spans="2:40">
      <c r="B142" s="4"/>
      <c r="AI142" s="18"/>
      <c r="AJ142" s="18"/>
      <c r="AM142" s="18"/>
      <c r="AN142" s="18"/>
    </row>
    <row r="143" spans="2:40">
      <c r="B143" s="4"/>
      <c r="AI143" s="18"/>
      <c r="AJ143" s="18"/>
      <c r="AM143" s="18"/>
      <c r="AN143" s="18"/>
    </row>
    <row r="144" spans="2:40">
      <c r="B144" s="4"/>
      <c r="AI144" s="18"/>
      <c r="AJ144" s="18"/>
      <c r="AM144" s="18"/>
      <c r="AN144" s="18"/>
    </row>
    <row r="145" spans="2:40">
      <c r="B145" s="4"/>
      <c r="AI145" s="18"/>
      <c r="AJ145" s="18"/>
      <c r="AM145" s="18"/>
      <c r="AN145" s="18"/>
    </row>
    <row r="146" spans="2:40">
      <c r="B146" s="4"/>
      <c r="AI146" s="18"/>
      <c r="AJ146" s="18"/>
      <c r="AM146" s="18"/>
      <c r="AN146" s="18"/>
    </row>
    <row r="147" spans="2:40">
      <c r="B147" s="4"/>
      <c r="AI147" s="18"/>
      <c r="AJ147" s="18"/>
      <c r="AM147" s="18"/>
      <c r="AN147" s="18"/>
    </row>
    <row r="148" spans="2:40">
      <c r="B148" s="4"/>
      <c r="AI148" s="18"/>
      <c r="AJ148" s="18"/>
      <c r="AM148" s="18"/>
      <c r="AN148" s="18"/>
    </row>
    <row r="149" spans="2:40">
      <c r="B149" s="4"/>
      <c r="AI149" s="18"/>
      <c r="AJ149" s="18"/>
      <c r="AM149" s="18"/>
      <c r="AN149" s="18"/>
    </row>
    <row r="150" spans="2:40">
      <c r="B150" s="4"/>
      <c r="AI150" s="18"/>
      <c r="AJ150" s="18"/>
      <c r="AM150" s="18"/>
      <c r="AN150" s="18"/>
    </row>
    <row r="151" spans="2:40">
      <c r="B151" s="4"/>
      <c r="AI151" s="18"/>
      <c r="AJ151" s="18"/>
      <c r="AM151" s="18"/>
      <c r="AN151" s="18"/>
    </row>
    <row r="152" spans="2:40">
      <c r="B152" s="4"/>
      <c r="AI152" s="18"/>
      <c r="AJ152" s="18"/>
      <c r="AM152" s="18"/>
      <c r="AN152" s="18"/>
    </row>
    <row r="153" spans="2:40">
      <c r="B153" s="4"/>
      <c r="AI153" s="18"/>
      <c r="AJ153" s="18"/>
      <c r="AM153" s="18"/>
      <c r="AN153" s="18"/>
    </row>
    <row r="154" spans="2:40">
      <c r="B154" s="4"/>
      <c r="AI154" s="18"/>
      <c r="AJ154" s="18"/>
      <c r="AM154" s="18"/>
      <c r="AN154" s="18"/>
    </row>
    <row r="155" spans="2:40">
      <c r="B155" s="4"/>
      <c r="AI155" s="18"/>
      <c r="AJ155" s="18"/>
      <c r="AM155" s="18"/>
      <c r="AN155" s="18"/>
    </row>
    <row r="156" spans="2:40">
      <c r="B156" s="4"/>
      <c r="AI156" s="18"/>
      <c r="AJ156" s="18"/>
      <c r="AM156" s="18"/>
      <c r="AN156" s="18"/>
    </row>
    <row r="157" spans="2:40">
      <c r="B157" s="4"/>
      <c r="AI157" s="18"/>
      <c r="AJ157" s="18"/>
      <c r="AM157" s="18"/>
      <c r="AN157" s="18"/>
    </row>
    <row r="158" spans="2:40">
      <c r="B158" s="4"/>
      <c r="AI158" s="18"/>
      <c r="AJ158" s="18"/>
      <c r="AM158" s="18"/>
      <c r="AN158" s="18"/>
    </row>
    <row r="159" spans="2:40">
      <c r="B159" s="4"/>
      <c r="AI159" s="18"/>
      <c r="AJ159" s="18"/>
      <c r="AM159" s="18"/>
      <c r="AN159" s="18"/>
    </row>
    <row r="160" spans="2:40">
      <c r="B160" s="4"/>
      <c r="AI160" s="18"/>
      <c r="AJ160" s="18"/>
      <c r="AM160" s="18"/>
      <c r="AN160" s="18"/>
    </row>
    <row r="161" spans="2:40">
      <c r="B161" s="4"/>
      <c r="AI161" s="18"/>
      <c r="AJ161" s="18"/>
      <c r="AM161" s="18"/>
      <c r="AN161" s="18"/>
    </row>
    <row r="162" spans="2:40">
      <c r="B162" s="4"/>
      <c r="AI162" s="18"/>
      <c r="AJ162" s="18"/>
      <c r="AM162" s="18"/>
      <c r="AN162" s="18"/>
    </row>
    <row r="163" spans="2:40">
      <c r="B163" s="4"/>
      <c r="AI163" s="18"/>
      <c r="AJ163" s="18"/>
      <c r="AM163" s="18"/>
      <c r="AN163" s="18"/>
    </row>
    <row r="164" spans="2:40">
      <c r="B164" s="4"/>
      <c r="AI164" s="18"/>
      <c r="AJ164" s="18"/>
      <c r="AM164" s="18"/>
      <c r="AN164" s="18"/>
    </row>
    <row r="165" spans="2:40">
      <c r="B165" s="4"/>
      <c r="AI165" s="18"/>
      <c r="AJ165" s="18"/>
      <c r="AM165" s="18"/>
      <c r="AN165" s="18"/>
    </row>
    <row r="166" spans="2:40">
      <c r="B166" s="4"/>
      <c r="AI166" s="18"/>
      <c r="AJ166" s="18"/>
      <c r="AM166" s="18"/>
      <c r="AN166" s="18"/>
    </row>
    <row r="167" spans="2:40">
      <c r="B167" s="4"/>
      <c r="AI167" s="18"/>
      <c r="AJ167" s="18"/>
      <c r="AM167" s="18"/>
      <c r="AN167" s="18"/>
    </row>
    <row r="168" spans="2:40">
      <c r="B168" s="4"/>
      <c r="AI168" s="18"/>
      <c r="AJ168" s="18"/>
      <c r="AM168" s="18"/>
      <c r="AN168" s="18"/>
    </row>
    <row r="169" spans="2:40">
      <c r="B169" s="4"/>
      <c r="AI169" s="18"/>
      <c r="AJ169" s="18"/>
      <c r="AM169" s="18"/>
      <c r="AN169" s="18"/>
    </row>
    <row r="170" spans="2:40">
      <c r="B170" s="4"/>
      <c r="AI170" s="18"/>
      <c r="AJ170" s="18"/>
      <c r="AM170" s="18"/>
      <c r="AN170" s="18"/>
    </row>
    <row r="171" spans="2:40">
      <c r="B171" s="4"/>
      <c r="AI171" s="18"/>
      <c r="AJ171" s="18"/>
      <c r="AM171" s="18"/>
      <c r="AN171" s="18"/>
    </row>
    <row r="172" spans="2:40">
      <c r="B172" s="4"/>
      <c r="AI172" s="18"/>
      <c r="AJ172" s="18"/>
      <c r="AM172" s="18"/>
      <c r="AN172" s="18"/>
    </row>
    <row r="173" spans="2:40">
      <c r="B173" s="4"/>
      <c r="AI173" s="18"/>
      <c r="AJ173" s="18"/>
      <c r="AM173" s="18"/>
      <c r="AN173" s="18"/>
    </row>
    <row r="174" spans="2:40">
      <c r="B174" s="4"/>
      <c r="AI174" s="18"/>
      <c r="AJ174" s="18"/>
      <c r="AM174" s="18"/>
      <c r="AN174" s="18"/>
    </row>
    <row r="175" spans="2:40">
      <c r="B175" s="4"/>
      <c r="AI175" s="18"/>
      <c r="AJ175" s="18"/>
      <c r="AM175" s="18"/>
      <c r="AN175" s="18"/>
    </row>
    <row r="176" spans="2:40">
      <c r="B176" s="4"/>
      <c r="AI176" s="18"/>
      <c r="AJ176" s="18"/>
      <c r="AM176" s="18"/>
      <c r="AN176" s="18"/>
    </row>
    <row r="177" spans="2:40">
      <c r="B177" s="4"/>
      <c r="AI177" s="18"/>
      <c r="AJ177" s="18"/>
      <c r="AM177" s="18"/>
      <c r="AN177" s="18"/>
    </row>
    <row r="178" spans="2:40">
      <c r="B178" s="4"/>
      <c r="AI178" s="18"/>
      <c r="AJ178" s="18"/>
      <c r="AM178" s="18"/>
      <c r="AN178" s="18"/>
    </row>
    <row r="179" spans="2:40">
      <c r="B179" s="4"/>
      <c r="AI179" s="18"/>
      <c r="AJ179" s="18"/>
      <c r="AM179" s="18"/>
      <c r="AN179" s="18"/>
    </row>
    <row r="180" spans="2:40">
      <c r="B180" s="4"/>
      <c r="AI180" s="18"/>
      <c r="AJ180" s="18"/>
      <c r="AM180" s="18"/>
      <c r="AN180" s="18"/>
    </row>
    <row r="181" spans="2:40">
      <c r="B181" s="4"/>
      <c r="AI181" s="18"/>
      <c r="AJ181" s="18"/>
      <c r="AM181" s="18"/>
      <c r="AN181" s="18"/>
    </row>
    <row r="182" spans="2:40">
      <c r="B182" s="4"/>
      <c r="AI182" s="18"/>
      <c r="AJ182" s="18"/>
      <c r="AM182" s="18"/>
      <c r="AN182" s="18"/>
    </row>
    <row r="183" spans="2:40">
      <c r="B183" s="4"/>
      <c r="AI183" s="18"/>
      <c r="AJ183" s="18"/>
      <c r="AM183" s="18"/>
      <c r="AN183" s="18"/>
    </row>
    <row r="184" spans="2:40">
      <c r="B184" s="4"/>
      <c r="AI184" s="18"/>
      <c r="AJ184" s="18"/>
      <c r="AM184" s="18"/>
      <c r="AN184" s="18"/>
    </row>
    <row r="185" spans="2:40">
      <c r="B185" s="4"/>
      <c r="AI185" s="18"/>
      <c r="AJ185" s="18"/>
      <c r="AM185" s="18"/>
      <c r="AN185" s="18"/>
    </row>
    <row r="186" spans="2:40">
      <c r="B186" s="4"/>
      <c r="AI186" s="18"/>
      <c r="AJ186" s="18"/>
      <c r="AM186" s="18"/>
      <c r="AN186" s="18"/>
    </row>
    <row r="187" spans="2:40">
      <c r="B187" s="4"/>
      <c r="AI187" s="18"/>
      <c r="AJ187" s="18"/>
      <c r="AM187" s="18"/>
      <c r="AN187" s="18"/>
    </row>
    <row r="188" spans="2:40">
      <c r="B188" s="4"/>
      <c r="AI188" s="18"/>
      <c r="AJ188" s="18"/>
      <c r="AM188" s="18"/>
      <c r="AN188" s="18"/>
    </row>
    <row r="189" spans="2:40">
      <c r="B189" s="4"/>
      <c r="AI189" s="18"/>
      <c r="AJ189" s="18"/>
      <c r="AM189" s="18"/>
      <c r="AN189" s="18"/>
    </row>
    <row r="190" spans="2:40">
      <c r="B190" s="4"/>
      <c r="AI190" s="18"/>
      <c r="AJ190" s="18"/>
      <c r="AM190" s="18"/>
      <c r="AN190" s="18"/>
    </row>
    <row r="191" spans="2:40">
      <c r="B191" s="4"/>
      <c r="AI191" s="18"/>
      <c r="AJ191" s="18"/>
      <c r="AM191" s="18"/>
      <c r="AN191" s="18"/>
    </row>
    <row r="192" spans="2:40">
      <c r="B192" s="4"/>
      <c r="AI192" s="18"/>
      <c r="AJ192" s="18"/>
      <c r="AM192" s="18"/>
      <c r="AN192" s="18"/>
    </row>
    <row r="193" spans="2:40">
      <c r="B193" s="4"/>
      <c r="AI193" s="18"/>
      <c r="AJ193" s="18"/>
      <c r="AM193" s="18"/>
      <c r="AN193" s="18"/>
    </row>
    <row r="194" spans="2:40">
      <c r="B194" s="4"/>
      <c r="AI194" s="18"/>
      <c r="AJ194" s="18"/>
      <c r="AM194" s="18"/>
      <c r="AN194" s="18"/>
    </row>
    <row r="195" spans="2:40">
      <c r="B195" s="4"/>
      <c r="AI195" s="18"/>
      <c r="AJ195" s="18"/>
      <c r="AM195" s="18"/>
      <c r="AN195" s="18"/>
    </row>
    <row r="196" spans="2:40">
      <c r="B196" s="4"/>
      <c r="AI196" s="18"/>
      <c r="AJ196" s="18"/>
      <c r="AM196" s="18"/>
      <c r="AN196" s="18"/>
    </row>
    <row r="197" spans="2:40">
      <c r="B197" s="4"/>
      <c r="AI197" s="18"/>
      <c r="AJ197" s="18"/>
      <c r="AM197" s="18"/>
      <c r="AN197" s="18"/>
    </row>
    <row r="198" spans="2:40">
      <c r="B198" s="4"/>
      <c r="AI198" s="18"/>
      <c r="AJ198" s="18"/>
      <c r="AM198" s="18"/>
      <c r="AN198" s="18"/>
    </row>
    <row r="199" spans="2:40">
      <c r="B199" s="4"/>
      <c r="AI199" s="18"/>
      <c r="AJ199" s="18"/>
      <c r="AM199" s="18"/>
      <c r="AN199" s="18"/>
    </row>
    <row r="200" spans="2:40">
      <c r="B200" s="4"/>
      <c r="AI200" s="18"/>
      <c r="AJ200" s="18"/>
      <c r="AM200" s="18"/>
      <c r="AN200" s="18"/>
    </row>
    <row r="201" spans="2:40">
      <c r="B201" s="4"/>
      <c r="AI201" s="18"/>
      <c r="AJ201" s="18"/>
      <c r="AM201" s="18"/>
      <c r="AN201" s="18"/>
    </row>
    <row r="202" spans="2:40">
      <c r="B202" s="4"/>
      <c r="AI202" s="18"/>
      <c r="AJ202" s="18"/>
      <c r="AM202" s="18"/>
      <c r="AN202" s="18"/>
    </row>
    <row r="203" spans="2:40">
      <c r="B203" s="4"/>
      <c r="AI203" s="18"/>
      <c r="AJ203" s="18"/>
      <c r="AM203" s="18"/>
      <c r="AN203" s="18"/>
    </row>
    <row r="204" spans="2:40">
      <c r="B204" s="4"/>
      <c r="AI204" s="18"/>
      <c r="AJ204" s="18"/>
      <c r="AM204" s="18"/>
      <c r="AN204" s="18"/>
    </row>
    <row r="205" spans="2:40">
      <c r="B205" s="4"/>
      <c r="AI205" s="18"/>
      <c r="AJ205" s="18"/>
      <c r="AM205" s="18"/>
      <c r="AN205" s="18"/>
    </row>
    <row r="206" spans="2:40">
      <c r="B206" s="4"/>
      <c r="AI206" s="18"/>
      <c r="AJ206" s="18"/>
      <c r="AM206" s="18"/>
      <c r="AN206" s="18"/>
    </row>
    <row r="207" spans="2:40">
      <c r="B207" s="4"/>
      <c r="AI207" s="18"/>
      <c r="AJ207" s="18"/>
      <c r="AM207" s="18"/>
      <c r="AN207" s="18"/>
    </row>
    <row r="208" spans="2:40">
      <c r="B208" s="4"/>
      <c r="AI208" s="18"/>
      <c r="AJ208" s="18"/>
      <c r="AM208" s="18"/>
      <c r="AN208" s="18"/>
    </row>
    <row r="209" spans="2:40">
      <c r="B209" s="4"/>
      <c r="AI209" s="18"/>
      <c r="AJ209" s="18"/>
      <c r="AM209" s="18"/>
      <c r="AN209" s="18"/>
    </row>
    <row r="210" spans="2:40">
      <c r="B210" s="4"/>
      <c r="AI210" s="18"/>
      <c r="AJ210" s="18"/>
      <c r="AM210" s="18"/>
      <c r="AN210" s="18"/>
    </row>
    <row r="211" spans="2:40">
      <c r="B211" s="4"/>
      <c r="AI211" s="18"/>
      <c r="AJ211" s="18"/>
      <c r="AM211" s="18"/>
      <c r="AN211" s="18"/>
    </row>
    <row r="212" spans="2:40">
      <c r="B212" s="4"/>
      <c r="AI212" s="18"/>
      <c r="AJ212" s="18"/>
      <c r="AM212" s="18"/>
      <c r="AN212" s="18"/>
    </row>
    <row r="213" spans="2:40">
      <c r="B213" s="4"/>
      <c r="AI213" s="18"/>
      <c r="AJ213" s="18"/>
      <c r="AM213" s="18"/>
      <c r="AN213" s="18"/>
    </row>
    <row r="214" spans="2:40">
      <c r="B214" s="4"/>
      <c r="AI214" s="18"/>
      <c r="AJ214" s="18"/>
      <c r="AM214" s="18"/>
      <c r="AN214" s="18"/>
    </row>
    <row r="215" spans="2:40">
      <c r="B215" s="4"/>
      <c r="AI215" s="18"/>
      <c r="AJ215" s="18"/>
      <c r="AM215" s="18"/>
      <c r="AN215" s="18"/>
    </row>
    <row r="216" spans="2:40">
      <c r="B216" s="4"/>
      <c r="AI216" s="18"/>
      <c r="AJ216" s="18"/>
      <c r="AM216" s="18"/>
      <c r="AN216" s="18"/>
    </row>
    <row r="217" spans="2:40">
      <c r="AI217" s="18"/>
      <c r="AJ217" s="18"/>
      <c r="AM217" s="18"/>
      <c r="AN217" s="18"/>
    </row>
    <row r="218" spans="2:40">
      <c r="AI218" s="18"/>
      <c r="AJ218" s="18"/>
      <c r="AM218" s="18"/>
      <c r="AN218" s="18"/>
    </row>
    <row r="219" spans="2:40">
      <c r="AI219" s="18"/>
      <c r="AJ219" s="18"/>
      <c r="AM219" s="18"/>
      <c r="AN219" s="18"/>
    </row>
    <row r="220" spans="2:40">
      <c r="AI220" s="18"/>
      <c r="AJ220" s="18"/>
      <c r="AM220" s="18"/>
      <c r="AN220" s="18"/>
    </row>
    <row r="221" spans="2:40">
      <c r="AI221" s="18"/>
      <c r="AJ221" s="18"/>
      <c r="AM221" s="18"/>
      <c r="AN221" s="18"/>
    </row>
    <row r="222" spans="2:40">
      <c r="AI222" s="18"/>
      <c r="AJ222" s="18"/>
      <c r="AM222" s="18"/>
      <c r="AN222" s="18"/>
    </row>
    <row r="223" spans="2:40">
      <c r="AI223" s="18"/>
      <c r="AJ223" s="18"/>
      <c r="AM223" s="18"/>
      <c r="AN223" s="18"/>
    </row>
    <row r="224" spans="2:40">
      <c r="AI224" s="18"/>
      <c r="AJ224" s="18"/>
      <c r="AM224" s="18"/>
      <c r="AN224" s="18"/>
    </row>
    <row r="225" spans="35:40">
      <c r="AI225" s="18"/>
      <c r="AJ225" s="18"/>
      <c r="AM225" s="18"/>
      <c r="AN225" s="18"/>
    </row>
    <row r="226" spans="35:40">
      <c r="AI226" s="18"/>
      <c r="AJ226" s="18"/>
      <c r="AM226" s="18"/>
      <c r="AN226" s="18"/>
    </row>
    <row r="227" spans="35:40">
      <c r="AI227" s="18"/>
      <c r="AJ227" s="18"/>
      <c r="AM227" s="18"/>
      <c r="AN227" s="18"/>
    </row>
    <row r="228" spans="35:40">
      <c r="AI228" s="18"/>
      <c r="AJ228" s="18"/>
      <c r="AM228" s="18"/>
      <c r="AN228" s="18"/>
    </row>
    <row r="229" spans="35:40">
      <c r="AI229" s="18"/>
      <c r="AJ229" s="18"/>
      <c r="AM229" s="18"/>
      <c r="AN229" s="18"/>
    </row>
    <row r="230" spans="35:40">
      <c r="AI230" s="18"/>
      <c r="AJ230" s="18"/>
      <c r="AM230" s="18"/>
      <c r="AN230" s="18"/>
    </row>
    <row r="231" spans="35:40">
      <c r="AI231" s="18"/>
      <c r="AJ231" s="18"/>
      <c r="AM231" s="18"/>
      <c r="AN231" s="18"/>
    </row>
    <row r="232" spans="35:40">
      <c r="AI232" s="18"/>
      <c r="AJ232" s="18"/>
      <c r="AM232" s="18"/>
      <c r="AN232" s="18"/>
    </row>
    <row r="233" spans="35:40">
      <c r="AI233" s="18"/>
      <c r="AJ233" s="18"/>
      <c r="AM233" s="18"/>
      <c r="AN233" s="18"/>
    </row>
    <row r="234" spans="35:40">
      <c r="AI234" s="18"/>
      <c r="AJ234" s="18"/>
      <c r="AM234" s="18"/>
      <c r="AN234" s="18"/>
    </row>
    <row r="235" spans="35:40">
      <c r="AI235" s="18"/>
      <c r="AJ235" s="18"/>
      <c r="AM235" s="18"/>
      <c r="AN235" s="18"/>
    </row>
    <row r="236" spans="35:40">
      <c r="AI236" s="18"/>
      <c r="AJ236" s="18"/>
      <c r="AM236" s="18"/>
      <c r="AN236" s="18"/>
    </row>
    <row r="237" spans="35:40">
      <c r="AI237" s="18"/>
      <c r="AJ237" s="18"/>
      <c r="AM237" s="18"/>
      <c r="AN237" s="18"/>
    </row>
    <row r="238" spans="35:40">
      <c r="AI238" s="18"/>
      <c r="AJ238" s="18"/>
      <c r="AM238" s="18"/>
      <c r="AN238" s="18"/>
    </row>
    <row r="239" spans="35:40">
      <c r="AI239" s="18"/>
      <c r="AJ239" s="18"/>
      <c r="AM239" s="18"/>
      <c r="AN239" s="18"/>
    </row>
    <row r="240" spans="35:40">
      <c r="AI240" s="18"/>
      <c r="AJ240" s="18"/>
      <c r="AM240" s="18"/>
      <c r="AN240" s="18"/>
    </row>
    <row r="241" spans="35:40">
      <c r="AI241" s="18"/>
      <c r="AJ241" s="18"/>
      <c r="AM241" s="18"/>
      <c r="AN241" s="18"/>
    </row>
    <row r="242" spans="35:40">
      <c r="AI242" s="18"/>
      <c r="AJ242" s="18"/>
      <c r="AM242" s="18"/>
      <c r="AN242" s="18"/>
    </row>
    <row r="243" spans="35:40">
      <c r="AI243" s="18"/>
      <c r="AJ243" s="18"/>
      <c r="AM243" s="18"/>
      <c r="AN243" s="18"/>
    </row>
    <row r="244" spans="35:40">
      <c r="AI244" s="18"/>
      <c r="AJ244" s="18"/>
      <c r="AM244" s="18"/>
      <c r="AN244" s="18"/>
    </row>
    <row r="245" spans="35:40">
      <c r="AI245" s="18"/>
      <c r="AJ245" s="18"/>
      <c r="AM245" s="18"/>
      <c r="AN245" s="18"/>
    </row>
    <row r="246" spans="35:40">
      <c r="AI246" s="18"/>
      <c r="AJ246" s="18"/>
      <c r="AM246" s="18"/>
      <c r="AN246" s="18"/>
    </row>
    <row r="247" spans="35:40">
      <c r="AI247" s="18"/>
      <c r="AJ247" s="18"/>
      <c r="AM247" s="18"/>
      <c r="AN247" s="18"/>
    </row>
    <row r="248" spans="35:40">
      <c r="AI248" s="18"/>
      <c r="AJ248" s="18"/>
      <c r="AM248" s="18"/>
      <c r="AN248" s="18"/>
    </row>
    <row r="249" spans="35:40">
      <c r="AI249" s="18"/>
      <c r="AJ249" s="18"/>
      <c r="AM249" s="18"/>
      <c r="AN249" s="18"/>
    </row>
    <row r="250" spans="35:40">
      <c r="AI250" s="18"/>
      <c r="AJ250" s="18"/>
      <c r="AM250" s="18"/>
      <c r="AN250" s="18"/>
    </row>
    <row r="251" spans="35:40">
      <c r="AI251" s="18"/>
      <c r="AJ251" s="18"/>
      <c r="AM251" s="18"/>
      <c r="AN251" s="18"/>
    </row>
    <row r="252" spans="35:40">
      <c r="AI252" s="18"/>
      <c r="AJ252" s="18"/>
      <c r="AM252" s="18"/>
      <c r="AN252" s="18"/>
    </row>
    <row r="253" spans="35:40">
      <c r="AI253" s="18"/>
      <c r="AJ253" s="18"/>
      <c r="AM253" s="18"/>
      <c r="AN253" s="18"/>
    </row>
    <row r="254" spans="35:40">
      <c r="AI254" s="18"/>
      <c r="AJ254" s="18"/>
      <c r="AM254" s="18"/>
      <c r="AN254" s="18"/>
    </row>
    <row r="255" spans="35:40">
      <c r="AI255" s="18"/>
      <c r="AJ255" s="18"/>
      <c r="AM255" s="18"/>
      <c r="AN255" s="18"/>
    </row>
    <row r="256" spans="35:40">
      <c r="AI256" s="18"/>
      <c r="AJ256" s="18"/>
      <c r="AM256" s="18"/>
      <c r="AN256" s="18"/>
    </row>
    <row r="257" spans="35:40">
      <c r="AI257" s="18"/>
      <c r="AJ257" s="18"/>
      <c r="AM257" s="18"/>
      <c r="AN257" s="18"/>
    </row>
    <row r="258" spans="35:40">
      <c r="AI258" s="18"/>
      <c r="AJ258" s="18"/>
      <c r="AM258" s="18"/>
      <c r="AN258" s="18"/>
    </row>
    <row r="259" spans="35:40">
      <c r="AI259" s="18"/>
      <c r="AJ259" s="18"/>
      <c r="AM259" s="18"/>
      <c r="AN259" s="18"/>
    </row>
    <row r="260" spans="35:40">
      <c r="AI260" s="18"/>
      <c r="AJ260" s="18"/>
      <c r="AM260" s="18"/>
      <c r="AN260" s="18"/>
    </row>
    <row r="261" spans="35:40">
      <c r="AI261" s="18"/>
      <c r="AJ261" s="18"/>
      <c r="AM261" s="18"/>
      <c r="AN261" s="18"/>
    </row>
    <row r="262" spans="35:40">
      <c r="AI262" s="18"/>
      <c r="AJ262" s="18"/>
      <c r="AM262" s="18"/>
      <c r="AN262" s="18"/>
    </row>
    <row r="263" spans="35:40">
      <c r="AI263" s="18"/>
      <c r="AJ263" s="18"/>
      <c r="AM263" s="18"/>
      <c r="AN263" s="18"/>
    </row>
    <row r="264" spans="35:40">
      <c r="AI264" s="18"/>
      <c r="AJ264" s="18"/>
      <c r="AM264" s="18"/>
      <c r="AN264" s="18"/>
    </row>
    <row r="265" spans="35:40">
      <c r="AI265" s="18"/>
      <c r="AJ265" s="18"/>
      <c r="AM265" s="18"/>
      <c r="AN265" s="18"/>
    </row>
    <row r="266" spans="35:40">
      <c r="AI266" s="18"/>
      <c r="AJ266" s="18"/>
      <c r="AM266" s="18"/>
      <c r="AN266" s="18"/>
    </row>
    <row r="267" spans="35:40">
      <c r="AI267" s="18"/>
      <c r="AJ267" s="18"/>
      <c r="AM267" s="18"/>
      <c r="AN267" s="18"/>
    </row>
    <row r="268" spans="35:40">
      <c r="AI268" s="18"/>
      <c r="AJ268" s="18"/>
      <c r="AM268" s="18"/>
      <c r="AN268" s="18"/>
    </row>
    <row r="269" spans="35:40">
      <c r="AI269" s="18"/>
      <c r="AJ269" s="18"/>
      <c r="AM269" s="18"/>
      <c r="AN269" s="18"/>
    </row>
    <row r="270" spans="35:40">
      <c r="AI270" s="18"/>
      <c r="AJ270" s="18"/>
      <c r="AM270" s="18"/>
      <c r="AN270" s="18"/>
    </row>
    <row r="271" spans="35:40">
      <c r="AI271" s="18"/>
      <c r="AJ271" s="18"/>
      <c r="AM271" s="18"/>
      <c r="AN271" s="18"/>
    </row>
    <row r="272" spans="35:40">
      <c r="AI272" s="18"/>
      <c r="AJ272" s="18"/>
      <c r="AM272" s="18"/>
      <c r="AN272" s="18"/>
    </row>
    <row r="273" spans="35:40">
      <c r="AI273" s="18"/>
      <c r="AJ273" s="18"/>
      <c r="AM273" s="18"/>
      <c r="AN273" s="18"/>
    </row>
    <row r="274" spans="35:40">
      <c r="AI274" s="18"/>
      <c r="AJ274" s="18"/>
      <c r="AM274" s="18"/>
      <c r="AN274" s="18"/>
    </row>
    <row r="275" spans="35:40">
      <c r="AI275" s="18"/>
      <c r="AJ275" s="18"/>
      <c r="AM275" s="18"/>
      <c r="AN275" s="18"/>
    </row>
    <row r="276" spans="35:40">
      <c r="AI276" s="18"/>
      <c r="AJ276" s="18"/>
      <c r="AM276" s="18"/>
      <c r="AN276" s="18"/>
    </row>
    <row r="277" spans="35:40">
      <c r="AI277" s="18"/>
      <c r="AJ277" s="18"/>
      <c r="AM277" s="18"/>
      <c r="AN277" s="18"/>
    </row>
    <row r="278" spans="35:40">
      <c r="AI278" s="18"/>
      <c r="AJ278" s="18"/>
      <c r="AM278" s="18"/>
      <c r="AN278" s="18"/>
    </row>
    <row r="279" spans="35:40">
      <c r="AI279" s="18"/>
      <c r="AJ279" s="18"/>
      <c r="AM279" s="18"/>
      <c r="AN279" s="18"/>
    </row>
    <row r="280" spans="35:40">
      <c r="AI280" s="18"/>
      <c r="AJ280" s="18"/>
      <c r="AM280" s="18"/>
      <c r="AN280" s="18"/>
    </row>
    <row r="281" spans="35:40">
      <c r="AI281" s="18"/>
      <c r="AJ281" s="18"/>
      <c r="AM281" s="18"/>
      <c r="AN281" s="18"/>
    </row>
    <row r="282" spans="35:40">
      <c r="AI282" s="18"/>
      <c r="AJ282" s="18"/>
      <c r="AM282" s="18"/>
      <c r="AN282" s="18"/>
    </row>
    <row r="283" spans="35:40">
      <c r="AI283" s="18"/>
      <c r="AJ283" s="18"/>
      <c r="AM283" s="18"/>
      <c r="AN283" s="18"/>
    </row>
    <row r="284" spans="35:40">
      <c r="AI284" s="18"/>
      <c r="AJ284" s="18"/>
      <c r="AM284" s="18"/>
      <c r="AN284" s="18"/>
    </row>
    <row r="285" spans="35:40">
      <c r="AI285" s="18"/>
      <c r="AJ285" s="18"/>
      <c r="AM285" s="18"/>
      <c r="AN285" s="18"/>
    </row>
    <row r="286" spans="35:40">
      <c r="AI286" s="18"/>
      <c r="AJ286" s="18"/>
      <c r="AM286" s="18"/>
      <c r="AN286" s="18"/>
    </row>
    <row r="287" spans="35:40">
      <c r="AI287" s="18"/>
      <c r="AJ287" s="18"/>
      <c r="AM287" s="18"/>
      <c r="AN287" s="18"/>
    </row>
    <row r="288" spans="35:40">
      <c r="AI288" s="18"/>
      <c r="AJ288" s="18"/>
      <c r="AM288" s="18"/>
      <c r="AN288" s="18"/>
    </row>
    <row r="289" spans="35:40">
      <c r="AI289" s="18"/>
      <c r="AJ289" s="18"/>
      <c r="AM289" s="18"/>
      <c r="AN289" s="18"/>
    </row>
    <row r="290" spans="35:40">
      <c r="AI290" s="18"/>
      <c r="AJ290" s="18"/>
      <c r="AM290" s="18"/>
      <c r="AN290" s="18"/>
    </row>
    <row r="291" spans="35:40">
      <c r="AI291" s="18"/>
      <c r="AJ291" s="18"/>
      <c r="AM291" s="18"/>
      <c r="AN291" s="18"/>
    </row>
    <row r="292" spans="35:40">
      <c r="AI292" s="18"/>
      <c r="AJ292" s="18"/>
      <c r="AM292" s="18"/>
      <c r="AN292" s="18"/>
    </row>
    <row r="293" spans="35:40">
      <c r="AI293" s="18"/>
      <c r="AJ293" s="18"/>
      <c r="AM293" s="18"/>
      <c r="AN293" s="18"/>
    </row>
    <row r="294" spans="35:40">
      <c r="AI294" s="18"/>
      <c r="AJ294" s="18"/>
      <c r="AM294" s="18"/>
      <c r="AN294" s="18"/>
    </row>
    <row r="295" spans="35:40">
      <c r="AI295" s="18"/>
      <c r="AJ295" s="18"/>
      <c r="AM295" s="18"/>
      <c r="AN295" s="18"/>
    </row>
    <row r="296" spans="35:40">
      <c r="AI296" s="18"/>
      <c r="AJ296" s="18"/>
      <c r="AM296" s="18"/>
      <c r="AN296" s="18"/>
    </row>
    <row r="297" spans="35:40">
      <c r="AI297" s="18"/>
      <c r="AJ297" s="18"/>
      <c r="AM297" s="18"/>
      <c r="AN297" s="18"/>
    </row>
    <row r="298" spans="35:40">
      <c r="AI298" s="18"/>
      <c r="AJ298" s="18"/>
      <c r="AM298" s="18"/>
      <c r="AN298" s="18"/>
    </row>
    <row r="299" spans="35:40">
      <c r="AI299" s="18"/>
      <c r="AJ299" s="18"/>
      <c r="AM299" s="18"/>
      <c r="AN299" s="18"/>
    </row>
    <row r="300" spans="35:40">
      <c r="AI300" s="18"/>
      <c r="AJ300" s="18"/>
      <c r="AM300" s="18"/>
      <c r="AN300" s="18"/>
    </row>
    <row r="301" spans="35:40">
      <c r="AI301" s="18"/>
      <c r="AJ301" s="18"/>
      <c r="AM301" s="18"/>
      <c r="AN301" s="18"/>
    </row>
    <row r="302" spans="35:40">
      <c r="AI302" s="18"/>
      <c r="AJ302" s="18"/>
      <c r="AM302" s="18"/>
      <c r="AN302" s="18"/>
    </row>
    <row r="303" spans="35:40">
      <c r="AI303" s="18"/>
      <c r="AJ303" s="18"/>
      <c r="AM303" s="18"/>
      <c r="AN303" s="18"/>
    </row>
    <row r="304" spans="35:40">
      <c r="AI304" s="18"/>
      <c r="AJ304" s="18"/>
      <c r="AM304" s="18"/>
      <c r="AN304" s="18"/>
    </row>
    <row r="305" spans="35:40">
      <c r="AI305" s="18"/>
      <c r="AJ305" s="18"/>
      <c r="AM305" s="18"/>
      <c r="AN305" s="18"/>
    </row>
    <row r="306" spans="35:40">
      <c r="AI306" s="18"/>
      <c r="AJ306" s="18"/>
      <c r="AM306" s="18"/>
      <c r="AN306" s="18"/>
    </row>
    <row r="307" spans="35:40">
      <c r="AI307" s="18"/>
      <c r="AJ307" s="18"/>
      <c r="AM307" s="18"/>
      <c r="AN307" s="18"/>
    </row>
    <row r="308" spans="35:40">
      <c r="AI308" s="18"/>
      <c r="AJ308" s="18"/>
      <c r="AM308" s="18"/>
      <c r="AN308" s="18"/>
    </row>
    <row r="309" spans="35:40">
      <c r="AI309" s="18"/>
      <c r="AJ309" s="18"/>
      <c r="AM309" s="18"/>
      <c r="AN309" s="18"/>
    </row>
    <row r="310" spans="35:40">
      <c r="AI310" s="18"/>
      <c r="AJ310" s="18"/>
      <c r="AM310" s="18"/>
      <c r="AN310" s="18"/>
    </row>
    <row r="311" spans="35:40">
      <c r="AI311" s="18"/>
      <c r="AJ311" s="18"/>
      <c r="AM311" s="18"/>
      <c r="AN311" s="18"/>
    </row>
    <row r="312" spans="35:40">
      <c r="AI312" s="18"/>
      <c r="AJ312" s="18"/>
      <c r="AM312" s="18"/>
      <c r="AN312" s="18"/>
    </row>
    <row r="313" spans="35:40">
      <c r="AI313" s="18"/>
      <c r="AJ313" s="18"/>
      <c r="AM313" s="18"/>
      <c r="AN313" s="18"/>
    </row>
    <row r="314" spans="35:40">
      <c r="AI314" s="18"/>
      <c r="AJ314" s="18"/>
      <c r="AM314" s="18"/>
      <c r="AN314" s="18"/>
    </row>
    <row r="315" spans="35:40">
      <c r="AI315" s="18"/>
      <c r="AJ315" s="18"/>
      <c r="AM315" s="18"/>
      <c r="AN315" s="18"/>
    </row>
    <row r="316" spans="35:40">
      <c r="AI316" s="18"/>
      <c r="AJ316" s="18"/>
      <c r="AM316" s="18"/>
      <c r="AN316" s="18"/>
    </row>
    <row r="317" spans="35:40">
      <c r="AI317" s="18"/>
      <c r="AJ317" s="18"/>
      <c r="AM317" s="18"/>
      <c r="AN317" s="18"/>
    </row>
    <row r="318" spans="35:40">
      <c r="AI318" s="18"/>
      <c r="AJ318" s="18"/>
      <c r="AM318" s="18"/>
      <c r="AN318" s="18"/>
    </row>
    <row r="319" spans="35:40">
      <c r="AI319" s="18"/>
      <c r="AJ319" s="18"/>
      <c r="AM319" s="18"/>
      <c r="AN319" s="18"/>
    </row>
    <row r="320" spans="35:40">
      <c r="AI320" s="18"/>
      <c r="AJ320" s="18"/>
      <c r="AM320" s="18"/>
      <c r="AN320" s="18"/>
    </row>
    <row r="321" spans="35:40">
      <c r="AI321" s="18"/>
      <c r="AJ321" s="18"/>
      <c r="AM321" s="18"/>
      <c r="AN321" s="18"/>
    </row>
    <row r="322" spans="35:40">
      <c r="AI322" s="18"/>
      <c r="AJ322" s="18"/>
      <c r="AM322" s="18"/>
      <c r="AN322" s="18"/>
    </row>
    <row r="323" spans="35:40">
      <c r="AI323" s="18"/>
      <c r="AJ323" s="18"/>
      <c r="AM323" s="18"/>
      <c r="AN323" s="18"/>
    </row>
    <row r="324" spans="35:40">
      <c r="AI324" s="18"/>
      <c r="AJ324" s="18"/>
      <c r="AM324" s="18"/>
      <c r="AN324" s="18"/>
    </row>
    <row r="325" spans="35:40">
      <c r="AI325" s="18"/>
      <c r="AJ325" s="18"/>
      <c r="AM325" s="18"/>
      <c r="AN325" s="18"/>
    </row>
    <row r="326" spans="35:40">
      <c r="AI326" s="18"/>
      <c r="AJ326" s="18"/>
      <c r="AM326" s="18"/>
      <c r="AN326" s="18"/>
    </row>
    <row r="327" spans="35:40">
      <c r="AI327" s="18"/>
      <c r="AJ327" s="18"/>
      <c r="AM327" s="18"/>
      <c r="AN327" s="18"/>
    </row>
    <row r="328" spans="35:40">
      <c r="AI328" s="18"/>
      <c r="AJ328" s="18"/>
      <c r="AM328" s="18"/>
      <c r="AN328" s="18"/>
    </row>
    <row r="329" spans="35:40">
      <c r="AI329" s="18"/>
      <c r="AJ329" s="18"/>
      <c r="AM329" s="18"/>
      <c r="AN329" s="18"/>
    </row>
    <row r="330" spans="35:40">
      <c r="AI330" s="18"/>
      <c r="AJ330" s="18"/>
      <c r="AM330" s="18"/>
      <c r="AN330" s="18"/>
    </row>
    <row r="331" spans="35:40">
      <c r="AI331" s="18"/>
      <c r="AJ331" s="18"/>
      <c r="AM331" s="18"/>
      <c r="AN331" s="18"/>
    </row>
    <row r="332" spans="35:40">
      <c r="AI332" s="18"/>
      <c r="AJ332" s="18"/>
      <c r="AM332" s="18"/>
      <c r="AN332" s="18"/>
    </row>
    <row r="333" spans="35:40">
      <c r="AI333" s="18"/>
      <c r="AJ333" s="18"/>
      <c r="AM333" s="18"/>
      <c r="AN333" s="18"/>
    </row>
    <row r="334" spans="35:40">
      <c r="AI334" s="18"/>
      <c r="AJ334" s="18"/>
      <c r="AM334" s="18"/>
      <c r="AN334" s="18"/>
    </row>
    <row r="335" spans="35:40">
      <c r="AI335" s="18"/>
      <c r="AJ335" s="18"/>
      <c r="AM335" s="18"/>
      <c r="AN335" s="18"/>
    </row>
    <row r="336" spans="35:40">
      <c r="AI336" s="18"/>
      <c r="AJ336" s="18"/>
      <c r="AM336" s="18"/>
      <c r="AN336" s="18"/>
    </row>
    <row r="337" spans="35:40">
      <c r="AI337" s="18"/>
      <c r="AJ337" s="18"/>
      <c r="AM337" s="18"/>
      <c r="AN337" s="18"/>
    </row>
    <row r="338" spans="35:40">
      <c r="AI338" s="18"/>
      <c r="AJ338" s="18"/>
      <c r="AM338" s="18"/>
      <c r="AN338" s="18"/>
    </row>
    <row r="339" spans="35:40">
      <c r="AI339" s="18"/>
      <c r="AJ339" s="18"/>
      <c r="AM339" s="18"/>
      <c r="AN339" s="18"/>
    </row>
    <row r="340" spans="35:40">
      <c r="AI340" s="18"/>
      <c r="AJ340" s="18"/>
      <c r="AM340" s="18"/>
      <c r="AN340" s="18"/>
    </row>
    <row r="341" spans="35:40">
      <c r="AI341" s="18"/>
      <c r="AJ341" s="18"/>
      <c r="AM341" s="18"/>
      <c r="AN341" s="18"/>
    </row>
    <row r="342" spans="35:40">
      <c r="AI342" s="18"/>
      <c r="AJ342" s="18"/>
      <c r="AM342" s="18"/>
      <c r="AN342" s="18"/>
    </row>
    <row r="343" spans="35:40">
      <c r="AI343" s="18"/>
      <c r="AJ343" s="18"/>
      <c r="AM343" s="18"/>
      <c r="AN343" s="18"/>
    </row>
    <row r="344" spans="35:40">
      <c r="AI344" s="18"/>
      <c r="AJ344" s="18"/>
      <c r="AM344" s="18"/>
      <c r="AN344" s="18"/>
    </row>
    <row r="345" spans="35:40">
      <c r="AI345" s="18"/>
      <c r="AJ345" s="18"/>
      <c r="AM345" s="18"/>
      <c r="AN345" s="18"/>
    </row>
    <row r="346" spans="35:40">
      <c r="AI346" s="18"/>
      <c r="AJ346" s="18"/>
      <c r="AM346" s="18"/>
      <c r="AN346" s="18"/>
    </row>
    <row r="347" spans="35:40">
      <c r="AI347" s="18"/>
      <c r="AJ347" s="18"/>
      <c r="AM347" s="18"/>
      <c r="AN347" s="18"/>
    </row>
    <row r="348" spans="35:40">
      <c r="AI348" s="18"/>
      <c r="AJ348" s="18"/>
      <c r="AM348" s="18"/>
      <c r="AN348" s="18"/>
    </row>
    <row r="349" spans="35:40">
      <c r="AI349" s="18"/>
      <c r="AJ349" s="18"/>
      <c r="AM349" s="18"/>
      <c r="AN349" s="18"/>
    </row>
    <row r="350" spans="35:40">
      <c r="AI350" s="18"/>
      <c r="AJ350" s="18"/>
      <c r="AM350" s="18"/>
      <c r="AN350" s="18"/>
    </row>
    <row r="351" spans="35:40">
      <c r="AI351" s="18"/>
      <c r="AJ351" s="18"/>
      <c r="AM351" s="18"/>
      <c r="AN351" s="18"/>
    </row>
    <row r="352" spans="35:40">
      <c r="AI352" s="18"/>
      <c r="AJ352" s="18"/>
      <c r="AM352" s="18"/>
      <c r="AN352" s="18"/>
    </row>
    <row r="353" spans="35:40">
      <c r="AI353" s="18"/>
      <c r="AJ353" s="18"/>
      <c r="AM353" s="18"/>
      <c r="AN353" s="18"/>
    </row>
    <row r="354" spans="35:40">
      <c r="AI354" s="18"/>
      <c r="AJ354" s="18"/>
      <c r="AM354" s="18"/>
      <c r="AN354" s="18"/>
    </row>
    <row r="355" spans="35:40">
      <c r="AI355" s="18"/>
      <c r="AJ355" s="18"/>
      <c r="AM355" s="18"/>
      <c r="AN355" s="18"/>
    </row>
    <row r="356" spans="35:40">
      <c r="AI356" s="18"/>
      <c r="AJ356" s="18"/>
      <c r="AM356" s="18"/>
      <c r="AN356" s="18"/>
    </row>
    <row r="357" spans="35:40">
      <c r="AI357" s="18"/>
      <c r="AJ357" s="18"/>
      <c r="AM357" s="18"/>
      <c r="AN357" s="18"/>
    </row>
    <row r="358" spans="35:40">
      <c r="AI358" s="18"/>
      <c r="AJ358" s="18"/>
      <c r="AM358" s="18"/>
      <c r="AN358" s="18"/>
    </row>
    <row r="359" spans="35:40">
      <c r="AI359" s="18"/>
      <c r="AJ359" s="18"/>
      <c r="AM359" s="18"/>
      <c r="AN359" s="18"/>
    </row>
    <row r="360" spans="35:40">
      <c r="AI360" s="18"/>
      <c r="AJ360" s="18"/>
      <c r="AM360" s="18"/>
      <c r="AN360" s="18"/>
    </row>
    <row r="361" spans="35:40">
      <c r="AI361" s="18"/>
      <c r="AJ361" s="18"/>
      <c r="AM361" s="18"/>
      <c r="AN361" s="18"/>
    </row>
    <row r="362" spans="35:40">
      <c r="AI362" s="18"/>
      <c r="AJ362" s="18"/>
      <c r="AM362" s="18"/>
      <c r="AN362" s="18"/>
    </row>
    <row r="363" spans="35:40">
      <c r="AI363" s="18"/>
      <c r="AJ363" s="18"/>
    </row>
    <row r="364" spans="35:40">
      <c r="AI364" s="18"/>
      <c r="AJ364" s="18"/>
    </row>
    <row r="365" spans="35:40">
      <c r="AI365" s="18"/>
      <c r="AJ365" s="18"/>
    </row>
    <row r="366" spans="35:40">
      <c r="AI366" s="18"/>
      <c r="AJ366" s="18"/>
    </row>
    <row r="367" spans="35:40">
      <c r="AI367" s="18"/>
      <c r="AJ367" s="18"/>
    </row>
    <row r="368" spans="35:40">
      <c r="AI368" s="18"/>
      <c r="AJ368" s="18"/>
    </row>
    <row r="369" spans="35:36">
      <c r="AI369" s="18"/>
      <c r="AJ369" s="18"/>
    </row>
    <row r="370" spans="35:36">
      <c r="AI370" s="18"/>
      <c r="AJ370" s="18"/>
    </row>
    <row r="371" spans="35:36">
      <c r="AI371" s="18"/>
      <c r="AJ371" s="18"/>
    </row>
    <row r="372" spans="35:36">
      <c r="AI372" s="18"/>
      <c r="AJ372" s="18"/>
    </row>
    <row r="373" spans="35:36">
      <c r="AI373" s="18"/>
      <c r="AJ373" s="18"/>
    </row>
    <row r="374" spans="35:36">
      <c r="AI374" s="18"/>
      <c r="AJ374" s="18"/>
    </row>
    <row r="375" spans="35:36">
      <c r="AI375" s="18"/>
      <c r="AJ375" s="18"/>
    </row>
    <row r="376" spans="35:36">
      <c r="AI376" s="18"/>
      <c r="AJ376" s="18"/>
    </row>
    <row r="377" spans="35:36">
      <c r="AI377" s="18"/>
      <c r="AJ377" s="18"/>
    </row>
    <row r="378" spans="35:36">
      <c r="AI378" s="18"/>
      <c r="AJ378" s="18"/>
    </row>
    <row r="379" spans="35:36">
      <c r="AI379" s="18"/>
      <c r="AJ379" s="18"/>
    </row>
    <row r="380" spans="35:36">
      <c r="AI380" s="18"/>
      <c r="AJ380" s="18"/>
    </row>
    <row r="381" spans="35:36">
      <c r="AI381" s="18"/>
      <c r="AJ381" s="18"/>
    </row>
    <row r="382" spans="35:36">
      <c r="AI382" s="18"/>
      <c r="AJ382" s="18"/>
    </row>
    <row r="383" spans="35:36">
      <c r="AI383" s="18"/>
      <c r="AJ383" s="18"/>
    </row>
    <row r="384" spans="35:36">
      <c r="AI384" s="18"/>
      <c r="AJ384" s="18"/>
    </row>
    <row r="385" spans="35:36">
      <c r="AI385" s="18"/>
      <c r="AJ385" s="18"/>
    </row>
    <row r="386" spans="35:36">
      <c r="AI386" s="18"/>
      <c r="AJ386" s="18"/>
    </row>
    <row r="387" spans="35:36">
      <c r="AI387" s="18"/>
      <c r="AJ387" s="18"/>
    </row>
    <row r="388" spans="35:36">
      <c r="AI388" s="18"/>
      <c r="AJ388" s="18"/>
    </row>
    <row r="389" spans="35:36">
      <c r="AI389" s="18"/>
      <c r="AJ389" s="18"/>
    </row>
    <row r="390" spans="35:36">
      <c r="AI390" s="18"/>
      <c r="AJ390" s="18"/>
    </row>
    <row r="391" spans="35:36">
      <c r="AI391" s="18"/>
      <c r="AJ391" s="18"/>
    </row>
    <row r="392" spans="35:36">
      <c r="AI392" s="18"/>
      <c r="AJ392" s="18"/>
    </row>
    <row r="393" spans="35:36">
      <c r="AI393" s="18"/>
      <c r="AJ393" s="18"/>
    </row>
    <row r="394" spans="35:36">
      <c r="AI394" s="18"/>
      <c r="AJ394" s="18"/>
    </row>
    <row r="395" spans="35:36">
      <c r="AI395" s="18"/>
      <c r="AJ395" s="18"/>
    </row>
    <row r="396" spans="35:36">
      <c r="AI396" s="18"/>
      <c r="AJ396" s="18"/>
    </row>
    <row r="397" spans="35:36">
      <c r="AI397" s="18"/>
      <c r="AJ397" s="18"/>
    </row>
    <row r="398" spans="35:36">
      <c r="AI398" s="18"/>
      <c r="AJ398" s="18"/>
    </row>
    <row r="399" spans="35:36">
      <c r="AI399" s="18"/>
      <c r="AJ399" s="18"/>
    </row>
    <row r="400" spans="35:36">
      <c r="AI400" s="18"/>
      <c r="AJ400" s="18"/>
    </row>
    <row r="401" spans="35:36">
      <c r="AI401" s="18"/>
      <c r="AJ401" s="18"/>
    </row>
    <row r="402" spans="35:36">
      <c r="AI402" s="18"/>
      <c r="AJ402" s="18"/>
    </row>
    <row r="403" spans="35:36">
      <c r="AI403" s="18"/>
      <c r="AJ403" s="18"/>
    </row>
    <row r="404" spans="35:36">
      <c r="AI404" s="18"/>
      <c r="AJ404" s="18"/>
    </row>
    <row r="405" spans="35:36">
      <c r="AI405" s="18"/>
      <c r="AJ405" s="18"/>
    </row>
    <row r="406" spans="35:36">
      <c r="AI406" s="18"/>
      <c r="AJ406" s="18"/>
    </row>
    <row r="407" spans="35:36">
      <c r="AI407" s="18"/>
      <c r="AJ407" s="18"/>
    </row>
    <row r="408" spans="35:36">
      <c r="AI408" s="18"/>
      <c r="AJ408" s="18"/>
    </row>
    <row r="409" spans="35:36">
      <c r="AI409" s="18"/>
      <c r="AJ409" s="18"/>
    </row>
    <row r="410" spans="35:36">
      <c r="AI410" s="18"/>
      <c r="AJ410" s="18"/>
    </row>
    <row r="411" spans="35:36">
      <c r="AI411" s="18"/>
      <c r="AJ411" s="18"/>
    </row>
    <row r="412" spans="35:36">
      <c r="AI412" s="18"/>
      <c r="AJ412" s="18"/>
    </row>
    <row r="413" spans="35:36">
      <c r="AI413" s="18"/>
      <c r="AJ413" s="18"/>
    </row>
    <row r="414" spans="35:36">
      <c r="AI414" s="18"/>
      <c r="AJ414" s="18"/>
    </row>
    <row r="415" spans="35:36">
      <c r="AI415" s="18"/>
      <c r="AJ415" s="18"/>
    </row>
    <row r="416" spans="35:36">
      <c r="AI416" s="18"/>
      <c r="AJ416" s="18"/>
    </row>
    <row r="417" spans="35:36">
      <c r="AI417" s="18"/>
      <c r="AJ417" s="18"/>
    </row>
    <row r="418" spans="35:36">
      <c r="AI418" s="18"/>
      <c r="AJ418" s="18"/>
    </row>
    <row r="419" spans="35:36">
      <c r="AI419" s="18"/>
      <c r="AJ419" s="18"/>
    </row>
    <row r="420" spans="35:36">
      <c r="AI420" s="18"/>
      <c r="AJ420" s="18"/>
    </row>
    <row r="421" spans="35:36">
      <c r="AI421" s="18"/>
      <c r="AJ421" s="18"/>
    </row>
    <row r="422" spans="35:36">
      <c r="AI422" s="18"/>
      <c r="AJ422" s="18"/>
    </row>
  </sheetData>
  <mergeCells count="5">
    <mergeCell ref="H1:I1"/>
    <mergeCell ref="D6:H6"/>
    <mergeCell ref="J6:N6"/>
    <mergeCell ref="S6:W6"/>
    <mergeCell ref="Y6:AC6"/>
  </mergeCells>
  <hyperlinks>
    <hyperlink ref="H1:I1" location="Index!A1" display="Regresar al Índice" xr:uid="{00000000-0004-0000-2400-000000000000}"/>
  </hyperlink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
  <dimension ref="A1:S72"/>
  <sheetViews>
    <sheetView zoomScaleNormal="100" workbookViewId="0"/>
  </sheetViews>
  <sheetFormatPr baseColWidth="10" defaultColWidth="8.7109375" defaultRowHeight="12.75"/>
  <cols>
    <col min="1" max="16384" width="8.7109375" style="237"/>
  </cols>
  <sheetData>
    <row r="1" spans="1:9">
      <c r="A1" s="262" t="s">
        <v>2820</v>
      </c>
      <c r="H1" s="263" t="s">
        <v>1445</v>
      </c>
      <c r="I1" s="263"/>
    </row>
    <row r="2" spans="1:9">
      <c r="A2" s="13" t="s">
        <v>1336</v>
      </c>
    </row>
    <row r="6" spans="1:9">
      <c r="A6" s="237" t="s">
        <v>2</v>
      </c>
      <c r="B6" s="237" t="s">
        <v>293</v>
      </c>
    </row>
    <row r="7" spans="1:9">
      <c r="A7" s="31" t="s">
        <v>28</v>
      </c>
      <c r="B7" s="32">
        <v>0.22824120966575026</v>
      </c>
    </row>
    <row r="8" spans="1:9">
      <c r="A8" s="31" t="s">
        <v>27</v>
      </c>
      <c r="B8" s="32">
        <v>0.19921976476489928</v>
      </c>
    </row>
    <row r="9" spans="1:9">
      <c r="A9" s="31" t="s">
        <v>29</v>
      </c>
      <c r="B9" s="32">
        <v>0.18661875024547347</v>
      </c>
    </row>
    <row r="10" spans="1:9">
      <c r="A10" s="31" t="s">
        <v>31</v>
      </c>
      <c r="B10" s="32">
        <v>0.18391748513615611</v>
      </c>
    </row>
    <row r="11" spans="1:9">
      <c r="A11" s="31" t="s">
        <v>50</v>
      </c>
      <c r="B11" s="32">
        <v>0.16931033295853506</v>
      </c>
    </row>
    <row r="12" spans="1:9">
      <c r="A12" s="31" t="s">
        <v>10</v>
      </c>
      <c r="B12" s="32">
        <v>0.1674685908376112</v>
      </c>
    </row>
    <row r="13" spans="1:9">
      <c r="A13" s="31" t="s">
        <v>15</v>
      </c>
      <c r="B13" s="32">
        <v>0.16674884944115714</v>
      </c>
    </row>
    <row r="14" spans="1:9">
      <c r="A14" s="31" t="s">
        <v>24</v>
      </c>
      <c r="B14" s="32">
        <v>0.16237860986779737</v>
      </c>
    </row>
    <row r="15" spans="1:9">
      <c r="A15" s="31" t="s">
        <v>9</v>
      </c>
      <c r="B15" s="32">
        <v>0.16040550145526047</v>
      </c>
    </row>
    <row r="16" spans="1:9">
      <c r="A16" s="31" t="s">
        <v>21</v>
      </c>
      <c r="B16" s="32">
        <v>0.15879670152485373</v>
      </c>
    </row>
    <row r="17" spans="1:19">
      <c r="A17" s="31" t="s">
        <v>12</v>
      </c>
      <c r="B17" s="32">
        <v>0.15506268730427755</v>
      </c>
    </row>
    <row r="18" spans="1:19">
      <c r="A18" s="31" t="s">
        <v>16</v>
      </c>
      <c r="B18" s="32">
        <v>0.15247216259485538</v>
      </c>
    </row>
    <row r="19" spans="1:19">
      <c r="A19" s="31" t="s">
        <v>1</v>
      </c>
      <c r="B19" s="32">
        <v>0.15092825290913547</v>
      </c>
    </row>
    <row r="20" spans="1:19">
      <c r="A20" s="31" t="s">
        <v>20</v>
      </c>
      <c r="B20" s="32">
        <v>0.15014849361171009</v>
      </c>
    </row>
    <row r="21" spans="1:19">
      <c r="A21" s="31" t="s">
        <v>6</v>
      </c>
      <c r="B21" s="32">
        <v>0.14857943177270908</v>
      </c>
    </row>
    <row r="22" spans="1:19">
      <c r="A22" s="31" t="s">
        <v>7</v>
      </c>
      <c r="B22" s="32">
        <v>0.14801691161667002</v>
      </c>
    </row>
    <row r="23" spans="1:19">
      <c r="A23" s="31" t="s">
        <v>32</v>
      </c>
      <c r="B23" s="32">
        <v>0.14547507966172338</v>
      </c>
    </row>
    <row r="24" spans="1:19">
      <c r="A24" s="31" t="s">
        <v>18</v>
      </c>
      <c r="B24" s="32">
        <v>0.14535607114103785</v>
      </c>
    </row>
    <row r="25" spans="1:19">
      <c r="A25" s="31" t="s">
        <v>30</v>
      </c>
      <c r="B25" s="32">
        <v>0.14431419768388992</v>
      </c>
    </row>
    <row r="26" spans="1:19">
      <c r="A26" s="31" t="s">
        <v>22</v>
      </c>
      <c r="B26" s="32">
        <v>0.14420948426393149</v>
      </c>
    </row>
    <row r="27" spans="1:19">
      <c r="A27" s="31" t="s">
        <v>5</v>
      </c>
      <c r="B27" s="32">
        <v>0.14245405697180852</v>
      </c>
    </row>
    <row r="28" spans="1:19">
      <c r="A28" s="31" t="s">
        <v>8</v>
      </c>
      <c r="B28" s="32">
        <v>0.14143414944782398</v>
      </c>
      <c r="S28" s="14"/>
    </row>
    <row r="29" spans="1:19">
      <c r="A29" s="31" t="s">
        <v>26</v>
      </c>
      <c r="B29" s="32">
        <v>0.13991873336135632</v>
      </c>
    </row>
    <row r="30" spans="1:19">
      <c r="A30" s="31" t="s">
        <v>4</v>
      </c>
      <c r="B30" s="32">
        <v>0.13980929043255913</v>
      </c>
    </row>
    <row r="31" spans="1:19">
      <c r="A31" s="31" t="s">
        <v>0</v>
      </c>
      <c r="B31" s="32">
        <v>0.13545840726998978</v>
      </c>
    </row>
    <row r="32" spans="1:19">
      <c r="A32" s="31" t="s">
        <v>17</v>
      </c>
      <c r="B32" s="32">
        <v>0.13370708924709687</v>
      </c>
    </row>
    <row r="33" spans="1:2">
      <c r="A33" s="31" t="s">
        <v>11</v>
      </c>
      <c r="B33" s="32">
        <v>0.13341669705969189</v>
      </c>
    </row>
    <row r="34" spans="1:2">
      <c r="A34" s="31" t="s">
        <v>14</v>
      </c>
      <c r="B34" s="32">
        <v>0.12610037377910707</v>
      </c>
    </row>
    <row r="35" spans="1:2">
      <c r="A35" s="31" t="s">
        <v>19</v>
      </c>
      <c r="B35" s="32">
        <v>0.12083529865786201</v>
      </c>
    </row>
    <row r="36" spans="1:2">
      <c r="A36" s="31" t="s">
        <v>3</v>
      </c>
      <c r="B36" s="32">
        <v>0.11144698620188816</v>
      </c>
    </row>
    <row r="37" spans="1:2">
      <c r="A37" s="31" t="s">
        <v>23</v>
      </c>
      <c r="B37" s="32">
        <v>0.10645329878618801</v>
      </c>
    </row>
    <row r="38" spans="1:2">
      <c r="A38" s="31" t="s">
        <v>25</v>
      </c>
      <c r="B38" s="32">
        <v>9.682430353034277E-2</v>
      </c>
    </row>
    <row r="39" spans="1:2">
      <c r="A39" s="31" t="s">
        <v>33</v>
      </c>
      <c r="B39" s="32">
        <v>9.2347276710653695E-2</v>
      </c>
    </row>
    <row r="40" spans="1:2">
      <c r="A40" s="31"/>
      <c r="B40" s="31"/>
    </row>
    <row r="41" spans="1:2">
      <c r="A41" s="31"/>
      <c r="B41" s="31"/>
    </row>
    <row r="42" spans="1:2">
      <c r="A42" s="31"/>
      <c r="B42" s="31"/>
    </row>
    <row r="43" spans="1:2">
      <c r="A43" s="31"/>
      <c r="B43" s="31"/>
    </row>
    <row r="44" spans="1:2">
      <c r="A44" s="31"/>
      <c r="B44" s="31"/>
    </row>
    <row r="45" spans="1:2">
      <c r="A45" s="31"/>
      <c r="B45" s="31"/>
    </row>
    <row r="46" spans="1:2">
      <c r="A46" s="31"/>
      <c r="B46" s="31"/>
    </row>
    <row r="47" spans="1:2">
      <c r="A47" s="31"/>
      <c r="B47" s="31"/>
    </row>
    <row r="48" spans="1:2">
      <c r="A48" s="31"/>
      <c r="B48" s="31"/>
    </row>
    <row r="49" spans="1:2">
      <c r="A49" s="31"/>
      <c r="B49" s="31"/>
    </row>
    <row r="50" spans="1:2">
      <c r="A50" s="31"/>
      <c r="B50" s="31"/>
    </row>
    <row r="51" spans="1:2">
      <c r="A51" s="31"/>
      <c r="B51" s="31"/>
    </row>
    <row r="52" spans="1:2">
      <c r="A52" s="31"/>
      <c r="B52" s="31"/>
    </row>
    <row r="53" spans="1:2">
      <c r="A53" s="31"/>
      <c r="B53" s="31"/>
    </row>
    <row r="54" spans="1:2">
      <c r="A54" s="31"/>
      <c r="B54" s="31"/>
    </row>
    <row r="55" spans="1:2">
      <c r="A55" s="31"/>
      <c r="B55" s="31"/>
    </row>
    <row r="56" spans="1:2">
      <c r="A56" s="31"/>
      <c r="B56" s="31"/>
    </row>
    <row r="57" spans="1:2">
      <c r="A57" s="31"/>
      <c r="B57" s="31"/>
    </row>
    <row r="58" spans="1:2">
      <c r="A58" s="31"/>
      <c r="B58" s="31"/>
    </row>
    <row r="59" spans="1:2">
      <c r="A59" s="31"/>
      <c r="B59" s="31"/>
    </row>
    <row r="60" spans="1:2">
      <c r="A60" s="31"/>
      <c r="B60" s="31"/>
    </row>
    <row r="61" spans="1:2">
      <c r="A61" s="31"/>
      <c r="B61" s="31"/>
    </row>
    <row r="62" spans="1:2">
      <c r="A62" s="31"/>
      <c r="B62" s="31"/>
    </row>
    <row r="63" spans="1:2">
      <c r="A63" s="31"/>
      <c r="B63" s="31"/>
    </row>
    <row r="64" spans="1:2">
      <c r="A64" s="31"/>
      <c r="B64" s="31"/>
    </row>
    <row r="65" spans="1:2">
      <c r="A65" s="31"/>
      <c r="B65" s="31"/>
    </row>
    <row r="66" spans="1:2">
      <c r="A66" s="31"/>
      <c r="B66" s="31"/>
    </row>
    <row r="67" spans="1:2">
      <c r="A67" s="31"/>
      <c r="B67" s="31"/>
    </row>
    <row r="68" spans="1:2">
      <c r="A68" s="31"/>
      <c r="B68" s="31"/>
    </row>
    <row r="69" spans="1:2">
      <c r="A69" s="31"/>
      <c r="B69" s="31"/>
    </row>
    <row r="70" spans="1:2">
      <c r="A70" s="31"/>
      <c r="B70" s="31"/>
    </row>
    <row r="71" spans="1:2">
      <c r="A71" s="31"/>
      <c r="B71" s="31"/>
    </row>
    <row r="72" spans="1:2">
      <c r="A72" s="31"/>
      <c r="B72" s="31"/>
    </row>
  </sheetData>
  <mergeCells count="1">
    <mergeCell ref="H1:I1"/>
  </mergeCells>
  <hyperlinks>
    <hyperlink ref="H1:I1" location="Index!A1" display="Regresar al Índice" xr:uid="{00000000-0004-0000-2500-000000000000}"/>
  </hyperlink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dimension ref="A1:I70"/>
  <sheetViews>
    <sheetView zoomScaleNormal="100" workbookViewId="0"/>
  </sheetViews>
  <sheetFormatPr baseColWidth="10" defaultColWidth="8.7109375" defaultRowHeight="12.75"/>
  <cols>
    <col min="1" max="16384" width="8.7109375" style="237"/>
  </cols>
  <sheetData>
    <row r="1" spans="1:9">
      <c r="A1" s="262" t="s">
        <v>2822</v>
      </c>
      <c r="H1" s="263" t="s">
        <v>1445</v>
      </c>
      <c r="I1" s="263"/>
    </row>
    <row r="2" spans="1:9">
      <c r="A2" s="13" t="s">
        <v>1336</v>
      </c>
    </row>
    <row r="6" spans="1:9">
      <c r="C6" s="237" t="s">
        <v>409</v>
      </c>
      <c r="D6" s="237" t="s">
        <v>410</v>
      </c>
      <c r="G6" s="237" t="s">
        <v>411</v>
      </c>
      <c r="H6" s="237" t="s">
        <v>412</v>
      </c>
    </row>
    <row r="7" spans="1:9">
      <c r="A7" s="237">
        <v>2018</v>
      </c>
      <c r="B7" s="237" t="s">
        <v>38</v>
      </c>
      <c r="C7" s="237">
        <v>4.0931184479757965E-2</v>
      </c>
      <c r="D7" s="237">
        <v>6.2933926924759451E-2</v>
      </c>
      <c r="G7" s="237">
        <v>4.1908600566468536E-2</v>
      </c>
      <c r="H7" s="237">
        <v>7.8838823001645075E-2</v>
      </c>
    </row>
    <row r="8" spans="1:9">
      <c r="B8" s="237" t="s">
        <v>39</v>
      </c>
      <c r="C8" s="237">
        <v>3.9811552292802158E-2</v>
      </c>
      <c r="D8" s="237">
        <v>6.3015362514989418E-2</v>
      </c>
      <c r="G8" s="237">
        <v>4.045763443320028E-2</v>
      </c>
      <c r="H8" s="237">
        <v>7.9049442966268535E-2</v>
      </c>
    </row>
    <row r="9" spans="1:9">
      <c r="B9" s="237" t="s">
        <v>40</v>
      </c>
      <c r="C9" s="237">
        <v>4.1367840294514263E-2</v>
      </c>
      <c r="D9" s="237">
        <v>6.3163593117657624E-2</v>
      </c>
      <c r="G9" s="237">
        <v>4.1670444039278311E-2</v>
      </c>
      <c r="H9" s="237">
        <v>8.0009644694729959E-2</v>
      </c>
    </row>
    <row r="10" spans="1:9">
      <c r="B10" s="237" t="s">
        <v>41</v>
      </c>
      <c r="C10" s="237">
        <v>3.9513563582854579E-2</v>
      </c>
      <c r="D10" s="237">
        <v>6.1674374640313716E-2</v>
      </c>
      <c r="G10" s="237">
        <v>4.0039163836293974E-2</v>
      </c>
      <c r="H10" s="237">
        <v>7.946316528403452E-2</v>
      </c>
    </row>
    <row r="11" spans="1:9">
      <c r="B11" s="237" t="s">
        <v>42</v>
      </c>
      <c r="C11" s="237">
        <v>4.0323165159157653E-2</v>
      </c>
      <c r="D11" s="237">
        <v>6.0937207055575426E-2</v>
      </c>
      <c r="G11" s="237">
        <v>4.1084838036470894E-2</v>
      </c>
      <c r="H11" s="237">
        <v>7.8645026380104857E-2</v>
      </c>
    </row>
    <row r="12" spans="1:9">
      <c r="B12" s="237" t="s">
        <v>43</v>
      </c>
      <c r="C12" s="237">
        <v>3.6934377492993428E-2</v>
      </c>
      <c r="D12" s="237">
        <v>6.0412996245941576E-2</v>
      </c>
      <c r="G12" s="237">
        <v>3.7251339258620939E-2</v>
      </c>
      <c r="H12" s="237">
        <v>7.7700474291856975E-2</v>
      </c>
    </row>
    <row r="13" spans="1:9">
      <c r="B13" s="237" t="s">
        <v>44</v>
      </c>
      <c r="C13" s="237">
        <v>3.9542317218209756E-2</v>
      </c>
      <c r="D13" s="237">
        <v>6.110643883657349E-2</v>
      </c>
      <c r="G13" s="237">
        <v>3.9485004622921302E-2</v>
      </c>
      <c r="H13" s="237">
        <v>7.7557381471072398E-2</v>
      </c>
    </row>
    <row r="14" spans="1:9">
      <c r="B14" s="237" t="s">
        <v>45</v>
      </c>
      <c r="C14" s="237">
        <v>3.5271643516572332E-2</v>
      </c>
      <c r="D14" s="237">
        <v>6.0590792341586965E-2</v>
      </c>
      <c r="G14" s="237">
        <v>3.5052231531424317E-2</v>
      </c>
      <c r="H14" s="237">
        <v>7.6611551239286521E-2</v>
      </c>
    </row>
    <row r="15" spans="1:9">
      <c r="B15" s="237" t="s">
        <v>46</v>
      </c>
      <c r="C15" s="237">
        <v>3.6834607150578243E-2</v>
      </c>
      <c r="D15" s="237">
        <v>6.0016125293587137E-2</v>
      </c>
      <c r="G15" s="237">
        <v>3.6959832375328759E-2</v>
      </c>
      <c r="H15" s="237">
        <v>7.6277738996861924E-2</v>
      </c>
    </row>
    <row r="16" spans="1:9">
      <c r="B16" s="237" t="s">
        <v>47</v>
      </c>
      <c r="C16" s="237">
        <v>3.4141755901481219E-2</v>
      </c>
      <c r="D16" s="237">
        <v>5.980075068103944E-2</v>
      </c>
      <c r="G16" s="237">
        <v>3.3415183491260964E-2</v>
      </c>
      <c r="H16" s="237">
        <v>7.6164106746489699E-2</v>
      </c>
    </row>
    <row r="17" spans="1:8">
      <c r="B17" s="237" t="s">
        <v>48</v>
      </c>
      <c r="C17" s="237">
        <v>3.2809290968900451E-2</v>
      </c>
      <c r="D17" s="237">
        <v>5.9423014585093296E-2</v>
      </c>
      <c r="G17" s="237">
        <v>3.269898032993105E-2</v>
      </c>
      <c r="H17" s="237">
        <v>7.5975510609979188E-2</v>
      </c>
    </row>
    <row r="18" spans="1:8">
      <c r="B18" s="237" t="s">
        <v>49</v>
      </c>
      <c r="C18" s="237">
        <v>3.0138593845821567E-2</v>
      </c>
      <c r="D18" s="237">
        <v>6.0247070229374089E-2</v>
      </c>
      <c r="G18" s="237">
        <v>2.9485438912324746E-2</v>
      </c>
      <c r="H18" s="237">
        <v>7.5783729081586121E-2</v>
      </c>
    </row>
    <row r="19" spans="1:8">
      <c r="A19" s="237">
        <v>2019</v>
      </c>
      <c r="B19" s="237" t="s">
        <v>38</v>
      </c>
      <c r="C19" s="237">
        <v>3.8651452390359761E-2</v>
      </c>
      <c r="D19" s="237">
        <v>6.1684620541800628E-2</v>
      </c>
      <c r="G19" s="237">
        <v>3.8346023777673439E-2</v>
      </c>
      <c r="H19" s="237">
        <v>7.699560077352445E-2</v>
      </c>
    </row>
    <row r="20" spans="1:8">
      <c r="B20" s="237" t="s">
        <v>39</v>
      </c>
      <c r="C20" s="237">
        <v>3.3613438585584417E-2</v>
      </c>
      <c r="D20" s="237">
        <v>6.202403856519241E-2</v>
      </c>
      <c r="G20" s="237">
        <v>3.3177910565851919E-2</v>
      </c>
      <c r="H20" s="237">
        <v>7.6914850574331672E-2</v>
      </c>
    </row>
    <row r="21" spans="1:8">
      <c r="B21" s="237" t="s">
        <v>40</v>
      </c>
      <c r="C21" s="237">
        <v>3.5476956093233307E-2</v>
      </c>
      <c r="D21" s="237">
        <v>6.2566353255355076E-2</v>
      </c>
      <c r="G21" s="237">
        <v>3.4425613970336465E-2</v>
      </c>
      <c r="H21" s="237">
        <v>7.7220714023111106E-2</v>
      </c>
    </row>
    <row r="22" spans="1:8">
      <c r="B22" s="237" t="s">
        <v>41</v>
      </c>
      <c r="C22" s="237">
        <v>3.3674163585528813E-2</v>
      </c>
      <c r="D22" s="237">
        <v>6.1446917608619429E-2</v>
      </c>
      <c r="G22" s="237">
        <v>3.233458188127282E-2</v>
      </c>
      <c r="H22" s="237">
        <v>7.7188017406474463E-2</v>
      </c>
    </row>
    <row r="23" spans="1:8">
      <c r="B23" s="237" t="s">
        <v>42</v>
      </c>
      <c r="C23" s="237">
        <v>3.6569421704101643E-2</v>
      </c>
      <c r="D23" s="237">
        <v>6.2770041613867067E-2</v>
      </c>
      <c r="G23" s="237">
        <v>3.4555412576495921E-2</v>
      </c>
      <c r="H23" s="237">
        <v>7.8254181047467647E-2</v>
      </c>
    </row>
    <row r="24" spans="1:8">
      <c r="B24" s="237" t="s">
        <v>43</v>
      </c>
      <c r="C24" s="237">
        <v>3.4624249404285178E-2</v>
      </c>
      <c r="D24" s="237">
        <v>6.3450441874328536E-2</v>
      </c>
      <c r="G24" s="237">
        <v>3.3133171722488496E-2</v>
      </c>
      <c r="H24" s="237">
        <v>7.8186505196954373E-2</v>
      </c>
    </row>
    <row r="25" spans="1:8">
      <c r="B25" s="237" t="s">
        <v>44</v>
      </c>
      <c r="C25" s="237">
        <v>3.8245710236100627E-2</v>
      </c>
      <c r="D25" s="237">
        <v>6.4298340886633873E-2</v>
      </c>
      <c r="G25" s="237">
        <v>3.6442472099498392E-2</v>
      </c>
      <c r="H25" s="237">
        <v>7.8440036039788705E-2</v>
      </c>
    </row>
    <row r="26" spans="1:8">
      <c r="B26" s="237" t="s">
        <v>45</v>
      </c>
      <c r="C26" s="237">
        <v>3.7596605911798045E-2</v>
      </c>
      <c r="D26" s="237">
        <v>6.5141205451279743E-2</v>
      </c>
      <c r="G26" s="237">
        <v>3.5708040014824707E-2</v>
      </c>
      <c r="H26" s="237">
        <v>7.8821348570396299E-2</v>
      </c>
    </row>
    <row r="27" spans="1:8">
      <c r="B27" s="237" t="s">
        <v>46</v>
      </c>
      <c r="C27" s="237">
        <v>3.9761456518229335E-2</v>
      </c>
      <c r="D27" s="237">
        <v>6.7480420346656203E-2</v>
      </c>
      <c r="G27" s="237">
        <v>3.8629680895040666E-2</v>
      </c>
      <c r="H27" s="237">
        <v>8.0757780900566484E-2</v>
      </c>
    </row>
    <row r="28" spans="1:8">
      <c r="B28" s="237" t="s">
        <v>47</v>
      </c>
      <c r="C28" s="237">
        <v>3.6136716644600365E-2</v>
      </c>
      <c r="D28" s="237">
        <v>7.1638299820573584E-2</v>
      </c>
      <c r="G28" s="237">
        <v>3.6132368843057261E-2</v>
      </c>
      <c r="H28" s="237">
        <v>8.5576751265161913E-2</v>
      </c>
    </row>
    <row r="29" spans="1:8">
      <c r="B29" s="237" t="s">
        <v>48</v>
      </c>
      <c r="C29" s="237">
        <v>4.970618679522773E-2</v>
      </c>
      <c r="D29" s="237">
        <v>7.7184710587249322E-2</v>
      </c>
      <c r="G29" s="237">
        <v>4.7941964336866309E-2</v>
      </c>
      <c r="H29" s="237">
        <v>9.2256082538805212E-2</v>
      </c>
    </row>
    <row r="30" spans="1:8">
      <c r="B30" s="237" t="s">
        <v>49</v>
      </c>
      <c r="C30" s="237">
        <v>3.8872545902774717E-2</v>
      </c>
      <c r="D30" s="237">
        <v>9.7835689908061033E-2</v>
      </c>
      <c r="G30" s="237">
        <v>3.7390053101261096E-2</v>
      </c>
      <c r="H30" s="237">
        <v>0.11689497138863619</v>
      </c>
    </row>
    <row r="31" spans="1:8">
      <c r="A31" s="237">
        <v>2020</v>
      </c>
      <c r="B31" s="237" t="s">
        <v>38</v>
      </c>
      <c r="C31" s="237">
        <v>4.685005625796277E-2</v>
      </c>
      <c r="D31" s="237">
        <v>0.10703821064883803</v>
      </c>
      <c r="G31" s="237">
        <v>4.4919010750206032E-2</v>
      </c>
      <c r="H31" s="237">
        <v>0.12760889315478124</v>
      </c>
    </row>
    <row r="32" spans="1:8">
      <c r="B32" s="237" t="s">
        <v>39</v>
      </c>
      <c r="C32" s="237">
        <v>4.1815207584014039E-2</v>
      </c>
      <c r="D32" s="237">
        <v>0.11212391642062181</v>
      </c>
      <c r="G32" s="237">
        <v>4.0529445304394437E-2</v>
      </c>
      <c r="H32" s="237">
        <v>0.1339019421336026</v>
      </c>
    </row>
    <row r="33" spans="1:8">
      <c r="B33" s="237" t="s">
        <v>40</v>
      </c>
      <c r="C33" s="237">
        <v>3.937618872108975E-2</v>
      </c>
      <c r="D33" s="237">
        <v>0.11536050731019142</v>
      </c>
      <c r="G33" s="237">
        <v>3.7854973297316206E-2</v>
      </c>
      <c r="H33" s="237">
        <v>0.13788089784138308</v>
      </c>
    </row>
    <row r="34" spans="1:8">
      <c r="B34" s="237" t="s">
        <v>41</v>
      </c>
      <c r="C34" s="237">
        <v>4.3349119138567302E-2</v>
      </c>
      <c r="D34" s="237">
        <v>0.11940737063929616</v>
      </c>
      <c r="G34" s="237">
        <v>4.4668014207687359E-2</v>
      </c>
      <c r="H34" s="237">
        <v>0.14285723981673676</v>
      </c>
    </row>
    <row r="35" spans="1:8">
      <c r="B35" s="237" t="s">
        <v>42</v>
      </c>
      <c r="C35" s="237">
        <v>6.3526464902228505E-2</v>
      </c>
      <c r="D35" s="237">
        <v>0.12229239777500057</v>
      </c>
      <c r="G35" s="237">
        <v>6.4602585520551217E-2</v>
      </c>
      <c r="H35" s="237">
        <v>0.14630507796333814</v>
      </c>
    </row>
    <row r="36" spans="1:8">
      <c r="B36" s="237" t="s">
        <v>43</v>
      </c>
      <c r="C36" s="237">
        <v>5.0601103397093367E-2</v>
      </c>
      <c r="D36" s="237">
        <v>0.12493221195745094</v>
      </c>
      <c r="G36" s="237">
        <v>5.3601777782284497E-2</v>
      </c>
      <c r="H36" s="237">
        <v>0.14928476222702736</v>
      </c>
    </row>
    <row r="37" spans="1:8">
      <c r="B37" s="237" t="s">
        <v>44</v>
      </c>
      <c r="C37" s="237">
        <v>5.8049707239328681E-2</v>
      </c>
      <c r="D37" s="237">
        <v>0.12585438445376496</v>
      </c>
      <c r="G37" s="237">
        <v>5.8574803340557063E-2</v>
      </c>
      <c r="H37" s="237">
        <v>0.15113912866114548</v>
      </c>
    </row>
    <row r="38" spans="1:8">
      <c r="B38" s="237" t="s">
        <v>45</v>
      </c>
      <c r="C38" s="237">
        <v>3.9415393279741792E-2</v>
      </c>
      <c r="D38" s="237">
        <v>0.12716774317970189</v>
      </c>
      <c r="G38" s="237">
        <v>4.0085754659612345E-2</v>
      </c>
      <c r="H38" s="237">
        <v>0.15287797197849309</v>
      </c>
    </row>
    <row r="39" spans="1:8">
      <c r="B39" s="237" t="s">
        <v>46</v>
      </c>
      <c r="C39" s="237">
        <v>5.3295790511521904E-2</v>
      </c>
      <c r="D39" s="237">
        <v>0.12837884802016086</v>
      </c>
      <c r="G39" s="237">
        <v>5.4417987253325945E-2</v>
      </c>
      <c r="H39" s="237">
        <v>0.15418725384274212</v>
      </c>
    </row>
    <row r="40" spans="1:8">
      <c r="B40" s="237" t="s">
        <v>47</v>
      </c>
      <c r="C40" s="237">
        <v>3.7493826706857615E-2</v>
      </c>
      <c r="D40" s="237">
        <v>0.12999483922141555</v>
      </c>
      <c r="G40" s="237">
        <v>3.9015694609885562E-2</v>
      </c>
      <c r="H40" s="237">
        <v>0.15624547182727491</v>
      </c>
    </row>
    <row r="41" spans="1:8">
      <c r="B41" s="237" t="s">
        <v>48</v>
      </c>
      <c r="C41" s="237">
        <v>5.4363643978593577E-2</v>
      </c>
      <c r="D41" s="237">
        <v>0.13135424495762513</v>
      </c>
      <c r="G41" s="237">
        <v>5.6099816642968398E-2</v>
      </c>
      <c r="H41" s="237">
        <v>0.15830099499295511</v>
      </c>
    </row>
    <row r="42" spans="1:8">
      <c r="B42" s="237" t="s">
        <v>49</v>
      </c>
      <c r="C42" s="237">
        <v>5.1588153641549984E-2</v>
      </c>
      <c r="D42" s="237">
        <v>0.13323370927851563</v>
      </c>
      <c r="G42" s="237">
        <v>5.3039713624676153E-2</v>
      </c>
      <c r="H42" s="237">
        <v>0.15997891853743451</v>
      </c>
    </row>
    <row r="43" spans="1:8">
      <c r="A43" s="237">
        <v>2021</v>
      </c>
      <c r="B43" s="237" t="s">
        <v>38</v>
      </c>
      <c r="C43" s="237">
        <v>6.6292687098387454E-2</v>
      </c>
      <c r="D43" s="237">
        <v>0.13647210028858506</v>
      </c>
      <c r="G43" s="237">
        <v>6.6834523488522229E-2</v>
      </c>
      <c r="H43" s="237">
        <v>0.16401720048668958</v>
      </c>
    </row>
    <row r="44" spans="1:8">
      <c r="B44" s="237" t="s">
        <v>39</v>
      </c>
      <c r="C44" s="237">
        <v>6.7373296133710375E-2</v>
      </c>
      <c r="D44" s="237">
        <v>0.13897586473101525</v>
      </c>
      <c r="G44" s="237">
        <v>6.7884006749311304E-2</v>
      </c>
      <c r="H44" s="237">
        <v>0.16663575368851871</v>
      </c>
    </row>
    <row r="45" spans="1:8">
      <c r="B45" s="237" t="s">
        <v>40</v>
      </c>
      <c r="C45" s="237">
        <v>7.0864849621042073E-2</v>
      </c>
      <c r="D45" s="237">
        <v>0.13995034096954945</v>
      </c>
      <c r="G45" s="237">
        <v>7.1208634898172488E-2</v>
      </c>
      <c r="H45" s="237">
        <v>0.1673554829535065</v>
      </c>
    </row>
    <row r="46" spans="1:8">
      <c r="B46" s="237" t="s">
        <v>41</v>
      </c>
      <c r="C46" s="237">
        <v>5.0434852213563378E-2</v>
      </c>
      <c r="D46" s="237">
        <v>0.14235163178314456</v>
      </c>
      <c r="G46" s="237">
        <v>4.9322279526174816E-2</v>
      </c>
      <c r="H46" s="237">
        <v>0.16991521222450953</v>
      </c>
    </row>
    <row r="47" spans="1:8">
      <c r="B47" s="237" t="s">
        <v>42</v>
      </c>
      <c r="C47" s="237">
        <v>5.3332984012631049E-2</v>
      </c>
      <c r="D47" s="237">
        <v>0.14413848800101189</v>
      </c>
      <c r="G47" s="237">
        <v>5.300748200854339E-2</v>
      </c>
      <c r="H47" s="237">
        <v>0.17104496589193238</v>
      </c>
    </row>
    <row r="48" spans="1:8">
      <c r="B48" s="237" t="s">
        <v>43</v>
      </c>
      <c r="C48" s="237">
        <v>3.9157399618078091E-2</v>
      </c>
      <c r="D48" s="237">
        <v>0.14532963629816115</v>
      </c>
      <c r="G48" s="237">
        <v>3.9179293128660538E-2</v>
      </c>
      <c r="H48" s="237">
        <v>0.17227064155611621</v>
      </c>
    </row>
    <row r="49" spans="1:8">
      <c r="B49" s="237" t="s">
        <v>44</v>
      </c>
      <c r="C49" s="237">
        <v>4.7877332158901144E-2</v>
      </c>
      <c r="D49" s="237">
        <v>0.14407608636901786</v>
      </c>
      <c r="G49" s="237">
        <v>4.818131164294661E-2</v>
      </c>
      <c r="H49" s="237">
        <v>0.17075570933695286</v>
      </c>
    </row>
    <row r="50" spans="1:8">
      <c r="B50" s="237" t="s">
        <v>45</v>
      </c>
      <c r="C50" s="237">
        <v>3.7155119123653546E-2</v>
      </c>
      <c r="D50" s="237">
        <v>0.14546689708457103</v>
      </c>
      <c r="G50" s="237">
        <v>3.6853815095306608E-2</v>
      </c>
      <c r="H50" s="237">
        <v>0.17169394662862253</v>
      </c>
    </row>
    <row r="51" spans="1:8">
      <c r="B51" s="237" t="s">
        <v>46</v>
      </c>
      <c r="C51" s="237">
        <v>4.4193421728809509E-2</v>
      </c>
      <c r="D51" s="237">
        <v>0.14522828272141136</v>
      </c>
      <c r="G51" s="237">
        <v>4.3320422460700912E-2</v>
      </c>
      <c r="H51" s="237">
        <v>0.17120702491378825</v>
      </c>
    </row>
    <row r="52" spans="1:8">
      <c r="B52" s="237" t="s">
        <v>47</v>
      </c>
      <c r="C52" s="237">
        <v>3.6121091115825801E-2</v>
      </c>
      <c r="D52" s="237">
        <v>0.14616988611586695</v>
      </c>
      <c r="G52" s="237">
        <v>3.5290075541425887E-2</v>
      </c>
      <c r="H52" s="237">
        <v>0.17159309065821016</v>
      </c>
    </row>
    <row r="53" spans="1:8">
      <c r="B53" s="237" t="s">
        <v>48</v>
      </c>
      <c r="C53" s="237">
        <v>4.5436716161880525E-2</v>
      </c>
      <c r="D53" s="237">
        <v>0.14490057520124505</v>
      </c>
      <c r="G53" s="237">
        <v>4.4361957061377751E-2</v>
      </c>
      <c r="H53" s="237">
        <v>0.16972002812876569</v>
      </c>
    </row>
    <row r="54" spans="1:8">
      <c r="B54" s="237" t="s">
        <v>49</v>
      </c>
      <c r="C54" s="237">
        <v>3.5071314938752658E-2</v>
      </c>
      <c r="D54" s="237">
        <v>0.14600987791177503</v>
      </c>
      <c r="G54" s="237">
        <v>3.4053092654728404E-2</v>
      </c>
      <c r="H54" s="237">
        <v>0.16987781537282684</v>
      </c>
    </row>
    <row r="55" spans="1:8">
      <c r="A55" s="237">
        <v>2022</v>
      </c>
      <c r="B55" s="237" t="s">
        <v>38</v>
      </c>
      <c r="C55" s="237">
        <v>4.3332886628525948E-2</v>
      </c>
      <c r="D55" s="237">
        <v>0.14822831210346379</v>
      </c>
      <c r="G55" s="237">
        <v>4.1952144183965416E-2</v>
      </c>
      <c r="H55" s="237">
        <v>0.17251876985475412</v>
      </c>
    </row>
    <row r="56" spans="1:8">
      <c r="B56" s="237" t="s">
        <v>39</v>
      </c>
      <c r="C56" s="237">
        <v>3.5080999710907904E-2</v>
      </c>
      <c r="D56" s="237">
        <v>0.15024801026790502</v>
      </c>
      <c r="G56" s="237">
        <v>3.4173665452440993E-2</v>
      </c>
      <c r="H56" s="237">
        <v>0.17429460481217657</v>
      </c>
    </row>
    <row r="57" spans="1:8">
      <c r="B57" s="237" t="s">
        <v>40</v>
      </c>
      <c r="C57" s="237">
        <v>4.0063573140926269E-2</v>
      </c>
      <c r="D57" s="237">
        <v>0.15080873643625239</v>
      </c>
      <c r="G57" s="237">
        <v>3.9905989492006688E-2</v>
      </c>
      <c r="H57" s="237">
        <v>0.17416098116396331</v>
      </c>
    </row>
    <row r="58" spans="1:8">
      <c r="B58" s="237" t="s">
        <v>41</v>
      </c>
      <c r="C58" s="237">
        <v>3.3287434992584269E-2</v>
      </c>
      <c r="D58" s="237">
        <v>0.15368512589095776</v>
      </c>
      <c r="G58" s="237">
        <v>3.2482893792538083E-2</v>
      </c>
      <c r="H58" s="237">
        <v>0.17672388849792839</v>
      </c>
    </row>
    <row r="59" spans="1:8">
      <c r="B59" s="237" t="s">
        <v>42</v>
      </c>
      <c r="C59" s="237">
        <v>4.0562583911229327E-2</v>
      </c>
      <c r="D59" s="237">
        <v>0.1547296502290747</v>
      </c>
      <c r="G59" s="237">
        <v>3.9412352899691014E-2</v>
      </c>
      <c r="H59" s="237">
        <v>0.17764171418304006</v>
      </c>
    </row>
    <row r="60" spans="1:8">
      <c r="B60" s="237" t="s">
        <v>43</v>
      </c>
      <c r="C60" s="237">
        <v>3.5509834092780267E-2</v>
      </c>
      <c r="D60" s="237">
        <v>0.15586461430339718</v>
      </c>
      <c r="G60" s="237">
        <v>3.4663325240432738E-2</v>
      </c>
      <c r="H60" s="237">
        <v>0.17848552855952096</v>
      </c>
    </row>
    <row r="61" spans="1:8">
      <c r="B61" s="237" t="s">
        <v>44</v>
      </c>
      <c r="C61" s="237">
        <v>4.1393810250234704E-2</v>
      </c>
      <c r="D61" s="237">
        <v>0.15629647154114051</v>
      </c>
      <c r="G61" s="237">
        <v>4.1510399979741958E-2</v>
      </c>
      <c r="H61" s="237">
        <v>0.17847215961489776</v>
      </c>
    </row>
    <row r="62" spans="1:8">
      <c r="B62" s="237" t="s">
        <v>45</v>
      </c>
      <c r="C62" s="237">
        <v>3.352005328016814E-2</v>
      </c>
      <c r="D62" s="237">
        <v>0.15809448820173946</v>
      </c>
      <c r="G62" s="237">
        <v>3.3600873378454119E-2</v>
      </c>
      <c r="H62" s="237">
        <v>0.17993154045581167</v>
      </c>
    </row>
    <row r="63" spans="1:8">
      <c r="B63" s="237" t="s">
        <v>46</v>
      </c>
      <c r="C63" s="237">
        <v>3.8452830332331191E-2</v>
      </c>
      <c r="D63" s="237">
        <v>0.15762791947786073</v>
      </c>
      <c r="G63" s="237">
        <v>3.7831611058409265E-2</v>
      </c>
      <c r="H63" s="237">
        <v>0.17937748835586248</v>
      </c>
    </row>
    <row r="64" spans="1:8">
      <c r="B64" s="237" t="s">
        <v>47</v>
      </c>
      <c r="C64" s="237">
        <v>3.2305054665018672E-2</v>
      </c>
      <c r="D64" s="237">
        <v>0.15904624492184552</v>
      </c>
      <c r="G64" s="237">
        <v>3.1967861608754464E-2</v>
      </c>
      <c r="H64" s="237">
        <v>0.18027966482978378</v>
      </c>
    </row>
    <row r="65" spans="2:8">
      <c r="B65" s="237" t="s">
        <v>48</v>
      </c>
      <c r="C65" s="237">
        <v>4.2501065983467937E-2</v>
      </c>
      <c r="D65" s="237">
        <v>0.15793826859421958</v>
      </c>
      <c r="G65" s="237">
        <v>4.0523942639033778E-2</v>
      </c>
      <c r="H65" s="237">
        <v>0.17895034636644566</v>
      </c>
    </row>
    <row r="66" spans="2:8">
      <c r="B66" s="31" t="s">
        <v>49</v>
      </c>
      <c r="C66" s="237">
        <v>3.1941752197392349E-2</v>
      </c>
      <c r="D66" s="237">
        <v>0.16021564869670682</v>
      </c>
      <c r="G66" s="237">
        <v>3.2463665794267543E-2</v>
      </c>
      <c r="H66" s="237">
        <v>0.1809359231099989</v>
      </c>
    </row>
    <row r="67" spans="2:8">
      <c r="B67" s="237" t="s">
        <v>38</v>
      </c>
      <c r="C67" s="237">
        <v>3.4973685549285108E-2</v>
      </c>
      <c r="D67" s="237">
        <v>0.16080211397124081</v>
      </c>
      <c r="G67" s="237">
        <v>3.5686285870838476E-2</v>
      </c>
      <c r="H67" s="237">
        <v>0.18181556527516515</v>
      </c>
    </row>
    <row r="68" spans="2:8">
      <c r="B68" s="237" t="s">
        <v>39</v>
      </c>
      <c r="C68" s="237">
        <v>3.0154791420382434E-2</v>
      </c>
      <c r="D68" s="237">
        <v>0.16497427222451652</v>
      </c>
      <c r="G68" s="237">
        <v>3.0936174171431876E-2</v>
      </c>
      <c r="H68" s="237">
        <v>0.18587702877927223</v>
      </c>
    </row>
    <row r="69" spans="2:8">
      <c r="B69" s="237" t="s">
        <v>40</v>
      </c>
      <c r="C69" s="237">
        <v>3.1836159097244437E-2</v>
      </c>
      <c r="D69" s="237">
        <v>0.16421394995889585</v>
      </c>
      <c r="G69" s="237">
        <v>3.3188572267150898E-2</v>
      </c>
      <c r="H69" s="237">
        <v>0.18537544888208368</v>
      </c>
    </row>
    <row r="70" spans="2:8">
      <c r="B70" s="237" t="s">
        <v>41</v>
      </c>
      <c r="C70" s="237">
        <v>2.6533061759329266E-2</v>
      </c>
      <c r="D70" s="237">
        <v>0.16778879578217826</v>
      </c>
      <c r="G70" s="237">
        <v>2.7506487647845572E-2</v>
      </c>
      <c r="H70" s="237">
        <v>0.18918379416010059</v>
      </c>
    </row>
  </sheetData>
  <mergeCells count="1">
    <mergeCell ref="H1:I1"/>
  </mergeCells>
  <hyperlinks>
    <hyperlink ref="H1:I1" location="Index!A1" display="Regresar al Índice" xr:uid="{00000000-0004-0000-26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dimension ref="A1:I73"/>
  <sheetViews>
    <sheetView zoomScaleNormal="100" workbookViewId="0"/>
  </sheetViews>
  <sheetFormatPr baseColWidth="10" defaultColWidth="8.7109375" defaultRowHeight="12.75"/>
  <cols>
    <col min="1" max="16384" width="8.7109375" style="237"/>
  </cols>
  <sheetData>
    <row r="1" spans="1:9">
      <c r="A1" s="262" t="s">
        <v>2824</v>
      </c>
      <c r="H1" s="263" t="s">
        <v>1445</v>
      </c>
      <c r="I1" s="263"/>
    </row>
    <row r="2" spans="1:9">
      <c r="A2" s="13" t="s">
        <v>1336</v>
      </c>
    </row>
    <row r="6" spans="1:9">
      <c r="A6" s="237" t="s">
        <v>2</v>
      </c>
      <c r="B6" s="237" t="s">
        <v>293</v>
      </c>
    </row>
    <row r="7" spans="1:9">
      <c r="A7" s="31" t="s">
        <v>28</v>
      </c>
      <c r="B7" s="32">
        <v>0.2868345229527714</v>
      </c>
    </row>
    <row r="8" spans="1:9">
      <c r="A8" s="31" t="s">
        <v>27</v>
      </c>
      <c r="B8" s="32">
        <v>0.23981709497778397</v>
      </c>
    </row>
    <row r="9" spans="1:9">
      <c r="A9" s="31" t="s">
        <v>15</v>
      </c>
      <c r="B9" s="32">
        <v>0.23576791579777179</v>
      </c>
    </row>
    <row r="10" spans="1:9">
      <c r="A10" s="31" t="s">
        <v>31</v>
      </c>
      <c r="B10" s="32">
        <v>0.2336479214125505</v>
      </c>
    </row>
    <row r="11" spans="1:9">
      <c r="A11" s="31" t="s">
        <v>29</v>
      </c>
      <c r="B11" s="32">
        <v>0.22457378578064116</v>
      </c>
    </row>
    <row r="12" spans="1:9">
      <c r="A12" s="31" t="s">
        <v>9</v>
      </c>
      <c r="B12" s="32">
        <v>0.22061604242796359</v>
      </c>
    </row>
    <row r="13" spans="1:9">
      <c r="A13" s="31" t="s">
        <v>21</v>
      </c>
      <c r="B13" s="32">
        <v>0.22021374185882292</v>
      </c>
    </row>
    <row r="14" spans="1:9">
      <c r="A14" s="31" t="s">
        <v>50</v>
      </c>
      <c r="B14" s="32">
        <v>0.21859348323782815</v>
      </c>
    </row>
    <row r="15" spans="1:9">
      <c r="A15" s="31" t="s">
        <v>6</v>
      </c>
      <c r="B15" s="32">
        <v>0.20882465830211436</v>
      </c>
    </row>
    <row r="16" spans="1:9">
      <c r="A16" s="31" t="s">
        <v>24</v>
      </c>
      <c r="B16" s="32">
        <v>0.20273361061090761</v>
      </c>
    </row>
    <row r="17" spans="1:2">
      <c r="A17" s="31" t="s">
        <v>18</v>
      </c>
      <c r="B17" s="32">
        <v>0.20225376242566503</v>
      </c>
    </row>
    <row r="18" spans="1:2">
      <c r="A18" s="31" t="s">
        <v>10</v>
      </c>
      <c r="B18" s="32">
        <v>0.19901258689510878</v>
      </c>
    </row>
    <row r="19" spans="1:2">
      <c r="A19" s="31" t="s">
        <v>7</v>
      </c>
      <c r="B19" s="32">
        <v>0.19309574417390463</v>
      </c>
    </row>
    <row r="20" spans="1:2">
      <c r="A20" s="31" t="s">
        <v>22</v>
      </c>
      <c r="B20" s="32">
        <v>0.18948089659883088</v>
      </c>
    </row>
    <row r="21" spans="1:2">
      <c r="A21" s="31" t="s">
        <v>1</v>
      </c>
      <c r="B21" s="32">
        <v>0.18918379416010059</v>
      </c>
    </row>
    <row r="22" spans="1:2">
      <c r="A22" s="31" t="s">
        <v>5</v>
      </c>
      <c r="B22" s="32">
        <v>0.18851864241280386</v>
      </c>
    </row>
    <row r="23" spans="1:2">
      <c r="A23" s="31" t="s">
        <v>16</v>
      </c>
      <c r="B23" s="32">
        <v>0.18762155699970823</v>
      </c>
    </row>
    <row r="24" spans="1:2">
      <c r="A24" s="31" t="s">
        <v>30</v>
      </c>
      <c r="B24" s="32">
        <v>0.18529935979857709</v>
      </c>
    </row>
    <row r="25" spans="1:2">
      <c r="A25" s="31" t="s">
        <v>32</v>
      </c>
      <c r="B25" s="32">
        <v>0.18512164155338029</v>
      </c>
    </row>
    <row r="26" spans="1:2">
      <c r="A26" s="31" t="s">
        <v>12</v>
      </c>
      <c r="B26" s="32">
        <v>0.18355283411620313</v>
      </c>
    </row>
    <row r="27" spans="1:2">
      <c r="A27" s="31" t="s">
        <v>20</v>
      </c>
      <c r="B27" s="32">
        <v>0.18076773729882434</v>
      </c>
    </row>
    <row r="28" spans="1:2">
      <c r="A28" s="31" t="s">
        <v>26</v>
      </c>
      <c r="B28" s="32">
        <v>0.1791030212142134</v>
      </c>
    </row>
    <row r="29" spans="1:2">
      <c r="A29" s="31" t="s">
        <v>17</v>
      </c>
      <c r="B29" s="32">
        <v>0.17431043936471607</v>
      </c>
    </row>
    <row r="30" spans="1:2">
      <c r="A30" s="31" t="s">
        <v>11</v>
      </c>
      <c r="B30" s="32">
        <v>0.1724887155435893</v>
      </c>
    </row>
    <row r="31" spans="1:2">
      <c r="A31" s="31" t="s">
        <v>4</v>
      </c>
      <c r="B31" s="32">
        <v>0.16999286497706223</v>
      </c>
    </row>
    <row r="32" spans="1:2">
      <c r="A32" s="31" t="s">
        <v>8</v>
      </c>
      <c r="B32" s="32">
        <v>0.1699361881652979</v>
      </c>
    </row>
    <row r="33" spans="1:3">
      <c r="A33" s="31" t="s">
        <v>0</v>
      </c>
      <c r="B33" s="32">
        <v>0.16778879578217826</v>
      </c>
    </row>
    <row r="34" spans="1:3">
      <c r="A34" s="31" t="s">
        <v>19</v>
      </c>
      <c r="B34" s="32">
        <v>0.1598128059315764</v>
      </c>
    </row>
    <row r="35" spans="1:3">
      <c r="A35" s="31" t="s">
        <v>14</v>
      </c>
      <c r="B35" s="32">
        <v>0.15821452336359801</v>
      </c>
    </row>
    <row r="36" spans="1:3">
      <c r="A36" s="31" t="s">
        <v>23</v>
      </c>
      <c r="B36" s="32">
        <v>0.1433547644810845</v>
      </c>
    </row>
    <row r="37" spans="1:3">
      <c r="A37" s="31" t="s">
        <v>3</v>
      </c>
      <c r="B37" s="32">
        <v>0.13604191423418227</v>
      </c>
    </row>
    <row r="38" spans="1:3">
      <c r="A38" s="31" t="s">
        <v>25</v>
      </c>
      <c r="B38" s="32">
        <v>0.12621578415679943</v>
      </c>
      <c r="C38" s="369"/>
    </row>
    <row r="39" spans="1:3">
      <c r="A39" s="31" t="s">
        <v>33</v>
      </c>
      <c r="B39" s="32">
        <v>0.11913195828149602</v>
      </c>
    </row>
    <row r="41" spans="1:3">
      <c r="A41" s="31"/>
      <c r="B41" s="31"/>
      <c r="C41" s="31"/>
    </row>
    <row r="42" spans="1:3">
      <c r="A42" s="31"/>
      <c r="B42" s="31"/>
      <c r="C42" s="31"/>
    </row>
    <row r="43" spans="1:3">
      <c r="A43" s="31"/>
      <c r="B43" s="31"/>
      <c r="C43" s="31"/>
    </row>
    <row r="44" spans="1:3">
      <c r="A44" s="31"/>
      <c r="B44" s="31"/>
      <c r="C44" s="31"/>
    </row>
    <row r="45" spans="1:3">
      <c r="A45" s="31"/>
      <c r="B45" s="31"/>
      <c r="C45" s="31"/>
    </row>
    <row r="46" spans="1:3">
      <c r="A46" s="31"/>
      <c r="B46" s="31"/>
      <c r="C46" s="31"/>
    </row>
    <row r="47" spans="1:3">
      <c r="A47" s="31"/>
      <c r="B47" s="31"/>
      <c r="C47" s="31"/>
    </row>
    <row r="48" spans="1:3">
      <c r="A48" s="31"/>
      <c r="B48" s="31"/>
      <c r="C48" s="31"/>
    </row>
    <row r="49" spans="1:3">
      <c r="A49" s="31"/>
      <c r="B49" s="31"/>
      <c r="C49" s="31"/>
    </row>
    <row r="50" spans="1:3">
      <c r="A50" s="31"/>
      <c r="B50" s="31"/>
      <c r="C50" s="31"/>
    </row>
    <row r="51" spans="1:3">
      <c r="A51" s="31"/>
      <c r="B51" s="31"/>
      <c r="C51" s="31"/>
    </row>
    <row r="52" spans="1:3">
      <c r="A52" s="31"/>
      <c r="B52" s="31"/>
      <c r="C52" s="31"/>
    </row>
    <row r="53" spans="1:3">
      <c r="A53" s="31"/>
      <c r="B53" s="31"/>
      <c r="C53" s="31"/>
    </row>
    <row r="54" spans="1:3">
      <c r="A54" s="31"/>
      <c r="B54" s="31"/>
      <c r="C54" s="31"/>
    </row>
    <row r="55" spans="1:3">
      <c r="A55" s="31"/>
      <c r="B55" s="31"/>
      <c r="C55" s="31"/>
    </row>
    <row r="56" spans="1:3">
      <c r="A56" s="31"/>
      <c r="B56" s="31"/>
      <c r="C56" s="31"/>
    </row>
    <row r="57" spans="1:3">
      <c r="A57" s="31"/>
      <c r="B57" s="31"/>
      <c r="C57" s="31"/>
    </row>
    <row r="58" spans="1:3">
      <c r="A58" s="31"/>
      <c r="B58" s="31"/>
      <c r="C58" s="31"/>
    </row>
    <row r="59" spans="1:3">
      <c r="A59" s="31"/>
      <c r="B59" s="31"/>
      <c r="C59" s="31"/>
    </row>
    <row r="60" spans="1:3">
      <c r="A60" s="31"/>
      <c r="B60" s="31"/>
      <c r="C60" s="31"/>
    </row>
    <row r="61" spans="1:3">
      <c r="A61" s="31"/>
      <c r="B61" s="31"/>
      <c r="C61" s="31"/>
    </row>
    <row r="62" spans="1:3">
      <c r="A62" s="31"/>
      <c r="B62" s="31"/>
      <c r="C62" s="31"/>
    </row>
    <row r="63" spans="1:3">
      <c r="A63" s="31"/>
      <c r="B63" s="31"/>
      <c r="C63" s="31"/>
    </row>
    <row r="64" spans="1:3">
      <c r="A64" s="31"/>
      <c r="B64" s="31"/>
      <c r="C64" s="31"/>
    </row>
    <row r="65" spans="1:3">
      <c r="A65" s="31"/>
      <c r="B65" s="31"/>
      <c r="C65" s="31"/>
    </row>
    <row r="66" spans="1:3">
      <c r="A66" s="31"/>
      <c r="B66" s="31"/>
      <c r="C66" s="31"/>
    </row>
    <row r="67" spans="1:3">
      <c r="A67" s="31"/>
      <c r="B67" s="31"/>
      <c r="C67" s="31"/>
    </row>
    <row r="68" spans="1:3">
      <c r="A68" s="31"/>
      <c r="B68" s="31"/>
      <c r="C68" s="31"/>
    </row>
    <row r="69" spans="1:3">
      <c r="A69" s="31"/>
      <c r="B69" s="31"/>
      <c r="C69" s="31"/>
    </row>
    <row r="70" spans="1:3">
      <c r="A70" s="31"/>
      <c r="B70" s="31"/>
      <c r="C70" s="31"/>
    </row>
    <row r="71" spans="1:3">
      <c r="A71" s="31"/>
      <c r="B71" s="31"/>
      <c r="C71" s="31"/>
    </row>
    <row r="72" spans="1:3">
      <c r="A72" s="31"/>
      <c r="B72" s="31"/>
      <c r="C72" s="31"/>
    </row>
    <row r="73" spans="1:3">
      <c r="A73" s="31"/>
      <c r="B73" s="31"/>
      <c r="C73" s="31"/>
    </row>
  </sheetData>
  <mergeCells count="1">
    <mergeCell ref="H1:I1"/>
  </mergeCells>
  <hyperlinks>
    <hyperlink ref="H1:I1" location="Index!A1" display="Regresar al Índice" xr:uid="{00000000-0004-0000-27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8"/>
  <dimension ref="A1:AP216"/>
  <sheetViews>
    <sheetView zoomScaleNormal="100" workbookViewId="0"/>
  </sheetViews>
  <sheetFormatPr baseColWidth="10" defaultColWidth="11.42578125" defaultRowHeight="12.75"/>
  <cols>
    <col min="1" max="1" width="34.42578125" style="8" customWidth="1"/>
    <col min="2" max="2" width="9.140625" style="8" bestFit="1" customWidth="1"/>
    <col min="3" max="3" width="13" style="8" customWidth="1"/>
    <col min="4" max="4" width="9.42578125" style="8" customWidth="1"/>
    <col min="5" max="5" width="10.5703125" style="8" customWidth="1"/>
    <col min="6" max="6" width="8" style="8" customWidth="1"/>
    <col min="7" max="7" width="12.7109375" style="8" customWidth="1"/>
    <col min="8" max="8" width="8" style="8" customWidth="1"/>
    <col min="9" max="9" width="8.140625" style="8" customWidth="1"/>
    <col min="10" max="14" width="11.42578125" style="8" customWidth="1"/>
    <col min="15" max="15" width="11.42578125" style="8"/>
    <col min="16" max="25" width="11.42578125" style="8" customWidth="1"/>
    <col min="26" max="16384" width="11.42578125" style="8"/>
  </cols>
  <sheetData>
    <row r="1" spans="1:42">
      <c r="A1" s="262" t="s">
        <v>2806</v>
      </c>
      <c r="H1" s="263" t="s">
        <v>1445</v>
      </c>
      <c r="I1" s="263"/>
    </row>
    <row r="2" spans="1:42">
      <c r="A2" s="27" t="s">
        <v>1336</v>
      </c>
    </row>
    <row r="3" spans="1:42">
      <c r="A3" s="27"/>
    </row>
    <row r="4" spans="1:42">
      <c r="A4" s="27"/>
    </row>
    <row r="5" spans="1:42">
      <c r="A5" s="27"/>
      <c r="B5" s="5"/>
    </row>
    <row r="6" spans="1:42" ht="12.75" customHeight="1">
      <c r="A6" s="444" t="s">
        <v>35</v>
      </c>
      <c r="B6" s="445">
        <v>2020</v>
      </c>
      <c r="C6" s="445"/>
      <c r="D6" s="445"/>
      <c r="E6" s="445"/>
      <c r="F6" s="445"/>
      <c r="G6" s="445"/>
      <c r="H6" s="445"/>
      <c r="I6" s="445"/>
      <c r="J6" s="446">
        <v>2021</v>
      </c>
      <c r="K6" s="446"/>
      <c r="L6" s="446"/>
      <c r="M6" s="446"/>
      <c r="N6" s="446"/>
      <c r="O6" s="446"/>
      <c r="P6" s="446"/>
      <c r="Q6" s="446"/>
      <c r="R6" s="446"/>
      <c r="S6" s="446"/>
      <c r="T6" s="446"/>
      <c r="U6" s="446"/>
      <c r="V6" s="446">
        <v>2022</v>
      </c>
      <c r="W6" s="446"/>
      <c r="X6" s="446"/>
      <c r="Y6" s="446"/>
      <c r="Z6" s="446"/>
      <c r="AA6" s="446"/>
      <c r="AB6" s="446"/>
      <c r="AC6" s="446"/>
      <c r="AD6" s="446"/>
      <c r="AE6" s="446"/>
      <c r="AF6" s="446"/>
      <c r="AG6" s="446"/>
      <c r="AH6" s="446">
        <v>2023</v>
      </c>
      <c r="AI6" s="446"/>
      <c r="AJ6" s="446"/>
      <c r="AK6" s="446"/>
      <c r="AL6" s="446"/>
      <c r="AM6" s="445" t="s">
        <v>407</v>
      </c>
      <c r="AN6" s="445"/>
      <c r="AO6" s="445" t="s">
        <v>133</v>
      </c>
      <c r="AP6" s="445"/>
    </row>
    <row r="7" spans="1:42" ht="25.5">
      <c r="A7" s="444"/>
      <c r="B7" s="447" t="s">
        <v>39</v>
      </c>
      <c r="C7" s="447" t="s">
        <v>43</v>
      </c>
      <c r="D7" s="447" t="s">
        <v>44</v>
      </c>
      <c r="E7" s="447" t="s">
        <v>45</v>
      </c>
      <c r="F7" s="447" t="s">
        <v>46</v>
      </c>
      <c r="G7" s="447" t="s">
        <v>47</v>
      </c>
      <c r="H7" s="447" t="s">
        <v>48</v>
      </c>
      <c r="I7" s="447" t="s">
        <v>49</v>
      </c>
      <c r="J7" s="447" t="s">
        <v>38</v>
      </c>
      <c r="K7" s="447" t="s">
        <v>39</v>
      </c>
      <c r="L7" s="447" t="s">
        <v>40</v>
      </c>
      <c r="M7" s="447" t="s">
        <v>41</v>
      </c>
      <c r="N7" s="447" t="s">
        <v>42</v>
      </c>
      <c r="O7" s="447" t="s">
        <v>43</v>
      </c>
      <c r="P7" s="447" t="s">
        <v>44</v>
      </c>
      <c r="Q7" s="447" t="s">
        <v>45</v>
      </c>
      <c r="R7" s="447" t="s">
        <v>46</v>
      </c>
      <c r="S7" s="447" t="s">
        <v>47</v>
      </c>
      <c r="T7" s="447" t="s">
        <v>48</v>
      </c>
      <c r="U7" s="447" t="s">
        <v>49</v>
      </c>
      <c r="V7" s="447" t="s">
        <v>38</v>
      </c>
      <c r="W7" s="447" t="s">
        <v>39</v>
      </c>
      <c r="X7" s="447" t="s">
        <v>40</v>
      </c>
      <c r="Y7" s="447" t="s">
        <v>41</v>
      </c>
      <c r="Z7" s="447" t="s">
        <v>42</v>
      </c>
      <c r="AA7" s="447" t="s">
        <v>43</v>
      </c>
      <c r="AB7" s="447" t="s">
        <v>44</v>
      </c>
      <c r="AC7" s="447" t="s">
        <v>45</v>
      </c>
      <c r="AD7" s="447" t="s">
        <v>46</v>
      </c>
      <c r="AE7" s="447" t="s">
        <v>47</v>
      </c>
      <c r="AF7" s="447" t="s">
        <v>48</v>
      </c>
      <c r="AG7" s="447" t="s">
        <v>49</v>
      </c>
      <c r="AH7" s="447" t="s">
        <v>1189</v>
      </c>
      <c r="AI7" s="447" t="s">
        <v>39</v>
      </c>
      <c r="AJ7" s="447" t="s">
        <v>40</v>
      </c>
      <c r="AK7" s="447" t="s">
        <v>41</v>
      </c>
      <c r="AL7" s="447" t="s">
        <v>42</v>
      </c>
      <c r="AM7" s="447" t="s">
        <v>293</v>
      </c>
      <c r="AN7" s="447" t="s">
        <v>408</v>
      </c>
      <c r="AO7" s="447" t="s">
        <v>293</v>
      </c>
      <c r="AP7" s="447" t="s">
        <v>408</v>
      </c>
    </row>
    <row r="8" spans="1:42" ht="12.75" customHeight="1">
      <c r="A8" s="448" t="s">
        <v>36</v>
      </c>
      <c r="B8" s="52">
        <v>41.838602329450907</v>
      </c>
      <c r="C8" s="52">
        <v>35.235715067593461</v>
      </c>
      <c r="D8" s="52">
        <v>32.712146422628948</v>
      </c>
      <c r="E8" s="52">
        <v>33.68552412645591</v>
      </c>
      <c r="F8" s="52">
        <v>33.815609090054785</v>
      </c>
      <c r="G8" s="52">
        <v>32.251655629139073</v>
      </c>
      <c r="H8" s="52">
        <v>32.138103161397666</v>
      </c>
      <c r="I8" s="52">
        <v>32.371048252911812</v>
      </c>
      <c r="J8" s="52">
        <v>33.760399334442596</v>
      </c>
      <c r="K8" s="52">
        <v>34.134775374376041</v>
      </c>
      <c r="L8" s="52">
        <v>37.868988391376448</v>
      </c>
      <c r="M8" s="52">
        <v>39.692179700499167</v>
      </c>
      <c r="N8" s="52">
        <v>38.885191347753747</v>
      </c>
      <c r="O8" s="52">
        <v>41.229235880398669</v>
      </c>
      <c r="P8" s="52">
        <v>37.034883720930239</v>
      </c>
      <c r="Q8" s="52">
        <v>36.608623548922054</v>
      </c>
      <c r="R8" s="52">
        <v>38.843594009983363</v>
      </c>
      <c r="S8" s="52">
        <v>38.928571428571431</v>
      </c>
      <c r="T8" s="52">
        <v>37.895174708818629</v>
      </c>
      <c r="U8" s="52">
        <v>39.084858569051583</v>
      </c>
      <c r="V8" s="52">
        <v>38.391376451077946</v>
      </c>
      <c r="W8" s="52">
        <v>38.828903654485046</v>
      </c>
      <c r="X8" s="52">
        <v>37.441860465116278</v>
      </c>
      <c r="Y8" s="52">
        <v>37.753743760399331</v>
      </c>
      <c r="Z8" s="52">
        <v>38.098006644518271</v>
      </c>
      <c r="AA8" s="52">
        <v>39.029850746268664</v>
      </c>
      <c r="AB8" s="52">
        <v>38.228476821192046</v>
      </c>
      <c r="AC8" s="52">
        <v>39.168526140063797</v>
      </c>
      <c r="AD8" s="52">
        <v>39.908637873754152</v>
      </c>
      <c r="AE8" s="52">
        <v>40.897009966777411</v>
      </c>
      <c r="AF8" s="52">
        <v>39.036544850498338</v>
      </c>
      <c r="AG8" s="52">
        <v>40.463458110516932</v>
      </c>
      <c r="AH8" s="52">
        <v>39.485049833887047</v>
      </c>
      <c r="AI8" s="52">
        <v>38.696013289036543</v>
      </c>
      <c r="AJ8" s="52">
        <v>43.421926910298993</v>
      </c>
      <c r="AK8" s="52">
        <v>38.971807628524047</v>
      </c>
      <c r="AL8" s="52">
        <v>43.338870431893689</v>
      </c>
      <c r="AM8" s="449">
        <f>AL8/AK8-1</f>
        <v>0.11205697320986774</v>
      </c>
      <c r="AN8" s="52">
        <f>AL8-AK8</f>
        <v>4.3670628033696417</v>
      </c>
      <c r="AO8" s="449">
        <f>AL8/Z8-1</f>
        <v>0.13756267713102255</v>
      </c>
      <c r="AP8" s="52">
        <f>AL8-Z8</f>
        <v>5.2408637873754174</v>
      </c>
    </row>
    <row r="9" spans="1:42" ht="28.5" customHeight="1">
      <c r="A9" s="450" t="s">
        <v>423</v>
      </c>
      <c r="B9" s="451">
        <v>40.557404326123127</v>
      </c>
      <c r="C9" s="451">
        <v>30.504966887417218</v>
      </c>
      <c r="D9" s="451">
        <v>28.868552412645592</v>
      </c>
      <c r="E9" s="451">
        <v>29.118136439267886</v>
      </c>
      <c r="F9" s="451">
        <v>30.897009966777407</v>
      </c>
      <c r="G9" s="451">
        <v>31.125827814569536</v>
      </c>
      <c r="H9" s="451">
        <v>30.199667221297837</v>
      </c>
      <c r="I9" s="451">
        <v>29.700499168053245</v>
      </c>
      <c r="J9" s="451">
        <v>31.447587354409318</v>
      </c>
      <c r="K9" s="451">
        <v>30.865224625623959</v>
      </c>
      <c r="L9" s="451">
        <v>33.540630182421225</v>
      </c>
      <c r="M9" s="451">
        <v>36.522462562396008</v>
      </c>
      <c r="N9" s="451">
        <v>36.938435940099836</v>
      </c>
      <c r="O9" s="451">
        <v>39.036544850498338</v>
      </c>
      <c r="P9" s="451">
        <v>35.963455149501662</v>
      </c>
      <c r="Q9" s="451">
        <v>36.442786069651739</v>
      </c>
      <c r="R9" s="451">
        <v>36.980033277870213</v>
      </c>
      <c r="S9" s="451">
        <v>38.455149501661133</v>
      </c>
      <c r="T9" s="451">
        <v>36.397670549084857</v>
      </c>
      <c r="U9" s="451">
        <v>38.727121464226286</v>
      </c>
      <c r="V9" s="451">
        <v>37.603648424543948</v>
      </c>
      <c r="W9" s="451">
        <v>38.870431893687709</v>
      </c>
      <c r="X9" s="451">
        <v>38.081395348837212</v>
      </c>
      <c r="Y9" s="451">
        <v>39.018302828618971</v>
      </c>
      <c r="Z9" s="451">
        <v>38.953488372093027</v>
      </c>
      <c r="AA9" s="451">
        <v>41.542288557213929</v>
      </c>
      <c r="AB9" s="451">
        <v>38.162251655629142</v>
      </c>
      <c r="AC9" s="451">
        <v>38.289036544850497</v>
      </c>
      <c r="AD9" s="451">
        <v>39.202657807308967</v>
      </c>
      <c r="AE9" s="451">
        <v>40.116279069767444</v>
      </c>
      <c r="AF9" s="451">
        <v>39.451827242524914</v>
      </c>
      <c r="AG9" s="451">
        <v>39.304812834224599</v>
      </c>
      <c r="AH9" s="451">
        <v>41.320598006644516</v>
      </c>
      <c r="AI9" s="451">
        <v>41.985049833887047</v>
      </c>
      <c r="AJ9" s="451">
        <v>45.473421926910298</v>
      </c>
      <c r="AK9" s="451">
        <v>40.588723051409616</v>
      </c>
      <c r="AL9" s="451">
        <v>45.099667774086377</v>
      </c>
      <c r="AM9" s="452">
        <f t="shared" ref="AM9:AM13" si="0">AL9/AK9-1</f>
        <v>0.11113788223796073</v>
      </c>
      <c r="AN9" s="451">
        <f t="shared" ref="AN9:AN13" si="1">AL9-AK9</f>
        <v>4.5109447226767614</v>
      </c>
      <c r="AO9" s="452">
        <f t="shared" ref="AO9:AO13" si="2">AL9/Z9-1</f>
        <v>0.15778251599147097</v>
      </c>
      <c r="AP9" s="451">
        <f t="shared" ref="AP9:AP13" si="3">AL9-Z9</f>
        <v>6.1461794019933507</v>
      </c>
    </row>
    <row r="10" spans="1:42" ht="38.25">
      <c r="A10" s="453" t="s">
        <v>424</v>
      </c>
      <c r="B10" s="51">
        <v>48.211314475873543</v>
      </c>
      <c r="C10" s="51">
        <v>50.703642384105962</v>
      </c>
      <c r="D10" s="51">
        <v>49.667221297836939</v>
      </c>
      <c r="E10" s="51">
        <v>53.078202995008319</v>
      </c>
      <c r="F10" s="51">
        <v>50.166112956810629</v>
      </c>
      <c r="G10" s="51">
        <v>47.226821192052981</v>
      </c>
      <c r="H10" s="51">
        <v>46.339434276206326</v>
      </c>
      <c r="I10" s="51">
        <v>48.336106489184694</v>
      </c>
      <c r="J10" s="51">
        <v>49.084858569051583</v>
      </c>
      <c r="K10" s="51">
        <v>48.960066555740433</v>
      </c>
      <c r="L10" s="51">
        <v>54.892205638474294</v>
      </c>
      <c r="M10" s="51">
        <v>56.198003327787021</v>
      </c>
      <c r="N10" s="51">
        <v>53.577371048252914</v>
      </c>
      <c r="O10" s="51">
        <v>57.973421926910298</v>
      </c>
      <c r="P10" s="51">
        <v>50.747508305647841</v>
      </c>
      <c r="Q10" s="51">
        <v>49.087893864013267</v>
      </c>
      <c r="R10" s="51">
        <v>54.700499168053241</v>
      </c>
      <c r="S10" s="51">
        <v>52.616279069767444</v>
      </c>
      <c r="T10" s="51">
        <v>50.873544093178033</v>
      </c>
      <c r="U10" s="51">
        <v>52.163061564059902</v>
      </c>
      <c r="V10" s="51">
        <v>51.907131011608627</v>
      </c>
      <c r="W10" s="51">
        <v>52.740863787375417</v>
      </c>
      <c r="X10" s="51">
        <v>48.421926910299007</v>
      </c>
      <c r="Y10" s="51">
        <v>48.003327787021632</v>
      </c>
      <c r="Z10" s="51">
        <v>50.498338870431894</v>
      </c>
      <c r="AA10" s="51">
        <v>52.653399668325044</v>
      </c>
      <c r="AB10" s="51">
        <v>49.91721854304636</v>
      </c>
      <c r="AC10" s="51">
        <v>52.736318407960198</v>
      </c>
      <c r="AD10" s="51">
        <v>51.121262458471762</v>
      </c>
      <c r="AE10" s="51">
        <v>51.785714285714285</v>
      </c>
      <c r="AF10" s="51">
        <v>49.833887043189371</v>
      </c>
      <c r="AG10" s="51">
        <v>51.292335115864525</v>
      </c>
      <c r="AH10" s="51">
        <v>51.661129568106311</v>
      </c>
      <c r="AI10" s="51">
        <v>49.252491694352159</v>
      </c>
      <c r="AJ10" s="51">
        <v>53.197674418604649</v>
      </c>
      <c r="AK10" s="51">
        <v>49.461028192371479</v>
      </c>
      <c r="AL10" s="51">
        <v>53.903654485049834</v>
      </c>
      <c r="AM10" s="454">
        <f t="shared" si="0"/>
        <v>8.982074281592789E-2</v>
      </c>
      <c r="AN10" s="51">
        <f t="shared" si="1"/>
        <v>4.4426262926783551</v>
      </c>
      <c r="AO10" s="454">
        <f t="shared" si="2"/>
        <v>6.7434210526315708E-2</v>
      </c>
      <c r="AP10" s="51">
        <f t="shared" si="3"/>
        <v>3.4053156146179404</v>
      </c>
    </row>
    <row r="11" spans="1:42" ht="38.25">
      <c r="A11" s="450" t="s">
        <v>425</v>
      </c>
      <c r="B11" s="451">
        <v>40.806988352745421</v>
      </c>
      <c r="C11" s="451">
        <v>28.766556291390728</v>
      </c>
      <c r="D11" s="451">
        <v>24.292845257903494</v>
      </c>
      <c r="E11" s="451">
        <v>22.795341098169718</v>
      </c>
      <c r="F11" s="451">
        <v>25.498338870431894</v>
      </c>
      <c r="G11" s="451">
        <v>25.082781456953644</v>
      </c>
      <c r="H11" s="451">
        <v>25.623960066555739</v>
      </c>
      <c r="I11" s="451">
        <v>24.916805324459233</v>
      </c>
      <c r="J11" s="451">
        <v>27.495840266222963</v>
      </c>
      <c r="K11" s="451">
        <v>25.9567387687188</v>
      </c>
      <c r="L11" s="451">
        <v>32.048092868988391</v>
      </c>
      <c r="M11" s="451">
        <v>34.193011647254579</v>
      </c>
      <c r="N11" s="451">
        <v>35.024958402662229</v>
      </c>
      <c r="O11" s="451">
        <v>37.043189368770761</v>
      </c>
      <c r="P11" s="451">
        <v>36.544850498338867</v>
      </c>
      <c r="Q11" s="451">
        <v>36.235489220563849</v>
      </c>
      <c r="R11" s="451">
        <v>37.853577371048253</v>
      </c>
      <c r="S11" s="451">
        <v>38.538205980066444</v>
      </c>
      <c r="T11" s="451">
        <v>37.229617304492514</v>
      </c>
      <c r="U11" s="451">
        <v>37.603993344425959</v>
      </c>
      <c r="V11" s="451">
        <v>36.77446102819237</v>
      </c>
      <c r="W11" s="451">
        <v>37.790697674418603</v>
      </c>
      <c r="X11" s="451">
        <v>37.5</v>
      </c>
      <c r="Y11" s="451">
        <v>38.851913477537437</v>
      </c>
      <c r="Z11" s="451">
        <v>38.787375415282391</v>
      </c>
      <c r="AA11" s="451">
        <v>38.847429519071312</v>
      </c>
      <c r="AB11" s="451">
        <v>38.493377483443709</v>
      </c>
      <c r="AC11" s="451">
        <v>38.538205980066444</v>
      </c>
      <c r="AD11" s="451">
        <v>39.700996677740861</v>
      </c>
      <c r="AE11" s="451">
        <v>40.573089700996675</v>
      </c>
      <c r="AF11" s="451">
        <v>39.700996677740861</v>
      </c>
      <c r="AG11" s="451">
        <v>39.795008912655973</v>
      </c>
      <c r="AH11" s="451">
        <v>38.662790697674417</v>
      </c>
      <c r="AI11" s="451">
        <v>39.119601328903656</v>
      </c>
      <c r="AJ11" s="451">
        <v>45.431893687707642</v>
      </c>
      <c r="AK11" s="451">
        <v>40.920398009950247</v>
      </c>
      <c r="AL11" s="451">
        <v>45.598006644518271</v>
      </c>
      <c r="AM11" s="452">
        <f t="shared" si="0"/>
        <v>0.11430994961072005</v>
      </c>
      <c r="AN11" s="451">
        <f t="shared" si="1"/>
        <v>4.6776086345680241</v>
      </c>
      <c r="AO11" s="452">
        <f t="shared" si="2"/>
        <v>0.17558886509635974</v>
      </c>
      <c r="AP11" s="451">
        <f t="shared" si="3"/>
        <v>6.8106312292358808</v>
      </c>
    </row>
    <row r="12" spans="1:42" ht="38.25">
      <c r="A12" s="453" t="s">
        <v>426</v>
      </c>
      <c r="B12" s="51">
        <v>52.163061564059902</v>
      </c>
      <c r="C12" s="51">
        <v>53.062913907284766</v>
      </c>
      <c r="D12" s="51">
        <v>49.500831946755405</v>
      </c>
      <c r="E12" s="51">
        <v>53.785357737104825</v>
      </c>
      <c r="F12" s="51">
        <v>52.533222591362126</v>
      </c>
      <c r="G12" s="51">
        <v>47.309602649006621</v>
      </c>
      <c r="H12" s="51">
        <v>47.712146422628955</v>
      </c>
      <c r="I12" s="51">
        <v>48.336106489184694</v>
      </c>
      <c r="J12" s="51">
        <v>49.0432612312812</v>
      </c>
      <c r="K12" s="51">
        <v>52.246256239600669</v>
      </c>
      <c r="L12" s="51">
        <v>56.923714759535656</v>
      </c>
      <c r="M12" s="51">
        <v>57.986688851913478</v>
      </c>
      <c r="N12" s="51">
        <v>54.742096505823625</v>
      </c>
      <c r="O12" s="51">
        <v>58.471760797342192</v>
      </c>
      <c r="P12" s="51">
        <v>52.699335548172755</v>
      </c>
      <c r="Q12" s="51">
        <v>50.082918739635154</v>
      </c>
      <c r="R12" s="51">
        <v>55.282861896838604</v>
      </c>
      <c r="S12" s="51">
        <v>52.823920265780728</v>
      </c>
      <c r="T12" s="51">
        <v>52.079866888519135</v>
      </c>
      <c r="U12" s="51">
        <v>53.785357737104825</v>
      </c>
      <c r="V12" s="51">
        <v>53.399668325041461</v>
      </c>
      <c r="W12" s="51">
        <v>52.699335548172755</v>
      </c>
      <c r="X12" s="51">
        <v>49.08637873754153</v>
      </c>
      <c r="Y12" s="51">
        <v>48.502495840266221</v>
      </c>
      <c r="Z12" s="51">
        <v>48.297342192691033</v>
      </c>
      <c r="AA12" s="51">
        <v>48.092868988391373</v>
      </c>
      <c r="AB12" s="51">
        <v>50.165562913907287</v>
      </c>
      <c r="AC12" s="51">
        <v>49.667774086378735</v>
      </c>
      <c r="AD12" s="51">
        <v>50.249169435215947</v>
      </c>
      <c r="AE12" s="51">
        <v>50.91362126245847</v>
      </c>
      <c r="AF12" s="51">
        <v>48.920265780730894</v>
      </c>
      <c r="AG12" s="51">
        <v>53.030303030303031</v>
      </c>
      <c r="AH12" s="51">
        <v>48.338870431893689</v>
      </c>
      <c r="AI12" s="51">
        <v>48.17275747508306</v>
      </c>
      <c r="AJ12" s="51">
        <v>51.578073089700993</v>
      </c>
      <c r="AK12" s="51">
        <v>48.0514096185738</v>
      </c>
      <c r="AL12" s="51">
        <v>51.910299003322258</v>
      </c>
      <c r="AM12" s="454">
        <f t="shared" si="0"/>
        <v>8.0307516790451006E-2</v>
      </c>
      <c r="AN12" s="51">
        <f t="shared" si="1"/>
        <v>3.8588893847484584</v>
      </c>
      <c r="AO12" s="454">
        <f t="shared" si="2"/>
        <v>7.4806534823731674E-2</v>
      </c>
      <c r="AP12" s="51">
        <f t="shared" si="3"/>
        <v>3.6129568106312249</v>
      </c>
    </row>
    <row r="13" spans="1:42" ht="76.5">
      <c r="A13" s="450" t="s">
        <v>37</v>
      </c>
      <c r="B13" s="451">
        <v>27.45424292845258</v>
      </c>
      <c r="C13" s="451">
        <v>13.16225165562914</v>
      </c>
      <c r="D13" s="451">
        <v>11.231281198003328</v>
      </c>
      <c r="E13" s="451">
        <v>9.6505823627287857</v>
      </c>
      <c r="F13" s="451">
        <v>9.9833610648918469</v>
      </c>
      <c r="G13" s="451">
        <v>10.513245033112582</v>
      </c>
      <c r="H13" s="451">
        <v>10.8153078202995</v>
      </c>
      <c r="I13" s="451">
        <v>10.565723793677204</v>
      </c>
      <c r="J13" s="451">
        <v>11.73044925124792</v>
      </c>
      <c r="K13" s="451">
        <v>12.645590682196339</v>
      </c>
      <c r="L13" s="451">
        <v>11.940298507462687</v>
      </c>
      <c r="M13" s="451">
        <v>13.560732113144759</v>
      </c>
      <c r="N13" s="451">
        <v>14.143094841930116</v>
      </c>
      <c r="O13" s="451">
        <v>13.621262458471762</v>
      </c>
      <c r="P13" s="451">
        <v>9.2192691029900331</v>
      </c>
      <c r="Q13" s="451">
        <v>11.194029850746269</v>
      </c>
      <c r="R13" s="451">
        <v>9.4009983361064897</v>
      </c>
      <c r="S13" s="451">
        <v>12.209302325581396</v>
      </c>
      <c r="T13" s="451">
        <v>12.895174708818635</v>
      </c>
      <c r="U13" s="451">
        <v>13.144758735440933</v>
      </c>
      <c r="V13" s="451">
        <v>12.271973466003317</v>
      </c>
      <c r="W13" s="451">
        <v>12.043189368770765</v>
      </c>
      <c r="X13" s="451">
        <v>14.119601328903654</v>
      </c>
      <c r="Y13" s="451">
        <v>14.392678868552412</v>
      </c>
      <c r="Z13" s="451">
        <v>13.953488372093023</v>
      </c>
      <c r="AA13" s="451">
        <v>14.013266998341626</v>
      </c>
      <c r="AB13" s="451">
        <v>14.403973509933774</v>
      </c>
      <c r="AC13" s="451">
        <v>16.611295681063122</v>
      </c>
      <c r="AD13" s="451">
        <v>19.269102990033222</v>
      </c>
      <c r="AE13" s="451">
        <v>21.096345514950166</v>
      </c>
      <c r="AF13" s="451">
        <v>17.275747508305649</v>
      </c>
      <c r="AG13" s="451">
        <v>18.894830659536542</v>
      </c>
      <c r="AH13" s="451">
        <v>17.441860465116278</v>
      </c>
      <c r="AI13" s="451">
        <v>14.950166112956811</v>
      </c>
      <c r="AJ13" s="451">
        <v>21.428571428571427</v>
      </c>
      <c r="AK13" s="451">
        <v>15.837479270315091</v>
      </c>
      <c r="AL13" s="451">
        <v>20.182724252491695</v>
      </c>
      <c r="AM13" s="452">
        <f t="shared" si="0"/>
        <v>0.27436468316780016</v>
      </c>
      <c r="AN13" s="451">
        <f t="shared" si="1"/>
        <v>4.3452449821766042</v>
      </c>
      <c r="AO13" s="452">
        <f t="shared" si="2"/>
        <v>0.44642857142857162</v>
      </c>
      <c r="AP13" s="451">
        <f t="shared" si="3"/>
        <v>6.2292358803986723</v>
      </c>
    </row>
    <row r="14" spans="1:42">
      <c r="B14" s="5"/>
    </row>
    <row r="25" spans="2:2">
      <c r="B25" s="5"/>
    </row>
    <row r="26" spans="2:2">
      <c r="B26" s="5"/>
    </row>
    <row r="27" spans="2:2">
      <c r="B27" s="5"/>
    </row>
    <row r="28" spans="2:2">
      <c r="B28" s="5"/>
    </row>
    <row r="29" spans="2:2">
      <c r="B29" s="5"/>
    </row>
    <row r="30" spans="2:2">
      <c r="B30" s="5"/>
    </row>
    <row r="31" spans="2:2">
      <c r="B31" s="5"/>
    </row>
    <row r="32" spans="2: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8">
    <mergeCell ref="H1:I1"/>
    <mergeCell ref="AM6:AN6"/>
    <mergeCell ref="AO6:AP6"/>
    <mergeCell ref="A6:A7"/>
    <mergeCell ref="B6:I6"/>
    <mergeCell ref="J6:U6"/>
    <mergeCell ref="V6:AG6"/>
    <mergeCell ref="AH6:AL6"/>
  </mergeCells>
  <hyperlinks>
    <hyperlink ref="H1:I1" location="Index!A1" display="Regresar al Índice" xr:uid="{00000000-0004-0000-0100-000000000000}"/>
  </hyperlinks>
  <pageMargins left="0.7" right="0.7" top="0.75" bottom="0.75" header="0.3" footer="0.3"/>
  <pageSetup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0F90C-69D7-46B8-B6C8-8B686DDF4591}">
  <sheetPr codeName="Hoja92"/>
  <dimension ref="A1:M131"/>
  <sheetViews>
    <sheetView workbookViewId="0"/>
  </sheetViews>
  <sheetFormatPr baseColWidth="10" defaultRowHeight="12.75"/>
  <cols>
    <col min="1" max="16384" width="11.42578125" style="264"/>
  </cols>
  <sheetData>
    <row r="1" spans="1:13">
      <c r="A1" s="262" t="s">
        <v>2826</v>
      </c>
      <c r="B1" s="264" t="s">
        <v>53</v>
      </c>
      <c r="C1" s="264" t="s">
        <v>53</v>
      </c>
      <c r="D1" s="264" t="s">
        <v>53</v>
      </c>
      <c r="E1" s="264" t="s">
        <v>53</v>
      </c>
      <c r="F1" s="264" t="s">
        <v>53</v>
      </c>
      <c r="G1" s="264" t="s">
        <v>53</v>
      </c>
      <c r="H1" s="263" t="s">
        <v>1445</v>
      </c>
      <c r="I1" s="263"/>
    </row>
    <row r="2" spans="1:13">
      <c r="A2" s="264" t="s">
        <v>1341</v>
      </c>
      <c r="B2" s="264" t="s">
        <v>53</v>
      </c>
      <c r="C2" s="264" t="s">
        <v>53</v>
      </c>
      <c r="D2" s="264" t="s">
        <v>53</v>
      </c>
      <c r="E2" s="264" t="s">
        <v>53</v>
      </c>
      <c r="F2" s="264" t="s">
        <v>53</v>
      </c>
      <c r="G2" s="264" t="s">
        <v>53</v>
      </c>
      <c r="H2" s="264" t="s">
        <v>53</v>
      </c>
    </row>
    <row r="6" spans="1:13">
      <c r="A6" s="264" t="s">
        <v>297</v>
      </c>
      <c r="B6" s="264" t="s">
        <v>341</v>
      </c>
      <c r="C6" s="264" t="s">
        <v>54</v>
      </c>
      <c r="D6" s="264" t="s">
        <v>439</v>
      </c>
      <c r="E6" s="264" t="s">
        <v>440</v>
      </c>
      <c r="F6" s="264" t="s">
        <v>1</v>
      </c>
      <c r="G6" s="264" t="s">
        <v>55</v>
      </c>
      <c r="H6" s="264" t="s">
        <v>56</v>
      </c>
      <c r="I6" s="264" t="s">
        <v>57</v>
      </c>
      <c r="J6" s="264" t="s">
        <v>58</v>
      </c>
      <c r="K6" s="264" t="s">
        <v>441</v>
      </c>
      <c r="L6" s="264" t="s">
        <v>442</v>
      </c>
      <c r="M6" s="264" t="s">
        <v>443</v>
      </c>
    </row>
    <row r="7" spans="1:13">
      <c r="A7" s="264" t="s">
        <v>59</v>
      </c>
      <c r="B7" s="264" t="s">
        <v>60</v>
      </c>
      <c r="C7" s="264">
        <v>80.8927820181501</v>
      </c>
      <c r="D7" s="264">
        <v>81.002269999999996</v>
      </c>
      <c r="E7" s="264">
        <v>76.225970000000004</v>
      </c>
      <c r="F7" s="359">
        <v>3.2545700000000002</v>
      </c>
      <c r="G7" s="359">
        <v>3.3545099999999999</v>
      </c>
      <c r="H7" s="359">
        <v>5.9303299999999997</v>
      </c>
      <c r="I7" s="264">
        <v>0.45662999999999998</v>
      </c>
      <c r="J7" s="264">
        <v>0.27533000000000002</v>
      </c>
      <c r="K7" s="264">
        <v>1.34016</v>
      </c>
      <c r="L7" s="264">
        <v>1.08246</v>
      </c>
      <c r="M7" s="264">
        <v>0.48125000000000001</v>
      </c>
    </row>
    <row r="8" spans="1:13">
      <c r="A8" s="264" t="s">
        <v>53</v>
      </c>
      <c r="B8" s="264" t="s">
        <v>61</v>
      </c>
      <c r="C8" s="264">
        <v>81.290942965322401</v>
      </c>
      <c r="D8" s="264">
        <v>81.448670000000007</v>
      </c>
      <c r="E8" s="264">
        <v>76.580719999999999</v>
      </c>
      <c r="F8" s="359">
        <v>3.5522900000000002</v>
      </c>
      <c r="G8" s="359">
        <v>3.6920700000000002</v>
      </c>
      <c r="H8" s="359">
        <v>6.1743100000000002</v>
      </c>
      <c r="I8" s="264">
        <v>0.55108999999999997</v>
      </c>
      <c r="J8" s="264">
        <v>0.30259000000000003</v>
      </c>
      <c r="K8" s="264">
        <v>1.4764900000000001</v>
      </c>
      <c r="L8" s="264">
        <v>0.46539999999999998</v>
      </c>
      <c r="M8" s="264">
        <v>0.50051999999999996</v>
      </c>
    </row>
    <row r="9" spans="1:13">
      <c r="A9" s="264" t="s">
        <v>53</v>
      </c>
      <c r="B9" s="264" t="s">
        <v>62</v>
      </c>
      <c r="C9" s="264">
        <v>81.887433139010795</v>
      </c>
      <c r="D9" s="264">
        <v>82.092449999999999</v>
      </c>
      <c r="E9" s="264">
        <v>76.870040000000003</v>
      </c>
      <c r="F9" s="359">
        <v>4.2522700000000002</v>
      </c>
      <c r="G9" s="359">
        <v>4.3492899999999999</v>
      </c>
      <c r="H9" s="359">
        <v>6.3327200000000001</v>
      </c>
      <c r="I9" s="264">
        <v>0.79042000000000001</v>
      </c>
      <c r="J9" s="264">
        <v>0.35541</v>
      </c>
      <c r="K9" s="264">
        <v>1.9660899999999999</v>
      </c>
      <c r="L9" s="264">
        <v>0.37779000000000001</v>
      </c>
      <c r="M9" s="264">
        <v>0.51300000000000001</v>
      </c>
    </row>
    <row r="10" spans="1:13">
      <c r="A10" s="264" t="s">
        <v>53</v>
      </c>
      <c r="B10" s="264" t="s">
        <v>63</v>
      </c>
      <c r="C10" s="264">
        <v>81.941522928060607</v>
      </c>
      <c r="D10" s="264">
        <v>82.305779999999999</v>
      </c>
      <c r="E10" s="264">
        <v>77.140060000000005</v>
      </c>
      <c r="F10" s="359">
        <v>4.6494200000000001</v>
      </c>
      <c r="G10" s="359">
        <v>4.5427799999999996</v>
      </c>
      <c r="H10" s="359">
        <v>6.3485300000000002</v>
      </c>
      <c r="I10" s="264">
        <v>0.25986999999999999</v>
      </c>
      <c r="J10" s="264">
        <v>0.37090000000000001</v>
      </c>
      <c r="K10" s="264">
        <v>2.1963699999999999</v>
      </c>
      <c r="L10" s="264">
        <v>0.35127999999999998</v>
      </c>
      <c r="M10" s="264">
        <v>0.51424999999999998</v>
      </c>
    </row>
    <row r="11" spans="1:13">
      <c r="A11" s="264" t="s">
        <v>53</v>
      </c>
      <c r="B11" s="264" t="s">
        <v>64</v>
      </c>
      <c r="C11" s="264">
        <v>81.668820241601097</v>
      </c>
      <c r="D11" s="264">
        <v>82.42877</v>
      </c>
      <c r="E11" s="264">
        <v>77.482420000000005</v>
      </c>
      <c r="F11" s="359">
        <v>4.6314200000000003</v>
      </c>
      <c r="G11" s="359">
        <v>4.6555999999999997</v>
      </c>
      <c r="H11" s="359">
        <v>6.0250700000000004</v>
      </c>
      <c r="I11" s="264">
        <v>0.14943000000000001</v>
      </c>
      <c r="J11" s="264">
        <v>0.37992999999999999</v>
      </c>
      <c r="K11" s="264">
        <v>2.2257400000000001</v>
      </c>
      <c r="L11" s="264">
        <v>0.44380999999999998</v>
      </c>
      <c r="M11" s="264">
        <v>0.48874000000000001</v>
      </c>
    </row>
    <row r="12" spans="1:13">
      <c r="A12" s="264" t="s">
        <v>53</v>
      </c>
      <c r="B12" s="264" t="s">
        <v>65</v>
      </c>
      <c r="C12" s="264">
        <v>81.619237934972006</v>
      </c>
      <c r="D12" s="264">
        <v>82.260990000000007</v>
      </c>
      <c r="E12" s="264">
        <v>77.498260000000002</v>
      </c>
      <c r="F12" s="359">
        <v>4.0880299999999998</v>
      </c>
      <c r="G12" s="359">
        <v>3.9207000000000001</v>
      </c>
      <c r="H12" s="359">
        <v>5.1428900000000004</v>
      </c>
      <c r="I12" s="264">
        <v>-0.20354</v>
      </c>
      <c r="J12" s="264">
        <v>0.32100000000000001</v>
      </c>
      <c r="K12" s="264">
        <v>1.55393</v>
      </c>
      <c r="L12" s="264">
        <v>2.0449999999999999E-2</v>
      </c>
      <c r="M12" s="264">
        <v>0.41879</v>
      </c>
    </row>
    <row r="13" spans="1:13">
      <c r="A13" s="264" t="s">
        <v>53</v>
      </c>
      <c r="B13" s="264" t="s">
        <v>66</v>
      </c>
      <c r="C13" s="264">
        <v>81.5921930404471</v>
      </c>
      <c r="D13" s="264">
        <v>82.07423</v>
      </c>
      <c r="E13" s="264">
        <v>77.478279999999998</v>
      </c>
      <c r="F13" s="359">
        <v>3.47262</v>
      </c>
      <c r="G13" s="359">
        <v>2.9805700000000002</v>
      </c>
      <c r="H13" s="359">
        <v>4.3328199999999999</v>
      </c>
      <c r="I13" s="264">
        <v>-0.22703000000000001</v>
      </c>
      <c r="J13" s="264">
        <v>0.24504999999999999</v>
      </c>
      <c r="K13" s="264">
        <v>0.76805000000000001</v>
      </c>
      <c r="L13" s="264">
        <v>-2.5780000000000001E-2</v>
      </c>
      <c r="M13" s="264">
        <v>0.35409000000000002</v>
      </c>
    </row>
    <row r="14" spans="1:13">
      <c r="A14" s="264" t="s">
        <v>53</v>
      </c>
      <c r="B14" s="264" t="s">
        <v>67</v>
      </c>
      <c r="C14" s="264">
        <v>81.824328385119301</v>
      </c>
      <c r="D14" s="264">
        <v>82.263270000000006</v>
      </c>
      <c r="E14" s="264">
        <v>77.954269999999994</v>
      </c>
      <c r="F14" s="359">
        <v>3.4565299999999999</v>
      </c>
      <c r="G14" s="359">
        <v>2.91777</v>
      </c>
      <c r="H14" s="359">
        <v>4.8182299999999998</v>
      </c>
      <c r="I14" s="264">
        <v>0.23032</v>
      </c>
      <c r="J14" s="264">
        <v>0.23995</v>
      </c>
      <c r="K14" s="264">
        <v>0.20807999999999999</v>
      </c>
      <c r="L14" s="264">
        <v>0.61434999999999995</v>
      </c>
      <c r="M14" s="264">
        <v>0.39291999999999999</v>
      </c>
    </row>
    <row r="15" spans="1:13">
      <c r="A15" s="264" t="s">
        <v>53</v>
      </c>
      <c r="B15" s="264" t="s">
        <v>68</v>
      </c>
      <c r="C15" s="264">
        <v>82.132339683875202</v>
      </c>
      <c r="D15" s="264">
        <v>82.672470000000004</v>
      </c>
      <c r="E15" s="264">
        <v>78.476420000000005</v>
      </c>
      <c r="F15" s="359">
        <v>3.3902999999999999</v>
      </c>
      <c r="G15" s="359">
        <v>3.0012099999999999</v>
      </c>
      <c r="H15" s="359">
        <v>4.7384000000000004</v>
      </c>
      <c r="I15" s="264">
        <v>0.49742999999999998</v>
      </c>
      <c r="J15" s="264">
        <v>0.24673</v>
      </c>
      <c r="K15" s="264">
        <v>0.44551000000000002</v>
      </c>
      <c r="L15" s="264">
        <v>0.66981000000000002</v>
      </c>
      <c r="M15" s="264">
        <v>0.38653999999999999</v>
      </c>
    </row>
    <row r="16" spans="1:13">
      <c r="A16" s="264" t="s">
        <v>53</v>
      </c>
      <c r="B16" s="264" t="s">
        <v>69</v>
      </c>
      <c r="C16" s="264">
        <v>82.522988160346202</v>
      </c>
      <c r="D16" s="264">
        <v>82.732439999999997</v>
      </c>
      <c r="E16" s="264">
        <v>79.267899999999997</v>
      </c>
      <c r="F16" s="359">
        <v>3.3591099999999998</v>
      </c>
      <c r="G16" s="359">
        <v>2.7610100000000002</v>
      </c>
      <c r="H16" s="359">
        <v>5.6597200000000001</v>
      </c>
      <c r="I16" s="264">
        <v>7.2550000000000003E-2</v>
      </c>
      <c r="J16" s="264">
        <v>0.22722000000000001</v>
      </c>
      <c r="K16" s="264">
        <v>0.36841000000000002</v>
      </c>
      <c r="L16" s="264">
        <v>1.0085599999999999</v>
      </c>
      <c r="M16" s="264">
        <v>0.45983000000000002</v>
      </c>
    </row>
    <row r="17" spans="1:13">
      <c r="A17" s="264" t="s">
        <v>53</v>
      </c>
      <c r="B17" s="264" t="s">
        <v>70</v>
      </c>
      <c r="C17" s="264">
        <v>83.292265160165897</v>
      </c>
      <c r="D17" s="264">
        <v>83.024730000000005</v>
      </c>
      <c r="E17" s="264">
        <v>79.276160000000004</v>
      </c>
      <c r="F17" s="359">
        <v>3.61869</v>
      </c>
      <c r="G17" s="359">
        <v>3.0890599999999999</v>
      </c>
      <c r="H17" s="359">
        <v>5.6736500000000003</v>
      </c>
      <c r="I17" s="264">
        <v>0.35328999999999999</v>
      </c>
      <c r="J17" s="264">
        <v>0.25385000000000002</v>
      </c>
      <c r="K17" s="264">
        <v>0.92842999999999998</v>
      </c>
      <c r="L17" s="264">
        <v>1.043E-2</v>
      </c>
      <c r="M17" s="264">
        <v>0.46094000000000002</v>
      </c>
    </row>
    <row r="18" spans="1:13">
      <c r="A18" s="264" t="s">
        <v>53</v>
      </c>
      <c r="B18" s="264" t="s">
        <v>71</v>
      </c>
      <c r="C18" s="264">
        <v>83.770058296772604</v>
      </c>
      <c r="D18" s="264">
        <v>83.623720000000006</v>
      </c>
      <c r="E18" s="264">
        <v>79.117729999999995</v>
      </c>
      <c r="F18" s="359">
        <v>3.97404</v>
      </c>
      <c r="G18" s="359">
        <v>3.7076799999999999</v>
      </c>
      <c r="H18" s="359">
        <v>4.9171899999999997</v>
      </c>
      <c r="I18" s="264">
        <v>0.72145999999999999</v>
      </c>
      <c r="J18" s="264">
        <v>0.30384</v>
      </c>
      <c r="K18" s="264">
        <v>1.88791</v>
      </c>
      <c r="L18" s="264">
        <v>-0.19985</v>
      </c>
      <c r="M18" s="264">
        <v>0.40081</v>
      </c>
    </row>
    <row r="19" spans="1:13">
      <c r="A19" s="264" t="s">
        <v>72</v>
      </c>
      <c r="B19" s="264" t="s">
        <v>60</v>
      </c>
      <c r="C19" s="264">
        <v>84.519051625698694</v>
      </c>
      <c r="D19" s="264">
        <v>84.357849999999999</v>
      </c>
      <c r="E19" s="264">
        <v>79.785219999999995</v>
      </c>
      <c r="F19" s="359">
        <v>4.4828099999999997</v>
      </c>
      <c r="G19" s="359">
        <v>4.1425700000000001</v>
      </c>
      <c r="H19" s="359">
        <v>4.66934</v>
      </c>
      <c r="I19" s="264">
        <v>0.87788999999999995</v>
      </c>
      <c r="J19" s="264">
        <v>0.33883000000000002</v>
      </c>
      <c r="K19" s="264">
        <v>2.5461900000000002</v>
      </c>
      <c r="L19" s="264">
        <v>0.84367000000000003</v>
      </c>
      <c r="M19" s="264">
        <v>0.38102000000000003</v>
      </c>
    </row>
    <row r="20" spans="1:13">
      <c r="A20" s="264" t="s">
        <v>53</v>
      </c>
      <c r="B20" s="264" t="s">
        <v>61</v>
      </c>
      <c r="C20" s="264">
        <v>84.733157040687601</v>
      </c>
      <c r="D20" s="264">
        <v>84.74503</v>
      </c>
      <c r="E20" s="264">
        <v>80.448570000000004</v>
      </c>
      <c r="F20" s="359">
        <v>4.2344400000000002</v>
      </c>
      <c r="G20" s="359">
        <v>4.0471599999999999</v>
      </c>
      <c r="H20" s="359">
        <v>5.0506900000000003</v>
      </c>
      <c r="I20" s="264">
        <v>0.45898</v>
      </c>
      <c r="J20" s="264">
        <v>0.33116000000000001</v>
      </c>
      <c r="K20" s="264">
        <v>2.5069599999999999</v>
      </c>
      <c r="L20" s="264">
        <v>0.83143</v>
      </c>
      <c r="M20" s="264">
        <v>0.41144999999999998</v>
      </c>
    </row>
    <row r="21" spans="1:13">
      <c r="A21" s="264" t="s">
        <v>53</v>
      </c>
      <c r="B21" s="264" t="s">
        <v>62</v>
      </c>
      <c r="C21" s="264">
        <v>84.965292385359703</v>
      </c>
      <c r="D21" s="264">
        <v>84.630390000000006</v>
      </c>
      <c r="E21" s="264">
        <v>80.703450000000004</v>
      </c>
      <c r="F21" s="359">
        <v>3.7586499999999998</v>
      </c>
      <c r="G21" s="359">
        <v>3.0915599999999999</v>
      </c>
      <c r="H21" s="359">
        <v>4.9868699999999997</v>
      </c>
      <c r="I21" s="264">
        <v>-0.13527</v>
      </c>
      <c r="J21" s="264">
        <v>0.25405</v>
      </c>
      <c r="K21" s="264">
        <v>2.2940800000000001</v>
      </c>
      <c r="L21" s="264">
        <v>0.31680999999999998</v>
      </c>
      <c r="M21" s="264">
        <v>0.40637000000000001</v>
      </c>
    </row>
    <row r="22" spans="1:13">
      <c r="A22" s="264" t="s">
        <v>53</v>
      </c>
      <c r="B22" s="264" t="s">
        <v>63</v>
      </c>
      <c r="C22" s="264">
        <v>84.806779253560904</v>
      </c>
      <c r="D22" s="264">
        <v>84.641019999999997</v>
      </c>
      <c r="E22" s="264">
        <v>80.963830000000002</v>
      </c>
      <c r="F22" s="359">
        <v>3.4967100000000002</v>
      </c>
      <c r="G22" s="359">
        <v>2.8372700000000002</v>
      </c>
      <c r="H22" s="359">
        <v>4.9569099999999997</v>
      </c>
      <c r="I22" s="264">
        <v>1.256E-2</v>
      </c>
      <c r="J22" s="264">
        <v>0.23341999999999999</v>
      </c>
      <c r="K22" s="264">
        <v>1.94676</v>
      </c>
      <c r="L22" s="264">
        <v>0.32263999999999998</v>
      </c>
      <c r="M22" s="264">
        <v>0.40398000000000001</v>
      </c>
    </row>
    <row r="23" spans="1:13">
      <c r="A23" s="264" t="s">
        <v>53</v>
      </c>
      <c r="B23" s="264" t="s">
        <v>64</v>
      </c>
      <c r="C23" s="264">
        <v>84.535579061241705</v>
      </c>
      <c r="D23" s="264">
        <v>84.931790000000007</v>
      </c>
      <c r="E23" s="264">
        <v>81.070599999999999</v>
      </c>
      <c r="F23" s="359">
        <v>3.5102199999999999</v>
      </c>
      <c r="G23" s="359">
        <v>3.0365799999999998</v>
      </c>
      <c r="H23" s="359">
        <v>4.63096</v>
      </c>
      <c r="I23" s="264">
        <v>0.34353</v>
      </c>
      <c r="J23" s="264">
        <v>0.24959000000000001</v>
      </c>
      <c r="K23" s="264">
        <v>1.56423</v>
      </c>
      <c r="L23" s="264">
        <v>0.13186999999999999</v>
      </c>
      <c r="M23" s="264">
        <v>0.37796000000000002</v>
      </c>
    </row>
    <row r="24" spans="1:13">
      <c r="A24" s="264" t="s">
        <v>53</v>
      </c>
      <c r="B24" s="264" t="s">
        <v>65</v>
      </c>
      <c r="C24" s="264">
        <v>84.682072239918298</v>
      </c>
      <c r="D24" s="264">
        <v>85.216480000000004</v>
      </c>
      <c r="E24" s="264">
        <v>81.457729999999998</v>
      </c>
      <c r="F24" s="359">
        <v>3.7525900000000001</v>
      </c>
      <c r="G24" s="359">
        <v>3.5928200000000001</v>
      </c>
      <c r="H24" s="359">
        <v>5.1091100000000003</v>
      </c>
      <c r="I24" s="264">
        <v>0.3352</v>
      </c>
      <c r="J24" s="264">
        <v>0.29458000000000001</v>
      </c>
      <c r="K24" s="264">
        <v>1.0178499999999999</v>
      </c>
      <c r="L24" s="264">
        <v>0.47752</v>
      </c>
      <c r="M24" s="264">
        <v>0.41610000000000003</v>
      </c>
    </row>
    <row r="25" spans="1:13">
      <c r="A25" s="264" t="s">
        <v>53</v>
      </c>
      <c r="B25" s="264" t="s">
        <v>66</v>
      </c>
      <c r="C25" s="264">
        <v>84.914958831660599</v>
      </c>
      <c r="D25" s="264">
        <v>85.412350000000004</v>
      </c>
      <c r="E25" s="264">
        <v>81.716049999999996</v>
      </c>
      <c r="F25" s="359">
        <v>4.0724099999999996</v>
      </c>
      <c r="G25" s="359">
        <v>4.0671900000000001</v>
      </c>
      <c r="H25" s="359">
        <v>5.4696100000000003</v>
      </c>
      <c r="I25" s="264">
        <v>0.22985</v>
      </c>
      <c r="J25" s="264">
        <v>0.33277000000000001</v>
      </c>
      <c r="K25" s="264">
        <v>0.78744000000000003</v>
      </c>
      <c r="L25" s="264">
        <v>0.31712000000000001</v>
      </c>
      <c r="M25" s="264">
        <v>0.44475999999999999</v>
      </c>
    </row>
    <row r="26" spans="1:13">
      <c r="A26" s="264" t="s">
        <v>53</v>
      </c>
      <c r="B26" s="264" t="s">
        <v>67</v>
      </c>
      <c r="C26" s="264">
        <v>85.219965142135905</v>
      </c>
      <c r="D26" s="264">
        <v>85.649209999999997</v>
      </c>
      <c r="E26" s="264">
        <v>81.20975</v>
      </c>
      <c r="F26" s="359">
        <v>4.1499100000000002</v>
      </c>
      <c r="G26" s="359">
        <v>4.11599</v>
      </c>
      <c r="H26" s="359">
        <v>4.1761299999999997</v>
      </c>
      <c r="I26" s="264">
        <v>0.27732000000000001</v>
      </c>
      <c r="J26" s="264">
        <v>0.33668999999999999</v>
      </c>
      <c r="K26" s="264">
        <v>1.2038500000000001</v>
      </c>
      <c r="L26" s="264">
        <v>-0.61958000000000002</v>
      </c>
      <c r="M26" s="264">
        <v>0.34151999999999999</v>
      </c>
    </row>
    <row r="27" spans="1:13">
      <c r="A27" s="264" t="s">
        <v>53</v>
      </c>
      <c r="B27" s="264" t="s">
        <v>68</v>
      </c>
      <c r="C27" s="264">
        <v>85.596339924274304</v>
      </c>
      <c r="D27" s="264">
        <v>86.192790000000002</v>
      </c>
      <c r="E27" s="264">
        <v>81.268299999999996</v>
      </c>
      <c r="F27" s="359">
        <v>4.2175799999999999</v>
      </c>
      <c r="G27" s="359">
        <v>4.2581499999999997</v>
      </c>
      <c r="H27" s="359">
        <v>3.5575999999999999</v>
      </c>
      <c r="I27" s="264">
        <v>0.63465000000000005</v>
      </c>
      <c r="J27" s="264">
        <v>0.34810000000000002</v>
      </c>
      <c r="K27" s="264">
        <v>1.83335</v>
      </c>
      <c r="L27" s="264">
        <v>7.2099999999999997E-2</v>
      </c>
      <c r="M27" s="264">
        <v>0.29174</v>
      </c>
    </row>
    <row r="28" spans="1:13">
      <c r="A28" s="264" t="s">
        <v>53</v>
      </c>
      <c r="B28" s="264" t="s">
        <v>69</v>
      </c>
      <c r="C28" s="264">
        <v>86.069625578460204</v>
      </c>
      <c r="D28" s="264">
        <v>86.288439999999994</v>
      </c>
      <c r="E28" s="264">
        <v>81.698819999999998</v>
      </c>
      <c r="F28" s="359">
        <v>4.2977600000000002</v>
      </c>
      <c r="G28" s="359">
        <v>4.29819</v>
      </c>
      <c r="H28" s="359">
        <v>3.0667200000000001</v>
      </c>
      <c r="I28" s="264">
        <v>0.11098</v>
      </c>
      <c r="J28" s="264">
        <v>0.35131000000000001</v>
      </c>
      <c r="K28" s="264">
        <v>1.59735</v>
      </c>
      <c r="L28" s="264">
        <v>0.52976000000000001</v>
      </c>
      <c r="M28" s="264">
        <v>0.25203999999999999</v>
      </c>
    </row>
    <row r="29" spans="1:13">
      <c r="A29" s="264" t="s">
        <v>53</v>
      </c>
      <c r="B29" s="264" t="s">
        <v>70</v>
      </c>
      <c r="C29" s="264">
        <v>86.763777871266299</v>
      </c>
      <c r="D29" s="264">
        <v>86.45926</v>
      </c>
      <c r="E29" s="264">
        <v>81.875169999999997</v>
      </c>
      <c r="F29" s="359">
        <v>4.1678699999999997</v>
      </c>
      <c r="G29" s="359">
        <v>4.1367599999999998</v>
      </c>
      <c r="H29" s="359">
        <v>3.2784200000000001</v>
      </c>
      <c r="I29" s="264">
        <v>0.19796</v>
      </c>
      <c r="J29" s="264">
        <v>0.33835999999999999</v>
      </c>
      <c r="K29" s="264">
        <v>1.45838</v>
      </c>
      <c r="L29" s="264">
        <v>0.21584999999999999</v>
      </c>
      <c r="M29" s="264">
        <v>0.26917999999999997</v>
      </c>
    </row>
    <row r="30" spans="1:13">
      <c r="A30" s="264" t="s">
        <v>53</v>
      </c>
      <c r="B30" s="264" t="s">
        <v>71</v>
      </c>
      <c r="C30" s="264">
        <v>87.188983712963505</v>
      </c>
      <c r="D30" s="264">
        <v>86.932990000000004</v>
      </c>
      <c r="E30" s="264">
        <v>82.197550000000007</v>
      </c>
      <c r="F30" s="359">
        <v>4.0813199999999998</v>
      </c>
      <c r="G30" s="359">
        <v>3.9573299999999998</v>
      </c>
      <c r="H30" s="359">
        <v>3.8927</v>
      </c>
      <c r="I30" s="264">
        <v>0.54791999999999996</v>
      </c>
      <c r="J30" s="264">
        <v>0.32394000000000001</v>
      </c>
      <c r="K30" s="264">
        <v>1.7803500000000001</v>
      </c>
      <c r="L30" s="264">
        <v>0.39373999999999998</v>
      </c>
      <c r="M30" s="264">
        <v>0.31874000000000002</v>
      </c>
    </row>
    <row r="31" spans="1:13">
      <c r="A31" s="264" t="s">
        <v>73</v>
      </c>
      <c r="B31" s="264" t="s">
        <v>60</v>
      </c>
      <c r="C31" s="264">
        <v>87.110102770599198</v>
      </c>
      <c r="D31" s="264">
        <v>86.930710000000005</v>
      </c>
      <c r="E31" s="264">
        <v>82.29674</v>
      </c>
      <c r="F31" s="359">
        <v>3.0656400000000001</v>
      </c>
      <c r="G31" s="359">
        <v>3.0499399999999999</v>
      </c>
      <c r="H31" s="359">
        <v>3.14785</v>
      </c>
      <c r="I31" s="264">
        <v>-2.6199999999999999E-3</v>
      </c>
      <c r="J31" s="264">
        <v>0.25068000000000001</v>
      </c>
      <c r="K31" s="264">
        <v>1.4962200000000001</v>
      </c>
      <c r="L31" s="264">
        <v>0.12068</v>
      </c>
      <c r="M31" s="264">
        <v>0.25861000000000001</v>
      </c>
    </row>
    <row r="32" spans="1:13">
      <c r="A32" s="264" t="s">
        <v>53</v>
      </c>
      <c r="B32" s="264" t="s">
        <v>61</v>
      </c>
      <c r="C32" s="264">
        <v>87.275377126029198</v>
      </c>
      <c r="D32" s="264">
        <v>87.361159999999998</v>
      </c>
      <c r="E32" s="264">
        <v>82.412469999999999</v>
      </c>
      <c r="F32" s="359">
        <v>3.00027</v>
      </c>
      <c r="G32" s="359">
        <v>3.0870700000000002</v>
      </c>
      <c r="H32" s="359">
        <v>2.4411800000000001</v>
      </c>
      <c r="I32" s="264">
        <v>0.49517</v>
      </c>
      <c r="J32" s="264">
        <v>0.25369000000000003</v>
      </c>
      <c r="K32" s="264">
        <v>1.35554</v>
      </c>
      <c r="L32" s="264">
        <v>0.14061999999999999</v>
      </c>
      <c r="M32" s="264">
        <v>0.20119000000000001</v>
      </c>
    </row>
    <row r="33" spans="1:13">
      <c r="A33" s="264" t="s">
        <v>53</v>
      </c>
      <c r="B33" s="264" t="s">
        <v>62</v>
      </c>
      <c r="C33" s="264">
        <v>87.630716990203695</v>
      </c>
      <c r="D33" s="264">
        <v>87.461380000000005</v>
      </c>
      <c r="E33" s="264">
        <v>82.898790000000005</v>
      </c>
      <c r="F33" s="359">
        <v>3.13707</v>
      </c>
      <c r="G33" s="359">
        <v>3.34511</v>
      </c>
      <c r="H33" s="359">
        <v>2.7202600000000001</v>
      </c>
      <c r="I33" s="264">
        <v>0.11471000000000001</v>
      </c>
      <c r="J33" s="264">
        <v>0.27456999999999998</v>
      </c>
      <c r="K33" s="264">
        <v>1.3593200000000001</v>
      </c>
      <c r="L33" s="264">
        <v>0.59011000000000002</v>
      </c>
      <c r="M33" s="264">
        <v>0.22391</v>
      </c>
    </row>
    <row r="34" spans="1:13">
      <c r="A34" s="264" t="s">
        <v>53</v>
      </c>
      <c r="B34" s="264" t="s">
        <v>63</v>
      </c>
      <c r="C34" s="264">
        <v>87.403840375022497</v>
      </c>
      <c r="D34" s="264">
        <v>87.457579999999993</v>
      </c>
      <c r="E34" s="264">
        <v>83.418859999999995</v>
      </c>
      <c r="F34" s="359">
        <v>3.0623300000000002</v>
      </c>
      <c r="G34" s="359">
        <v>3.3276500000000002</v>
      </c>
      <c r="H34" s="359">
        <v>3.03226</v>
      </c>
      <c r="I34" s="264">
        <v>-4.3400000000000001E-3</v>
      </c>
      <c r="J34" s="264">
        <v>0.27316000000000001</v>
      </c>
      <c r="K34" s="264">
        <v>1.1546700000000001</v>
      </c>
      <c r="L34" s="264">
        <v>0.62736000000000003</v>
      </c>
      <c r="M34" s="264">
        <v>0.24923999999999999</v>
      </c>
    </row>
    <row r="35" spans="1:13">
      <c r="A35" s="264" t="s">
        <v>53</v>
      </c>
      <c r="B35" s="264" t="s">
        <v>64</v>
      </c>
      <c r="C35" s="264">
        <v>86.967365827273298</v>
      </c>
      <c r="D35" s="264">
        <v>87.386219999999994</v>
      </c>
      <c r="E35" s="264">
        <v>83.711619999999996</v>
      </c>
      <c r="F35" s="359">
        <v>2.8766400000000001</v>
      </c>
      <c r="G35" s="359">
        <v>2.8898799999999998</v>
      </c>
      <c r="H35" s="359">
        <v>3.2576800000000001</v>
      </c>
      <c r="I35" s="264">
        <v>-8.1600000000000006E-2</v>
      </c>
      <c r="J35" s="264">
        <v>0.23769000000000001</v>
      </c>
      <c r="K35" s="264">
        <v>0.52136000000000005</v>
      </c>
      <c r="L35" s="264">
        <v>0.35094999999999998</v>
      </c>
      <c r="M35" s="264">
        <v>0.26750000000000002</v>
      </c>
    </row>
    <row r="36" spans="1:13">
      <c r="A36" s="264" t="s">
        <v>53</v>
      </c>
      <c r="B36" s="264" t="s">
        <v>65</v>
      </c>
      <c r="C36" s="264">
        <v>87.113107758879707</v>
      </c>
      <c r="D36" s="264">
        <v>87.651929999999993</v>
      </c>
      <c r="E36" s="264">
        <v>84.226190000000003</v>
      </c>
      <c r="F36" s="359">
        <v>2.8707799999999999</v>
      </c>
      <c r="G36" s="359">
        <v>2.8579599999999998</v>
      </c>
      <c r="H36" s="359">
        <v>3.3986499999999999</v>
      </c>
      <c r="I36" s="264">
        <v>0.30407000000000001</v>
      </c>
      <c r="J36" s="264">
        <v>0.2351</v>
      </c>
      <c r="K36" s="264">
        <v>0.82965</v>
      </c>
      <c r="L36" s="264">
        <v>0.61468999999999996</v>
      </c>
      <c r="M36" s="264">
        <v>0.27889999999999998</v>
      </c>
    </row>
    <row r="37" spans="1:13">
      <c r="A37" s="264" t="s">
        <v>53</v>
      </c>
      <c r="B37" s="264" t="s">
        <v>66</v>
      </c>
      <c r="C37" s="264">
        <v>87.240819760802907</v>
      </c>
      <c r="D37" s="264">
        <v>87.867540000000005</v>
      </c>
      <c r="E37" s="264">
        <v>84.862679999999997</v>
      </c>
      <c r="F37" s="359">
        <v>2.7390500000000002</v>
      </c>
      <c r="G37" s="359">
        <v>2.8745099999999999</v>
      </c>
      <c r="H37" s="359">
        <v>3.8506900000000002</v>
      </c>
      <c r="I37" s="264">
        <v>0.24598</v>
      </c>
      <c r="J37" s="264">
        <v>0.23644000000000001</v>
      </c>
      <c r="K37" s="264">
        <v>0.57962999999999998</v>
      </c>
      <c r="L37" s="264">
        <v>0.75568999999999997</v>
      </c>
      <c r="M37" s="264">
        <v>0.31535999999999997</v>
      </c>
    </row>
    <row r="38" spans="1:13">
      <c r="A38" s="264" t="s">
        <v>53</v>
      </c>
      <c r="B38" s="264" t="s">
        <v>67</v>
      </c>
      <c r="C38" s="264">
        <v>87.4248752929864</v>
      </c>
      <c r="D38" s="264">
        <v>87.950289999999995</v>
      </c>
      <c r="E38" s="264">
        <v>84.584389999999999</v>
      </c>
      <c r="F38" s="359">
        <v>2.5873200000000001</v>
      </c>
      <c r="G38" s="359">
        <v>2.6866300000000001</v>
      </c>
      <c r="H38" s="359">
        <v>4.1554599999999997</v>
      </c>
      <c r="I38" s="264">
        <v>9.418E-2</v>
      </c>
      <c r="J38" s="264">
        <v>0.22117999999999999</v>
      </c>
      <c r="K38" s="264">
        <v>0.55900000000000005</v>
      </c>
      <c r="L38" s="264">
        <v>-0.32793</v>
      </c>
      <c r="M38" s="264">
        <v>0.33986</v>
      </c>
    </row>
    <row r="39" spans="1:13">
      <c r="A39" s="264" t="s">
        <v>53</v>
      </c>
      <c r="B39" s="264" t="s">
        <v>68</v>
      </c>
      <c r="C39" s="264">
        <v>87.752419015565806</v>
      </c>
      <c r="D39" s="264">
        <v>88.524230000000003</v>
      </c>
      <c r="E39" s="264">
        <v>85.098259999999996</v>
      </c>
      <c r="F39" s="359">
        <v>2.5188899999999999</v>
      </c>
      <c r="G39" s="359">
        <v>2.70492</v>
      </c>
      <c r="H39" s="359">
        <v>4.7127400000000002</v>
      </c>
      <c r="I39" s="264">
        <v>0.65256999999999998</v>
      </c>
      <c r="J39" s="264">
        <v>0.22266</v>
      </c>
      <c r="K39" s="264">
        <v>1.2196199999999999</v>
      </c>
      <c r="L39" s="264">
        <v>0.60753000000000001</v>
      </c>
      <c r="M39" s="264">
        <v>0.38449</v>
      </c>
    </row>
    <row r="40" spans="1:13">
      <c r="A40" s="264" t="s">
        <v>53</v>
      </c>
      <c r="B40" s="264" t="s">
        <v>69</v>
      </c>
      <c r="C40" s="264">
        <v>88.203918504717805</v>
      </c>
      <c r="D40" s="264">
        <v>88.873450000000005</v>
      </c>
      <c r="E40" s="264">
        <v>85.612830000000002</v>
      </c>
      <c r="F40" s="359">
        <v>2.47973</v>
      </c>
      <c r="G40" s="359">
        <v>2.9957799999999999</v>
      </c>
      <c r="H40" s="359">
        <v>4.7907700000000002</v>
      </c>
      <c r="I40" s="264">
        <v>0.39449000000000001</v>
      </c>
      <c r="J40" s="264">
        <v>0.24628</v>
      </c>
      <c r="K40" s="264">
        <v>1.70191</v>
      </c>
      <c r="L40" s="264">
        <v>0.60467000000000004</v>
      </c>
      <c r="M40" s="264">
        <v>0.39072000000000001</v>
      </c>
    </row>
    <row r="41" spans="1:13">
      <c r="A41" s="264" t="s">
        <v>53</v>
      </c>
      <c r="B41" s="264" t="s">
        <v>70</v>
      </c>
      <c r="C41" s="264">
        <v>88.685467876675304</v>
      </c>
      <c r="D41" s="264">
        <v>88.761849999999995</v>
      </c>
      <c r="E41" s="264">
        <v>85.680340000000001</v>
      </c>
      <c r="F41" s="359">
        <v>2.2148500000000002</v>
      </c>
      <c r="G41" s="359">
        <v>2.6632099999999999</v>
      </c>
      <c r="H41" s="359">
        <v>4.6475200000000001</v>
      </c>
      <c r="I41" s="264">
        <v>-0.12556999999999999</v>
      </c>
      <c r="J41" s="264">
        <v>0.21926999999999999</v>
      </c>
      <c r="K41" s="264">
        <v>1.2662800000000001</v>
      </c>
      <c r="L41" s="264">
        <v>7.8850000000000003E-2</v>
      </c>
      <c r="M41" s="264">
        <v>0.37928000000000001</v>
      </c>
    </row>
    <row r="42" spans="1:13">
      <c r="A42" s="264" t="s">
        <v>53</v>
      </c>
      <c r="B42" s="264" t="s">
        <v>71</v>
      </c>
      <c r="C42" s="264">
        <v>89.046817717410903</v>
      </c>
      <c r="D42" s="264">
        <v>89.161940000000001</v>
      </c>
      <c r="E42" s="264">
        <v>85.620410000000007</v>
      </c>
      <c r="F42" s="359">
        <v>2.1308099999999999</v>
      </c>
      <c r="G42" s="359">
        <v>2.56399</v>
      </c>
      <c r="H42" s="359">
        <v>4.1641899999999996</v>
      </c>
      <c r="I42" s="264">
        <v>0.45073999999999997</v>
      </c>
      <c r="J42" s="264">
        <v>0.2112</v>
      </c>
      <c r="K42" s="264">
        <v>1.4731300000000001</v>
      </c>
      <c r="L42" s="264">
        <v>-6.9949999999999998E-2</v>
      </c>
      <c r="M42" s="264">
        <v>0.34055999999999997</v>
      </c>
    </row>
    <row r="43" spans="1:13">
      <c r="A43" s="264" t="s">
        <v>74</v>
      </c>
      <c r="B43" s="264" t="s">
        <v>60</v>
      </c>
      <c r="C43" s="264">
        <v>89.3863813931126</v>
      </c>
      <c r="D43" s="264">
        <v>89.73133</v>
      </c>
      <c r="E43" s="264">
        <v>85.43235</v>
      </c>
      <c r="F43" s="359">
        <v>2.6131099999999998</v>
      </c>
      <c r="G43" s="359">
        <v>3.22167</v>
      </c>
      <c r="H43" s="359">
        <v>3.81013</v>
      </c>
      <c r="I43" s="264">
        <v>0.63859999999999995</v>
      </c>
      <c r="J43" s="264">
        <v>0.26458999999999999</v>
      </c>
      <c r="K43" s="264">
        <v>2.0250499999999998</v>
      </c>
      <c r="L43" s="264">
        <v>-0.21964</v>
      </c>
      <c r="M43" s="264">
        <v>0.31209999999999999</v>
      </c>
    </row>
    <row r="44" spans="1:13">
      <c r="A44" s="264" t="s">
        <v>53</v>
      </c>
      <c r="B44" s="264" t="s">
        <v>61</v>
      </c>
      <c r="C44" s="264">
        <v>89.7777811166536</v>
      </c>
      <c r="D44" s="264">
        <v>89.99324</v>
      </c>
      <c r="E44" s="264">
        <v>86.182500000000005</v>
      </c>
      <c r="F44" s="359">
        <v>2.8672499999999999</v>
      </c>
      <c r="G44" s="359">
        <v>3.0128699999999999</v>
      </c>
      <c r="H44" s="359">
        <v>4.5746000000000002</v>
      </c>
      <c r="I44" s="264">
        <v>0.29188999999999998</v>
      </c>
      <c r="J44" s="264">
        <v>0.24767</v>
      </c>
      <c r="K44" s="264">
        <v>1.6594500000000001</v>
      </c>
      <c r="L44" s="264">
        <v>0.87805999999999995</v>
      </c>
      <c r="M44" s="264">
        <v>0.37345</v>
      </c>
    </row>
    <row r="45" spans="1:13">
      <c r="A45" s="264" t="s">
        <v>53</v>
      </c>
      <c r="B45" s="264" t="s">
        <v>62</v>
      </c>
      <c r="C45" s="264">
        <v>89.910000600997606</v>
      </c>
      <c r="D45" s="264">
        <v>90.310580000000002</v>
      </c>
      <c r="E45" s="264">
        <v>86.597189999999998</v>
      </c>
      <c r="F45" s="359">
        <v>2.60101</v>
      </c>
      <c r="G45" s="359">
        <v>3.2576700000000001</v>
      </c>
      <c r="H45" s="359">
        <v>4.4613399999999999</v>
      </c>
      <c r="I45" s="264">
        <v>0.35261999999999999</v>
      </c>
      <c r="J45" s="264">
        <v>0.26750000000000002</v>
      </c>
      <c r="K45" s="264">
        <v>1.6170500000000001</v>
      </c>
      <c r="L45" s="264">
        <v>0.48116999999999999</v>
      </c>
      <c r="M45" s="264">
        <v>0.36438999999999999</v>
      </c>
    </row>
    <row r="46" spans="1:13">
      <c r="A46" s="264" t="s">
        <v>53</v>
      </c>
      <c r="B46" s="264" t="s">
        <v>63</v>
      </c>
      <c r="C46" s="264">
        <v>89.625277961415904</v>
      </c>
      <c r="D46" s="264">
        <v>90.483670000000004</v>
      </c>
      <c r="E46" s="264">
        <v>86.947119999999998</v>
      </c>
      <c r="F46" s="359">
        <v>2.5415800000000002</v>
      </c>
      <c r="G46" s="359">
        <v>3.46007</v>
      </c>
      <c r="H46" s="359">
        <v>4.2295600000000002</v>
      </c>
      <c r="I46" s="264">
        <v>0.19166</v>
      </c>
      <c r="J46" s="264">
        <v>0.28387000000000001</v>
      </c>
      <c r="K46" s="264">
        <v>1.9398200000000001</v>
      </c>
      <c r="L46" s="264">
        <v>0.40409</v>
      </c>
      <c r="M46" s="264">
        <v>0.34581000000000001</v>
      </c>
    </row>
    <row r="47" spans="1:13">
      <c r="A47" s="264" t="s">
        <v>53</v>
      </c>
      <c r="B47" s="264" t="s">
        <v>64</v>
      </c>
      <c r="C47" s="264">
        <v>89.225614520103406</v>
      </c>
      <c r="D47" s="264">
        <v>90.539850000000001</v>
      </c>
      <c r="E47" s="264">
        <v>86.82244</v>
      </c>
      <c r="F47" s="359">
        <v>2.59666</v>
      </c>
      <c r="G47" s="359">
        <v>3.6088499999999999</v>
      </c>
      <c r="H47" s="359">
        <v>3.71611</v>
      </c>
      <c r="I47" s="264">
        <v>6.2089999999999999E-2</v>
      </c>
      <c r="J47" s="264">
        <v>0.29587000000000002</v>
      </c>
      <c r="K47" s="264">
        <v>1.5454000000000001</v>
      </c>
      <c r="L47" s="264">
        <v>-0.1434</v>
      </c>
      <c r="M47" s="264">
        <v>0.30452000000000001</v>
      </c>
    </row>
    <row r="48" spans="1:13">
      <c r="A48" s="264" t="s">
        <v>53</v>
      </c>
      <c r="B48" s="264" t="s">
        <v>65</v>
      </c>
      <c r="C48" s="264">
        <v>89.324027886291205</v>
      </c>
      <c r="D48" s="264">
        <v>90.552000000000007</v>
      </c>
      <c r="E48" s="264">
        <v>87.127589999999998</v>
      </c>
      <c r="F48" s="359">
        <v>2.5379900000000002</v>
      </c>
      <c r="G48" s="359">
        <v>3.3086199999999999</v>
      </c>
      <c r="H48" s="359">
        <v>3.4447800000000002</v>
      </c>
      <c r="I48" s="264">
        <v>1.342E-2</v>
      </c>
      <c r="J48" s="264">
        <v>0.27161999999999997</v>
      </c>
      <c r="K48" s="264">
        <v>0.91459000000000001</v>
      </c>
      <c r="L48" s="264">
        <v>0.35147</v>
      </c>
      <c r="M48" s="264">
        <v>0.28262999999999999</v>
      </c>
    </row>
    <row r="49" spans="1:13">
      <c r="A49" s="264" t="s">
        <v>53</v>
      </c>
      <c r="B49" s="264" t="s">
        <v>66</v>
      </c>
      <c r="C49" s="264">
        <v>89.556914478033505</v>
      </c>
      <c r="D49" s="264">
        <v>90.695490000000007</v>
      </c>
      <c r="E49" s="264">
        <v>88.235249999999994</v>
      </c>
      <c r="F49" s="359">
        <v>2.65483</v>
      </c>
      <c r="G49" s="359">
        <v>3.2184200000000001</v>
      </c>
      <c r="H49" s="359">
        <v>3.9741599999999999</v>
      </c>
      <c r="I49" s="264">
        <v>0.15845999999999999</v>
      </c>
      <c r="J49" s="264">
        <v>0.26432</v>
      </c>
      <c r="K49" s="264">
        <v>0.78032999999999997</v>
      </c>
      <c r="L49" s="264">
        <v>1.2713099999999999</v>
      </c>
      <c r="M49" s="264">
        <v>0.32529999999999998</v>
      </c>
    </row>
    <row r="50" spans="1:13">
      <c r="A50" s="264" t="s">
        <v>53</v>
      </c>
      <c r="B50" s="264" t="s">
        <v>67</v>
      </c>
      <c r="C50" s="264">
        <v>89.809333493599397</v>
      </c>
      <c r="D50" s="264">
        <v>90.863259999999997</v>
      </c>
      <c r="E50" s="264">
        <v>88.708489999999998</v>
      </c>
      <c r="F50" s="359">
        <v>2.7274400000000001</v>
      </c>
      <c r="G50" s="359">
        <v>3.3120699999999998</v>
      </c>
      <c r="H50" s="359">
        <v>4.8757200000000003</v>
      </c>
      <c r="I50" s="264">
        <v>0.18498999999999999</v>
      </c>
      <c r="J50" s="264">
        <v>0.27189999999999998</v>
      </c>
      <c r="K50" s="264">
        <v>0.61197999999999997</v>
      </c>
      <c r="L50" s="264">
        <v>0.53632999999999997</v>
      </c>
      <c r="M50" s="264">
        <v>0.39750000000000002</v>
      </c>
    </row>
    <row r="51" spans="1:13">
      <c r="A51" s="264" t="s">
        <v>53</v>
      </c>
      <c r="B51" s="264" t="s">
        <v>68</v>
      </c>
      <c r="C51" s="264">
        <v>90.357743854798997</v>
      </c>
      <c r="D51" s="264">
        <v>91.343829999999997</v>
      </c>
      <c r="E51" s="264">
        <v>89.070819999999998</v>
      </c>
      <c r="F51" s="359">
        <v>2.96895</v>
      </c>
      <c r="G51" s="359">
        <v>3.1851099999999999</v>
      </c>
      <c r="H51" s="359">
        <v>4.6681999999999997</v>
      </c>
      <c r="I51" s="264">
        <v>0.52888000000000002</v>
      </c>
      <c r="J51" s="264">
        <v>0.26162999999999997</v>
      </c>
      <c r="K51" s="264">
        <v>0.95062000000000002</v>
      </c>
      <c r="L51" s="264">
        <v>0.40844999999999998</v>
      </c>
      <c r="M51" s="264">
        <v>0.38092999999999999</v>
      </c>
    </row>
    <row r="52" spans="1:13">
      <c r="A52" s="264" t="s">
        <v>53</v>
      </c>
      <c r="B52" s="264" t="s">
        <v>69</v>
      </c>
      <c r="C52" s="264">
        <v>90.906154215998598</v>
      </c>
      <c r="D52" s="264">
        <v>91.535139999999998</v>
      </c>
      <c r="E52" s="264">
        <v>89.570229999999995</v>
      </c>
      <c r="F52" s="359">
        <v>3.0636199999999998</v>
      </c>
      <c r="G52" s="359">
        <v>2.99492</v>
      </c>
      <c r="H52" s="359">
        <v>4.6224400000000001</v>
      </c>
      <c r="I52" s="264">
        <v>0.20943999999999999</v>
      </c>
      <c r="J52" s="264">
        <v>0.24621000000000001</v>
      </c>
      <c r="K52" s="264">
        <v>1.09928</v>
      </c>
      <c r="L52" s="264">
        <v>0.56069000000000002</v>
      </c>
      <c r="M52" s="264">
        <v>0.37728</v>
      </c>
    </row>
    <row r="53" spans="1:13">
      <c r="A53" s="264" t="s">
        <v>53</v>
      </c>
      <c r="B53" s="264" t="s">
        <v>70</v>
      </c>
      <c r="C53" s="264">
        <v>91.616833944347604</v>
      </c>
      <c r="D53" s="264">
        <v>91.720380000000006</v>
      </c>
      <c r="E53" s="264">
        <v>89.475170000000006</v>
      </c>
      <c r="F53" s="359">
        <v>3.3053499999999998</v>
      </c>
      <c r="G53" s="359">
        <v>3.33311</v>
      </c>
      <c r="H53" s="359">
        <v>4.4290599999999998</v>
      </c>
      <c r="I53" s="264">
        <v>0.20236999999999999</v>
      </c>
      <c r="J53" s="264">
        <v>0.27360000000000001</v>
      </c>
      <c r="K53" s="264">
        <v>1.2902800000000001</v>
      </c>
      <c r="L53" s="264">
        <v>-0.10613</v>
      </c>
      <c r="M53" s="264">
        <v>0.36180000000000001</v>
      </c>
    </row>
    <row r="54" spans="1:13">
      <c r="A54" s="264" t="s">
        <v>53</v>
      </c>
      <c r="B54" s="264" t="s">
        <v>71</v>
      </c>
      <c r="C54" s="264">
        <v>92.039034797764302</v>
      </c>
      <c r="D54" s="264">
        <v>92.118949999999998</v>
      </c>
      <c r="E54" s="264">
        <v>90.046909999999997</v>
      </c>
      <c r="F54" s="359">
        <v>3.3602699999999999</v>
      </c>
      <c r="G54" s="359">
        <v>3.3164500000000001</v>
      </c>
      <c r="H54" s="359">
        <v>5.1699200000000003</v>
      </c>
      <c r="I54" s="264">
        <v>0.43454999999999999</v>
      </c>
      <c r="J54" s="264">
        <v>0.27226</v>
      </c>
      <c r="K54" s="264">
        <v>1.5694999999999999</v>
      </c>
      <c r="L54" s="264">
        <v>0.63898999999999995</v>
      </c>
      <c r="M54" s="264">
        <v>0.42093999999999998</v>
      </c>
    </row>
    <row r="55" spans="1:13">
      <c r="A55" s="264" t="s">
        <v>75</v>
      </c>
      <c r="B55" s="264" t="s">
        <v>60</v>
      </c>
      <c r="C55" s="264">
        <v>93.603882444858499</v>
      </c>
      <c r="D55" s="264">
        <v>93.665400000000005</v>
      </c>
      <c r="E55" s="264">
        <v>91.817930000000004</v>
      </c>
      <c r="F55" s="359">
        <v>4.71828</v>
      </c>
      <c r="G55" s="359">
        <v>4.3842800000000004</v>
      </c>
      <c r="H55" s="359">
        <v>7.4744200000000003</v>
      </c>
      <c r="I55" s="264">
        <v>1.67875</v>
      </c>
      <c r="J55" s="264">
        <v>0.35820999999999997</v>
      </c>
      <c r="K55" s="264">
        <v>3.0838999999999999</v>
      </c>
      <c r="L55" s="264">
        <v>1.9667699999999999</v>
      </c>
      <c r="M55" s="264">
        <v>0.60250000000000004</v>
      </c>
    </row>
    <row r="56" spans="1:13">
      <c r="A56" s="264" t="s">
        <v>53</v>
      </c>
      <c r="B56" s="264" t="s">
        <v>61</v>
      </c>
      <c r="C56" s="264">
        <v>94.1447803353567</v>
      </c>
      <c r="D56" s="264">
        <v>94.244649999999993</v>
      </c>
      <c r="E56" s="264">
        <v>92.663820000000001</v>
      </c>
      <c r="F56" s="359">
        <v>4.8642300000000001</v>
      </c>
      <c r="G56" s="359">
        <v>4.7241400000000002</v>
      </c>
      <c r="H56" s="359">
        <v>7.5204599999999999</v>
      </c>
      <c r="I56" s="264">
        <v>0.61843000000000004</v>
      </c>
      <c r="J56" s="264">
        <v>0.38540000000000002</v>
      </c>
      <c r="K56" s="264">
        <v>3.1757200000000001</v>
      </c>
      <c r="L56" s="264">
        <v>0.92127999999999999</v>
      </c>
      <c r="M56" s="264">
        <v>0.60609000000000002</v>
      </c>
    </row>
    <row r="57" spans="1:13">
      <c r="A57" s="264" t="s">
        <v>53</v>
      </c>
      <c r="B57" s="264" t="s">
        <v>62</v>
      </c>
      <c r="C57" s="264">
        <v>94.722489332291602</v>
      </c>
      <c r="D57" s="264">
        <v>94.859589999999997</v>
      </c>
      <c r="E57" s="264">
        <v>93.513859999999994</v>
      </c>
      <c r="F57" s="359">
        <v>5.3525600000000004</v>
      </c>
      <c r="G57" s="359">
        <v>5.0370699999999999</v>
      </c>
      <c r="H57" s="359">
        <v>7.9871800000000004</v>
      </c>
      <c r="I57" s="264">
        <v>0.65249000000000001</v>
      </c>
      <c r="J57" s="264">
        <v>0.41037000000000001</v>
      </c>
      <c r="K57" s="264">
        <v>3.6318800000000002</v>
      </c>
      <c r="L57" s="264">
        <v>0.91732999999999998</v>
      </c>
      <c r="M57" s="264">
        <v>0.64241000000000004</v>
      </c>
    </row>
    <row r="58" spans="1:13">
      <c r="A58" s="264" t="s">
        <v>53</v>
      </c>
      <c r="B58" s="264" t="s">
        <v>63</v>
      </c>
      <c r="C58" s="264">
        <v>94.838932628162794</v>
      </c>
      <c r="D58" s="264">
        <v>95.127579999999995</v>
      </c>
      <c r="E58" s="264">
        <v>94.062860000000001</v>
      </c>
      <c r="F58" s="359">
        <v>5.81717</v>
      </c>
      <c r="G58" s="359">
        <v>5.1323100000000004</v>
      </c>
      <c r="H58" s="359">
        <v>8.1839899999999997</v>
      </c>
      <c r="I58" s="264">
        <v>0.28250999999999998</v>
      </c>
      <c r="J58" s="264">
        <v>0.41794999999999999</v>
      </c>
      <c r="K58" s="264">
        <v>3.7147700000000001</v>
      </c>
      <c r="L58" s="264">
        <v>0.58709</v>
      </c>
      <c r="M58" s="264">
        <v>0.65768000000000004</v>
      </c>
    </row>
    <row r="59" spans="1:13">
      <c r="A59" s="264" t="s">
        <v>53</v>
      </c>
      <c r="B59" s="264" t="s">
        <v>64</v>
      </c>
      <c r="C59" s="264">
        <v>94.725494320572096</v>
      </c>
      <c r="D59" s="264">
        <v>95.170850000000002</v>
      </c>
      <c r="E59" s="264">
        <v>94.370779999999996</v>
      </c>
      <c r="F59" s="359">
        <v>6.1640100000000002</v>
      </c>
      <c r="G59" s="359">
        <v>5.1148800000000003</v>
      </c>
      <c r="H59" s="359">
        <v>8.6940000000000008</v>
      </c>
      <c r="I59" s="264">
        <v>4.5490000000000003E-2</v>
      </c>
      <c r="J59" s="264">
        <v>0.41655999999999999</v>
      </c>
      <c r="K59" s="264">
        <v>3.3130000000000002</v>
      </c>
      <c r="L59" s="264">
        <v>0.32734999999999997</v>
      </c>
      <c r="M59" s="264">
        <v>0.69713999999999998</v>
      </c>
    </row>
    <row r="60" spans="1:13">
      <c r="A60" s="264" t="s">
        <v>53</v>
      </c>
      <c r="B60" s="264" t="s">
        <v>65</v>
      </c>
      <c r="C60" s="264">
        <v>94.963639641805401</v>
      </c>
      <c r="D60" s="264">
        <v>95.56335</v>
      </c>
      <c r="E60" s="264">
        <v>94.63391</v>
      </c>
      <c r="F60" s="359">
        <v>6.3136599999999996</v>
      </c>
      <c r="G60" s="359">
        <v>5.5342200000000004</v>
      </c>
      <c r="H60" s="359">
        <v>8.6153200000000005</v>
      </c>
      <c r="I60" s="264">
        <v>0.41241</v>
      </c>
      <c r="J60" s="264">
        <v>0.44988</v>
      </c>
      <c r="K60" s="264">
        <v>2.0263100000000001</v>
      </c>
      <c r="L60" s="264">
        <v>0.27883000000000002</v>
      </c>
      <c r="M60" s="264">
        <v>0.69106000000000001</v>
      </c>
    </row>
    <row r="61" spans="1:13">
      <c r="A61" s="264" t="s">
        <v>53</v>
      </c>
      <c r="B61" s="264" t="s">
        <v>66</v>
      </c>
      <c r="C61" s="264">
        <v>95.322735741330604</v>
      </c>
      <c r="D61" s="264">
        <v>95.927760000000006</v>
      </c>
      <c r="E61" s="264">
        <v>94.85848</v>
      </c>
      <c r="F61" s="359">
        <v>6.4381599999999999</v>
      </c>
      <c r="G61" s="359">
        <v>5.76905</v>
      </c>
      <c r="H61" s="359">
        <v>7.5063199999999997</v>
      </c>
      <c r="I61" s="264">
        <v>0.38131999999999999</v>
      </c>
      <c r="J61" s="264">
        <v>0.46849000000000002</v>
      </c>
      <c r="K61" s="264">
        <v>1.78589</v>
      </c>
      <c r="L61" s="264">
        <v>0.23730000000000001</v>
      </c>
      <c r="M61" s="264">
        <v>0.60499000000000003</v>
      </c>
    </row>
    <row r="62" spans="1:13">
      <c r="A62" s="264" t="s">
        <v>53</v>
      </c>
      <c r="B62" s="264" t="s">
        <v>67</v>
      </c>
      <c r="C62" s="264">
        <v>95.793767654306095</v>
      </c>
      <c r="D62" s="264">
        <v>96.296719999999993</v>
      </c>
      <c r="E62" s="264">
        <v>94.855029999999999</v>
      </c>
      <c r="F62" s="359">
        <v>6.6634900000000004</v>
      </c>
      <c r="G62" s="359">
        <v>5.9798099999999996</v>
      </c>
      <c r="H62" s="359">
        <v>6.9289199999999997</v>
      </c>
      <c r="I62" s="264">
        <v>0.38462000000000002</v>
      </c>
      <c r="J62" s="264">
        <v>0.48515999999999998</v>
      </c>
      <c r="K62" s="264">
        <v>1.51501</v>
      </c>
      <c r="L62" s="264">
        <v>-3.63E-3</v>
      </c>
      <c r="M62" s="264">
        <v>0.55984999999999996</v>
      </c>
    </row>
    <row r="63" spans="1:13">
      <c r="A63" s="264" t="s">
        <v>53</v>
      </c>
      <c r="B63" s="264" t="s">
        <v>68</v>
      </c>
      <c r="C63" s="264">
        <v>96.093515235290596</v>
      </c>
      <c r="D63" s="264">
        <v>96.579890000000006</v>
      </c>
      <c r="E63" s="264">
        <v>95.160880000000006</v>
      </c>
      <c r="F63" s="359">
        <v>6.3478500000000002</v>
      </c>
      <c r="G63" s="359">
        <v>5.7322600000000001</v>
      </c>
      <c r="H63" s="359">
        <v>6.8373200000000001</v>
      </c>
      <c r="I63" s="264">
        <v>0.29405999999999999</v>
      </c>
      <c r="J63" s="264">
        <v>0.46557999999999999</v>
      </c>
      <c r="K63" s="264">
        <v>1.5266999999999999</v>
      </c>
      <c r="L63" s="264">
        <v>0.32244</v>
      </c>
      <c r="M63" s="264">
        <v>0.55266000000000004</v>
      </c>
    </row>
    <row r="64" spans="1:13">
      <c r="A64" s="264" t="s">
        <v>53</v>
      </c>
      <c r="B64" s="264" t="s">
        <v>69</v>
      </c>
      <c r="C64" s="264">
        <v>96.698269126750404</v>
      </c>
      <c r="D64" s="264">
        <v>96.767409999999998</v>
      </c>
      <c r="E64" s="264">
        <v>95.214609999999993</v>
      </c>
      <c r="F64" s="359">
        <v>6.3715299999999999</v>
      </c>
      <c r="G64" s="359">
        <v>5.7161299999999997</v>
      </c>
      <c r="H64" s="359">
        <v>6.3016199999999998</v>
      </c>
      <c r="I64" s="264">
        <v>0.19416</v>
      </c>
      <c r="J64" s="264">
        <v>0.46429999999999999</v>
      </c>
      <c r="K64" s="264">
        <v>1.67757</v>
      </c>
      <c r="L64" s="264">
        <v>5.6460000000000003E-2</v>
      </c>
      <c r="M64" s="264">
        <v>0.51054999999999995</v>
      </c>
    </row>
    <row r="65" spans="1:13">
      <c r="A65" s="264" t="s">
        <v>53</v>
      </c>
      <c r="B65" s="264" t="s">
        <v>70</v>
      </c>
      <c r="C65" s="264">
        <v>97.695173988821495</v>
      </c>
      <c r="D65" s="264">
        <v>97.204700000000003</v>
      </c>
      <c r="E65" s="264">
        <v>95.639619999999994</v>
      </c>
      <c r="F65" s="359">
        <v>6.6345200000000002</v>
      </c>
      <c r="G65" s="359">
        <v>5.9793900000000004</v>
      </c>
      <c r="H65" s="359">
        <v>6.88957</v>
      </c>
      <c r="I65" s="264">
        <v>0.45190000000000002</v>
      </c>
      <c r="J65" s="264">
        <v>0.48513000000000001</v>
      </c>
      <c r="K65" s="264">
        <v>1.7175499999999999</v>
      </c>
      <c r="L65" s="264">
        <v>0.44638</v>
      </c>
      <c r="M65" s="264">
        <v>0.55676000000000003</v>
      </c>
    </row>
    <row r="66" spans="1:13">
      <c r="A66" s="264" t="s">
        <v>53</v>
      </c>
      <c r="B66" s="264" t="s">
        <v>71</v>
      </c>
      <c r="C66" s="264">
        <v>98.272882985756297</v>
      </c>
      <c r="D66" s="264">
        <v>97.786990000000003</v>
      </c>
      <c r="E66" s="264">
        <v>96.396659999999997</v>
      </c>
      <c r="F66" s="359">
        <v>6.7730499999999996</v>
      </c>
      <c r="G66" s="359">
        <v>6.1529600000000002</v>
      </c>
      <c r="H66" s="359">
        <v>7.0516100000000002</v>
      </c>
      <c r="I66" s="264">
        <v>0.59904000000000002</v>
      </c>
      <c r="J66" s="264">
        <v>0.49883</v>
      </c>
      <c r="K66" s="264">
        <v>1.9381600000000001</v>
      </c>
      <c r="L66" s="264">
        <v>0.79154999999999998</v>
      </c>
      <c r="M66" s="264">
        <v>0.56945999999999997</v>
      </c>
    </row>
    <row r="67" spans="1:13">
      <c r="A67" s="264" t="s">
        <v>76</v>
      </c>
      <c r="B67" s="264" t="s">
        <v>60</v>
      </c>
      <c r="C67" s="264">
        <v>98.794999699501204</v>
      </c>
      <c r="D67" s="264">
        <v>98.140010000000004</v>
      </c>
      <c r="E67" s="264">
        <v>97.513279999999995</v>
      </c>
      <c r="F67" s="359">
        <v>5.5458400000000001</v>
      </c>
      <c r="G67" s="359">
        <v>4.7772300000000003</v>
      </c>
      <c r="H67" s="359">
        <v>6.2028800000000004</v>
      </c>
      <c r="I67" s="264">
        <v>0.36101</v>
      </c>
      <c r="J67" s="264">
        <v>0.38963999999999999</v>
      </c>
      <c r="K67" s="264">
        <v>1.91418</v>
      </c>
      <c r="L67" s="264">
        <v>1.15835</v>
      </c>
      <c r="M67" s="264">
        <v>0.50277000000000005</v>
      </c>
    </row>
    <row r="68" spans="1:13">
      <c r="A68" s="264" t="s">
        <v>53</v>
      </c>
      <c r="B68" s="264" t="s">
        <v>61</v>
      </c>
      <c r="C68" s="264">
        <v>99.171374481639504</v>
      </c>
      <c r="D68" s="264">
        <v>98.503659999999996</v>
      </c>
      <c r="E68" s="264">
        <v>98.905429999999996</v>
      </c>
      <c r="F68" s="359">
        <v>5.3392200000000001</v>
      </c>
      <c r="G68" s="359">
        <v>4.5190900000000003</v>
      </c>
      <c r="H68" s="359">
        <v>6.7357500000000003</v>
      </c>
      <c r="I68" s="264">
        <v>0.37053999999999998</v>
      </c>
      <c r="J68" s="264">
        <v>0.36901</v>
      </c>
      <c r="K68" s="264">
        <v>1.9918899999999999</v>
      </c>
      <c r="L68" s="264">
        <v>1.4276500000000001</v>
      </c>
      <c r="M68" s="264">
        <v>0.54469000000000001</v>
      </c>
    </row>
    <row r="69" spans="1:13">
      <c r="A69" s="264" t="s">
        <v>53</v>
      </c>
      <c r="B69" s="264" t="s">
        <v>62</v>
      </c>
      <c r="C69" s="264">
        <v>99.492156980587794</v>
      </c>
      <c r="D69" s="264">
        <v>98.871859999999998</v>
      </c>
      <c r="E69" s="264">
        <v>99.149969999999996</v>
      </c>
      <c r="F69" s="359">
        <v>5.0354099999999997</v>
      </c>
      <c r="G69" s="359">
        <v>4.2296899999999997</v>
      </c>
      <c r="H69" s="359">
        <v>6.0270299999999999</v>
      </c>
      <c r="I69" s="264">
        <v>0.37380000000000002</v>
      </c>
      <c r="J69" s="264">
        <v>0.34582000000000002</v>
      </c>
      <c r="K69" s="264">
        <v>2.17475</v>
      </c>
      <c r="L69" s="264">
        <v>0.24725</v>
      </c>
      <c r="M69" s="264">
        <v>0.48888999999999999</v>
      </c>
    </row>
    <row r="70" spans="1:13">
      <c r="A70" s="264" t="s">
        <v>53</v>
      </c>
      <c r="B70" s="264" t="s">
        <v>63</v>
      </c>
      <c r="C70" s="264">
        <v>99.154847046096506</v>
      </c>
      <c r="D70" s="264">
        <v>98.766329999999996</v>
      </c>
      <c r="E70" s="264">
        <v>99.336640000000003</v>
      </c>
      <c r="F70" s="359">
        <v>4.5507799999999996</v>
      </c>
      <c r="G70" s="359">
        <v>3.8251300000000001</v>
      </c>
      <c r="H70" s="359">
        <v>5.6066599999999998</v>
      </c>
      <c r="I70" s="264">
        <v>-0.10673000000000001</v>
      </c>
      <c r="J70" s="264">
        <v>0.31330999999999998</v>
      </c>
      <c r="K70" s="264">
        <v>1.6065400000000001</v>
      </c>
      <c r="L70" s="264">
        <v>0.18828</v>
      </c>
      <c r="M70" s="264">
        <v>0.45562999999999998</v>
      </c>
    </row>
    <row r="71" spans="1:13">
      <c r="A71" s="264" t="s">
        <v>53</v>
      </c>
      <c r="B71" s="264" t="s">
        <v>64</v>
      </c>
      <c r="C71" s="264">
        <v>98.994080173087298</v>
      </c>
      <c r="D71" s="264">
        <v>99.200580000000002</v>
      </c>
      <c r="E71" s="264">
        <v>99.242959999999997</v>
      </c>
      <c r="F71" s="359">
        <v>4.5062699999999998</v>
      </c>
      <c r="G71" s="359">
        <v>4.23421</v>
      </c>
      <c r="H71" s="359">
        <v>5.1628100000000003</v>
      </c>
      <c r="I71" s="264">
        <v>0.43968000000000002</v>
      </c>
      <c r="J71" s="264">
        <v>0.34617999999999999</v>
      </c>
      <c r="K71" s="264">
        <v>1.4455800000000001</v>
      </c>
      <c r="L71" s="264">
        <v>-9.4310000000000005E-2</v>
      </c>
      <c r="M71" s="264">
        <v>0.42037999999999998</v>
      </c>
    </row>
    <row r="72" spans="1:13">
      <c r="A72" s="264" t="s">
        <v>53</v>
      </c>
      <c r="B72" s="264" t="s">
        <v>65</v>
      </c>
      <c r="C72" s="264">
        <v>99.376464931786799</v>
      </c>
      <c r="D72" s="264">
        <v>99.555880000000002</v>
      </c>
      <c r="E72" s="264">
        <v>99.386240000000001</v>
      </c>
      <c r="F72" s="359">
        <v>4.6468600000000002</v>
      </c>
      <c r="G72" s="359">
        <v>4.1778899999999997</v>
      </c>
      <c r="H72" s="359">
        <v>5.0217999999999998</v>
      </c>
      <c r="I72" s="264">
        <v>0.35815999999999998</v>
      </c>
      <c r="J72" s="264">
        <v>0.34166000000000002</v>
      </c>
      <c r="K72" s="264">
        <v>1.4427099999999999</v>
      </c>
      <c r="L72" s="264">
        <v>0.14437</v>
      </c>
      <c r="M72" s="264">
        <v>0.40915000000000001</v>
      </c>
    </row>
    <row r="73" spans="1:13">
      <c r="A73" s="264" t="s">
        <v>53</v>
      </c>
      <c r="B73" s="264" t="s">
        <v>66</v>
      </c>
      <c r="C73" s="264">
        <v>99.909099104513501</v>
      </c>
      <c r="D73" s="264">
        <v>99.971909999999994</v>
      </c>
      <c r="E73" s="264">
        <v>99.968999999999994</v>
      </c>
      <c r="F73" s="359">
        <v>4.8114100000000004</v>
      </c>
      <c r="G73" s="359">
        <v>4.2158300000000004</v>
      </c>
      <c r="H73" s="359">
        <v>5.3875299999999999</v>
      </c>
      <c r="I73" s="264">
        <v>0.41788999999999998</v>
      </c>
      <c r="J73" s="264">
        <v>0.34471000000000002</v>
      </c>
      <c r="K73" s="264">
        <v>1.4905600000000001</v>
      </c>
      <c r="L73" s="264">
        <v>0.58635999999999999</v>
      </c>
      <c r="M73" s="264">
        <v>0.43824000000000002</v>
      </c>
    </row>
    <row r="74" spans="1:13">
      <c r="A74" s="264" t="s">
        <v>53</v>
      </c>
      <c r="B74" s="264" t="s">
        <v>67</v>
      </c>
      <c r="C74" s="264">
        <v>100.492</v>
      </c>
      <c r="D74" s="264">
        <v>100.447</v>
      </c>
      <c r="E74" s="264">
        <v>100.401</v>
      </c>
      <c r="F74" s="359">
        <v>4.9045300000000003</v>
      </c>
      <c r="G74" s="359">
        <v>4.3098900000000002</v>
      </c>
      <c r="H74" s="359">
        <v>5.8467799999999999</v>
      </c>
      <c r="I74" s="264">
        <v>0.47521999999999998</v>
      </c>
      <c r="J74" s="264">
        <v>0.35225000000000001</v>
      </c>
      <c r="K74" s="264">
        <v>1.59311</v>
      </c>
      <c r="L74" s="264">
        <v>0.43213000000000001</v>
      </c>
      <c r="M74" s="264">
        <v>0.47464000000000001</v>
      </c>
    </row>
    <row r="75" spans="1:13">
      <c r="A75" s="264" t="s">
        <v>53</v>
      </c>
      <c r="B75" s="264" t="s">
        <v>68</v>
      </c>
      <c r="C75" s="264">
        <v>100.917</v>
      </c>
      <c r="D75" s="264">
        <v>101.093</v>
      </c>
      <c r="E75" s="264">
        <v>100.754</v>
      </c>
      <c r="F75" s="359">
        <v>5.0195699999999999</v>
      </c>
      <c r="G75" s="359">
        <v>4.67293</v>
      </c>
      <c r="H75" s="359">
        <v>5.8775399999999998</v>
      </c>
      <c r="I75" s="264">
        <v>0.64312999999999998</v>
      </c>
      <c r="J75" s="264">
        <v>0.38130999999999998</v>
      </c>
      <c r="K75" s="264">
        <v>2.3557299999999999</v>
      </c>
      <c r="L75" s="264">
        <v>0.35159000000000001</v>
      </c>
      <c r="M75" s="264">
        <v>0.47708</v>
      </c>
    </row>
    <row r="76" spans="1:13">
      <c r="A76" s="264" t="s">
        <v>53</v>
      </c>
      <c r="B76" s="264" t="s">
        <v>69</v>
      </c>
      <c r="C76" s="264">
        <v>101.44</v>
      </c>
      <c r="D76" s="264">
        <v>101.292</v>
      </c>
      <c r="E76" s="264">
        <v>101.024</v>
      </c>
      <c r="F76" s="359">
        <v>4.9036400000000002</v>
      </c>
      <c r="G76" s="359">
        <v>4.6757400000000002</v>
      </c>
      <c r="H76" s="359">
        <v>6.1013700000000002</v>
      </c>
      <c r="I76" s="264">
        <v>0.19685</v>
      </c>
      <c r="J76" s="264">
        <v>0.38153999999999999</v>
      </c>
      <c r="K76" s="264">
        <v>2.1082700000000001</v>
      </c>
      <c r="L76" s="264">
        <v>0.26798</v>
      </c>
      <c r="M76" s="264">
        <v>0.49475999999999998</v>
      </c>
    </row>
    <row r="77" spans="1:13">
      <c r="A77" s="264" t="s">
        <v>53</v>
      </c>
      <c r="B77" s="264" t="s">
        <v>70</v>
      </c>
      <c r="C77" s="264">
        <v>102.303</v>
      </c>
      <c r="D77" s="264">
        <v>101.621</v>
      </c>
      <c r="E77" s="264">
        <v>101.45099999999999</v>
      </c>
      <c r="F77" s="359">
        <v>4.7165299999999997</v>
      </c>
      <c r="G77" s="359">
        <v>4.5433000000000003</v>
      </c>
      <c r="H77" s="359">
        <v>6.0763299999999996</v>
      </c>
      <c r="I77" s="264">
        <v>0.32479999999999998</v>
      </c>
      <c r="J77" s="264">
        <v>0.37095</v>
      </c>
      <c r="K77" s="264">
        <v>2.0743299999999998</v>
      </c>
      <c r="L77" s="264">
        <v>0.42266999999999999</v>
      </c>
      <c r="M77" s="264">
        <v>0.49278</v>
      </c>
    </row>
    <row r="78" spans="1:13">
      <c r="A78" s="264" t="s">
        <v>53</v>
      </c>
      <c r="B78" s="264" t="s">
        <v>71</v>
      </c>
      <c r="C78" s="264">
        <v>103.02</v>
      </c>
      <c r="D78" s="264">
        <v>102.07299999999999</v>
      </c>
      <c r="E78" s="264">
        <v>102.48399999999999</v>
      </c>
      <c r="F78" s="359">
        <v>4.8305499999999997</v>
      </c>
      <c r="G78" s="359">
        <v>4.3830099999999996</v>
      </c>
      <c r="H78" s="359">
        <v>6.3148799999999996</v>
      </c>
      <c r="I78" s="264">
        <v>0.44479000000000002</v>
      </c>
      <c r="J78" s="264">
        <v>0.35810999999999998</v>
      </c>
      <c r="K78" s="264">
        <v>2.10168</v>
      </c>
      <c r="L78" s="264">
        <v>1.01823</v>
      </c>
      <c r="M78" s="264">
        <v>0.51160000000000005</v>
      </c>
    </row>
    <row r="79" spans="1:13">
      <c r="A79" s="264" t="s">
        <v>77</v>
      </c>
      <c r="B79" s="264" t="s">
        <v>60</v>
      </c>
      <c r="C79" s="264">
        <v>103.108</v>
      </c>
      <c r="D79" s="264">
        <v>102.078</v>
      </c>
      <c r="E79" s="264">
        <v>102.502</v>
      </c>
      <c r="F79" s="359">
        <v>4.3656100000000002</v>
      </c>
      <c r="G79" s="359">
        <v>4.0126299999999997</v>
      </c>
      <c r="H79" s="359">
        <v>5.1159400000000002</v>
      </c>
      <c r="I79" s="264">
        <v>4.8999999999999998E-3</v>
      </c>
      <c r="J79" s="264">
        <v>0.32839000000000002</v>
      </c>
      <c r="K79" s="264">
        <v>1.62374</v>
      </c>
      <c r="L79" s="264">
        <v>1.7559999999999999E-2</v>
      </c>
      <c r="M79" s="264">
        <v>0.41665000000000002</v>
      </c>
    </row>
    <row r="80" spans="1:13">
      <c r="A80" s="264" t="s">
        <v>53</v>
      </c>
      <c r="B80" s="264" t="s">
        <v>61</v>
      </c>
      <c r="C80" s="264">
        <v>103.07899999999999</v>
      </c>
      <c r="D80" s="264">
        <v>102.468</v>
      </c>
      <c r="E80" s="264">
        <v>102.6</v>
      </c>
      <c r="F80" s="359">
        <v>3.94028</v>
      </c>
      <c r="G80" s="359">
        <v>4.0245699999999998</v>
      </c>
      <c r="H80" s="359">
        <v>3.7354599999999998</v>
      </c>
      <c r="I80" s="264">
        <v>0.38206000000000001</v>
      </c>
      <c r="J80" s="264">
        <v>0.32934999999999998</v>
      </c>
      <c r="K80" s="264">
        <v>1.3601300000000001</v>
      </c>
      <c r="L80" s="264">
        <v>9.5610000000000001E-2</v>
      </c>
      <c r="M80" s="264">
        <v>0.30608000000000002</v>
      </c>
    </row>
    <row r="81" spans="1:13">
      <c r="A81" s="264" t="s">
        <v>53</v>
      </c>
      <c r="B81" s="264" t="s">
        <v>62</v>
      </c>
      <c r="C81" s="264">
        <v>103.476</v>
      </c>
      <c r="D81" s="264">
        <v>103.27500000000001</v>
      </c>
      <c r="E81" s="264">
        <v>103.157</v>
      </c>
      <c r="F81" s="359">
        <v>4.0041799999999999</v>
      </c>
      <c r="G81" s="359">
        <v>4.4533800000000001</v>
      </c>
      <c r="H81" s="359">
        <v>4.0413899999999998</v>
      </c>
      <c r="I81" s="264">
        <v>0.78756000000000004</v>
      </c>
      <c r="J81" s="264">
        <v>0.36375000000000002</v>
      </c>
      <c r="K81" s="264">
        <v>1.9577100000000001</v>
      </c>
      <c r="L81" s="264">
        <v>0.54288000000000003</v>
      </c>
      <c r="M81" s="264">
        <v>0.33069999999999999</v>
      </c>
    </row>
    <row r="82" spans="1:13">
      <c r="A82" s="264" t="s">
        <v>53</v>
      </c>
      <c r="B82" s="264" t="s">
        <v>63</v>
      </c>
      <c r="C82" s="264">
        <v>103.53100000000001</v>
      </c>
      <c r="D82" s="264">
        <v>103.646</v>
      </c>
      <c r="E82" s="264">
        <v>103.795</v>
      </c>
      <c r="F82" s="359">
        <v>4.4134500000000001</v>
      </c>
      <c r="G82" s="359">
        <v>4.94062</v>
      </c>
      <c r="H82" s="359">
        <v>4.48813</v>
      </c>
      <c r="I82" s="264">
        <v>0.35924</v>
      </c>
      <c r="J82" s="264">
        <v>0.40267999999999998</v>
      </c>
      <c r="K82" s="264">
        <v>1.9926999999999999</v>
      </c>
      <c r="L82" s="264">
        <v>0.61846999999999996</v>
      </c>
      <c r="M82" s="264">
        <v>0.36653000000000002</v>
      </c>
    </row>
    <row r="83" spans="1:13">
      <c r="A83" s="264" t="s">
        <v>53</v>
      </c>
      <c r="B83" s="264" t="s">
        <v>64</v>
      </c>
      <c r="C83" s="264">
        <v>103.233</v>
      </c>
      <c r="D83" s="264">
        <v>103.827</v>
      </c>
      <c r="E83" s="264">
        <v>103.79600000000001</v>
      </c>
      <c r="F83" s="359">
        <v>4.2819900000000004</v>
      </c>
      <c r="G83" s="359">
        <v>4.6637000000000004</v>
      </c>
      <c r="H83" s="359">
        <v>4.5877699999999999</v>
      </c>
      <c r="I83" s="264">
        <v>0.17463000000000001</v>
      </c>
      <c r="J83" s="264">
        <v>0.38057000000000002</v>
      </c>
      <c r="K83" s="264">
        <v>1.71838</v>
      </c>
      <c r="L83" s="264">
        <v>9.6000000000000002E-4</v>
      </c>
      <c r="M83" s="264">
        <v>0.3745</v>
      </c>
    </row>
    <row r="84" spans="1:13">
      <c r="A84" s="264" t="s">
        <v>53</v>
      </c>
      <c r="B84" s="264" t="s">
        <v>65</v>
      </c>
      <c r="C84" s="264">
        <v>103.29900000000001</v>
      </c>
      <c r="D84" s="264">
        <v>103.893</v>
      </c>
      <c r="E84" s="264">
        <v>104.041</v>
      </c>
      <c r="F84" s="359">
        <v>3.9471500000000002</v>
      </c>
      <c r="G84" s="359">
        <v>4.3564699999999998</v>
      </c>
      <c r="H84" s="359">
        <v>4.6835000000000004</v>
      </c>
      <c r="I84" s="264">
        <v>6.3570000000000002E-2</v>
      </c>
      <c r="J84" s="264">
        <v>0.35598999999999997</v>
      </c>
      <c r="K84" s="264">
        <v>1.7780499999999999</v>
      </c>
      <c r="L84" s="264">
        <v>0.23604</v>
      </c>
      <c r="M84" s="264">
        <v>0.38216</v>
      </c>
    </row>
    <row r="85" spans="1:13">
      <c r="A85" s="264" t="s">
        <v>53</v>
      </c>
      <c r="B85" s="264" t="s">
        <v>66</v>
      </c>
      <c r="C85" s="264">
        <v>103.687</v>
      </c>
      <c r="D85" s="264">
        <v>103.99299999999999</v>
      </c>
      <c r="E85" s="264">
        <v>104.145</v>
      </c>
      <c r="F85" s="359">
        <v>3.7813400000000001</v>
      </c>
      <c r="G85" s="359">
        <v>4.0222199999999999</v>
      </c>
      <c r="H85" s="359">
        <v>4.1772900000000002</v>
      </c>
      <c r="I85" s="264">
        <v>9.6250000000000002E-2</v>
      </c>
      <c r="J85" s="264">
        <v>0.32916000000000001</v>
      </c>
      <c r="K85" s="264">
        <v>1.48827</v>
      </c>
      <c r="L85" s="264">
        <v>9.9959999999999993E-2</v>
      </c>
      <c r="M85" s="264">
        <v>0.34161999999999998</v>
      </c>
    </row>
    <row r="86" spans="1:13">
      <c r="A86" s="264" t="s">
        <v>53</v>
      </c>
      <c r="B86" s="264" t="s">
        <v>67</v>
      </c>
      <c r="C86" s="264">
        <v>103.67</v>
      </c>
      <c r="D86" s="264">
        <v>104.003</v>
      </c>
      <c r="E86" s="264">
        <v>104.134</v>
      </c>
      <c r="F86" s="359">
        <v>3.1624400000000001</v>
      </c>
      <c r="G86" s="359">
        <v>3.5401799999999999</v>
      </c>
      <c r="H86" s="359">
        <v>3.7180900000000001</v>
      </c>
      <c r="I86" s="264">
        <v>9.6200000000000001E-3</v>
      </c>
      <c r="J86" s="264">
        <v>0.29032999999999998</v>
      </c>
      <c r="K86" s="264">
        <v>0.70491000000000004</v>
      </c>
      <c r="L86" s="264">
        <v>-1.056E-2</v>
      </c>
      <c r="M86" s="264">
        <v>0.30468000000000001</v>
      </c>
    </row>
    <row r="87" spans="1:13">
      <c r="A87" s="264" t="s">
        <v>53</v>
      </c>
      <c r="B87" s="264" t="s">
        <v>68</v>
      </c>
      <c r="C87" s="264">
        <v>103.94199999999999</v>
      </c>
      <c r="D87" s="264">
        <v>104.124</v>
      </c>
      <c r="E87" s="264">
        <v>104.35599999999999</v>
      </c>
      <c r="F87" s="359">
        <v>2.9975100000000001</v>
      </c>
      <c r="G87" s="359">
        <v>2.99823</v>
      </c>
      <c r="H87" s="359">
        <v>3.57504</v>
      </c>
      <c r="I87" s="264">
        <v>0.11634</v>
      </c>
      <c r="J87" s="264">
        <v>0.24648</v>
      </c>
      <c r="K87" s="264">
        <v>0.46118999999999999</v>
      </c>
      <c r="L87" s="264">
        <v>0.21318999999999999</v>
      </c>
      <c r="M87" s="264">
        <v>0.29315000000000002</v>
      </c>
    </row>
    <row r="88" spans="1:13">
      <c r="A88" s="264" t="s">
        <v>53</v>
      </c>
      <c r="B88" s="264" t="s">
        <v>69</v>
      </c>
      <c r="C88" s="264">
        <v>104.503</v>
      </c>
      <c r="D88" s="264">
        <v>104.54300000000001</v>
      </c>
      <c r="E88" s="264">
        <v>104.863</v>
      </c>
      <c r="F88" s="359">
        <v>3.01952</v>
      </c>
      <c r="G88" s="359">
        <v>3.20953</v>
      </c>
      <c r="H88" s="359">
        <v>3.80009</v>
      </c>
      <c r="I88" s="264">
        <v>0.40239999999999998</v>
      </c>
      <c r="J88" s="264">
        <v>0.26361000000000001</v>
      </c>
      <c r="K88" s="264">
        <v>0.68960999999999995</v>
      </c>
      <c r="L88" s="264">
        <v>0.48583999999999999</v>
      </c>
      <c r="M88" s="264">
        <v>0.31129000000000001</v>
      </c>
    </row>
    <row r="89" spans="1:13">
      <c r="A89" s="264" t="s">
        <v>53</v>
      </c>
      <c r="B89" s="264" t="s">
        <v>70</v>
      </c>
      <c r="C89" s="264">
        <v>105.346</v>
      </c>
      <c r="D89" s="264">
        <v>105.06</v>
      </c>
      <c r="E89" s="264">
        <v>104.71599999999999</v>
      </c>
      <c r="F89" s="359">
        <v>2.9744999999999999</v>
      </c>
      <c r="G89" s="359">
        <v>3.3841399999999999</v>
      </c>
      <c r="H89" s="359">
        <v>3.2183000000000002</v>
      </c>
      <c r="I89" s="264">
        <v>0.49453000000000003</v>
      </c>
      <c r="J89" s="264">
        <v>0.27772999999999998</v>
      </c>
      <c r="K89" s="264">
        <v>1.12327</v>
      </c>
      <c r="L89" s="264">
        <v>-0.14018</v>
      </c>
      <c r="M89" s="264">
        <v>0.26432</v>
      </c>
    </row>
    <row r="90" spans="1:13">
      <c r="A90" s="264" t="s">
        <v>53</v>
      </c>
      <c r="B90" s="264" t="s">
        <v>71</v>
      </c>
      <c r="C90" s="264">
        <v>105.934</v>
      </c>
      <c r="D90" s="264">
        <v>105.764</v>
      </c>
      <c r="E90" s="264">
        <v>105.371</v>
      </c>
      <c r="F90" s="359">
        <v>2.8285800000000001</v>
      </c>
      <c r="G90" s="359">
        <v>3.6160399999999999</v>
      </c>
      <c r="H90" s="359">
        <v>2.8170299999999999</v>
      </c>
      <c r="I90" s="264">
        <v>0.67008999999999996</v>
      </c>
      <c r="J90" s="264">
        <v>0.29644999999999999</v>
      </c>
      <c r="K90" s="264">
        <v>1.7030000000000001</v>
      </c>
      <c r="L90" s="264">
        <v>0.62549999999999994</v>
      </c>
      <c r="M90" s="264">
        <v>0.23177</v>
      </c>
    </row>
    <row r="91" spans="1:13">
      <c r="A91" s="264" t="s">
        <v>78</v>
      </c>
      <c r="B91" s="264" t="s">
        <v>60</v>
      </c>
      <c r="C91" s="264">
        <v>106.447</v>
      </c>
      <c r="D91" s="264">
        <v>105.80500000000001</v>
      </c>
      <c r="E91" s="264">
        <v>106.336</v>
      </c>
      <c r="F91" s="359">
        <v>3.2383500000000001</v>
      </c>
      <c r="G91" s="359">
        <v>3.6511300000000002</v>
      </c>
      <c r="H91" s="359">
        <v>3.7404099999999998</v>
      </c>
      <c r="I91" s="264">
        <v>3.8769999999999999E-2</v>
      </c>
      <c r="J91" s="264">
        <v>0.29927999999999999</v>
      </c>
      <c r="K91" s="264">
        <v>1.73264</v>
      </c>
      <c r="L91" s="264">
        <v>0.91581000000000001</v>
      </c>
      <c r="M91" s="264">
        <v>0.30647999999999997</v>
      </c>
    </row>
    <row r="92" spans="1:13">
      <c r="A92" s="264" t="s">
        <v>53</v>
      </c>
      <c r="B92" s="264" t="s">
        <v>61</v>
      </c>
      <c r="C92" s="264">
        <v>106.889</v>
      </c>
      <c r="D92" s="264">
        <v>106.062</v>
      </c>
      <c r="E92" s="264">
        <v>106.928</v>
      </c>
      <c r="F92" s="359">
        <v>3.6961900000000001</v>
      </c>
      <c r="G92" s="359">
        <v>3.5074399999999999</v>
      </c>
      <c r="H92" s="359">
        <v>4.2183200000000003</v>
      </c>
      <c r="I92" s="264">
        <v>0.2429</v>
      </c>
      <c r="J92" s="264">
        <v>0.28769</v>
      </c>
      <c r="K92" s="264">
        <v>1.86124</v>
      </c>
      <c r="L92" s="264">
        <v>0.55672999999999995</v>
      </c>
      <c r="M92" s="264">
        <v>0.34490999999999999</v>
      </c>
    </row>
    <row r="93" spans="1:13">
      <c r="A93" s="264" t="s">
        <v>53</v>
      </c>
      <c r="B93" s="264" t="s">
        <v>62</v>
      </c>
      <c r="C93" s="264">
        <v>106.83799999999999</v>
      </c>
      <c r="D93" s="264">
        <v>106.184</v>
      </c>
      <c r="E93" s="264">
        <v>106.52500000000001</v>
      </c>
      <c r="F93" s="359">
        <v>3.2490600000000001</v>
      </c>
      <c r="G93" s="359">
        <v>2.8167499999999999</v>
      </c>
      <c r="H93" s="359">
        <v>3.2649300000000001</v>
      </c>
      <c r="I93" s="264">
        <v>0.11502999999999999</v>
      </c>
      <c r="J93" s="264">
        <v>0.23175000000000001</v>
      </c>
      <c r="K93" s="264">
        <v>1.56969</v>
      </c>
      <c r="L93" s="264">
        <v>-0.37689</v>
      </c>
      <c r="M93" s="264">
        <v>0.26808999999999999</v>
      </c>
    </row>
    <row r="94" spans="1:13">
      <c r="A94" s="264" t="s">
        <v>53</v>
      </c>
      <c r="B94" s="264" t="s">
        <v>63</v>
      </c>
      <c r="C94" s="264">
        <v>105.755</v>
      </c>
      <c r="D94" s="264">
        <v>105.511</v>
      </c>
      <c r="E94" s="264">
        <v>105.398</v>
      </c>
      <c r="F94" s="359">
        <v>2.1481499999999998</v>
      </c>
      <c r="G94" s="359">
        <v>1.79939</v>
      </c>
      <c r="H94" s="359">
        <v>1.5443899999999999</v>
      </c>
      <c r="I94" s="264">
        <v>-0.63380999999999998</v>
      </c>
      <c r="J94" s="264">
        <v>0.14873</v>
      </c>
      <c r="K94" s="264">
        <v>0.42927999999999999</v>
      </c>
      <c r="L94" s="264">
        <v>-1.0579700000000001</v>
      </c>
      <c r="M94" s="264">
        <v>0.1278</v>
      </c>
    </row>
    <row r="95" spans="1:13">
      <c r="A95" s="264" t="s">
        <v>53</v>
      </c>
      <c r="B95" s="264" t="s">
        <v>64</v>
      </c>
      <c r="C95" s="264">
        <v>106.16200000000001</v>
      </c>
      <c r="D95" s="264">
        <v>106.58499999999999</v>
      </c>
      <c r="E95" s="264">
        <v>105.343</v>
      </c>
      <c r="F95" s="359">
        <v>2.8372700000000002</v>
      </c>
      <c r="G95" s="359">
        <v>2.6563400000000001</v>
      </c>
      <c r="H95" s="359">
        <v>1.4904200000000001</v>
      </c>
      <c r="I95" s="264">
        <v>1.0179</v>
      </c>
      <c r="J95" s="264">
        <v>0.21870999999999999</v>
      </c>
      <c r="K95" s="264">
        <v>0.77625999999999995</v>
      </c>
      <c r="L95" s="264">
        <v>-5.2179999999999997E-2</v>
      </c>
      <c r="M95" s="264">
        <v>0.12336</v>
      </c>
    </row>
    <row r="96" spans="1:13">
      <c r="A96" s="264" t="s">
        <v>53</v>
      </c>
      <c r="B96" s="264" t="s">
        <v>65</v>
      </c>
      <c r="C96" s="264">
        <v>106.74299999999999</v>
      </c>
      <c r="D96" s="264">
        <v>107.05200000000001</v>
      </c>
      <c r="E96" s="264">
        <v>106.157</v>
      </c>
      <c r="F96" s="359">
        <v>3.3340100000000001</v>
      </c>
      <c r="G96" s="359">
        <v>3.0406300000000002</v>
      </c>
      <c r="H96" s="359">
        <v>2.0338099999999999</v>
      </c>
      <c r="I96" s="264">
        <v>0.43814999999999998</v>
      </c>
      <c r="J96" s="264">
        <v>0.24992</v>
      </c>
      <c r="K96" s="264">
        <v>1.17858</v>
      </c>
      <c r="L96" s="264">
        <v>0.77271000000000001</v>
      </c>
      <c r="M96" s="264">
        <v>0.16792000000000001</v>
      </c>
    </row>
    <row r="97" spans="1:13">
      <c r="A97" s="264" t="s">
        <v>53</v>
      </c>
      <c r="B97" s="264" t="s">
        <v>66</v>
      </c>
      <c r="C97" s="264">
        <v>107.444</v>
      </c>
      <c r="D97" s="264">
        <v>107.417</v>
      </c>
      <c r="E97" s="264">
        <v>106.851</v>
      </c>
      <c r="F97" s="359">
        <v>3.6234099999999998</v>
      </c>
      <c r="G97" s="359">
        <v>3.2925300000000002</v>
      </c>
      <c r="H97" s="359">
        <v>2.5983000000000001</v>
      </c>
      <c r="I97" s="264">
        <v>0.34095999999999999</v>
      </c>
      <c r="J97" s="264">
        <v>0.27032</v>
      </c>
      <c r="K97" s="264">
        <v>1.27755</v>
      </c>
      <c r="L97" s="264">
        <v>0.65375000000000005</v>
      </c>
      <c r="M97" s="264">
        <v>0.21399000000000001</v>
      </c>
    </row>
    <row r="98" spans="1:13">
      <c r="A98" s="264" t="s">
        <v>53</v>
      </c>
      <c r="B98" s="264" t="s">
        <v>67</v>
      </c>
      <c r="C98" s="264">
        <v>107.867</v>
      </c>
      <c r="D98" s="264">
        <v>107.944</v>
      </c>
      <c r="E98" s="264">
        <v>107.614</v>
      </c>
      <c r="F98" s="359">
        <v>4.0484200000000001</v>
      </c>
      <c r="G98" s="359">
        <v>3.78931</v>
      </c>
      <c r="H98" s="359">
        <v>3.34185</v>
      </c>
      <c r="I98" s="264">
        <v>0.49060999999999999</v>
      </c>
      <c r="J98" s="264">
        <v>0.31041999999999997</v>
      </c>
      <c r="K98" s="264">
        <v>1.6575</v>
      </c>
      <c r="L98" s="264">
        <v>0.71408000000000005</v>
      </c>
      <c r="M98" s="264">
        <v>0.27431</v>
      </c>
    </row>
    <row r="99" spans="1:13">
      <c r="A99" s="264" t="s">
        <v>53</v>
      </c>
      <c r="B99" s="264" t="s">
        <v>68</v>
      </c>
      <c r="C99" s="264">
        <v>108.114</v>
      </c>
      <c r="D99" s="264">
        <v>108.401</v>
      </c>
      <c r="E99" s="264">
        <v>107.6</v>
      </c>
      <c r="F99" s="359">
        <v>4.0137799999999997</v>
      </c>
      <c r="G99" s="359">
        <v>4.1075999999999997</v>
      </c>
      <c r="H99" s="359">
        <v>3.10859</v>
      </c>
      <c r="I99" s="264">
        <v>0.42337000000000002</v>
      </c>
      <c r="J99" s="264">
        <v>0.33601999999999999</v>
      </c>
      <c r="K99" s="264">
        <v>2.7390500000000002</v>
      </c>
      <c r="L99" s="264">
        <v>-1.3010000000000001E-2</v>
      </c>
      <c r="M99" s="264">
        <v>0.25542999999999999</v>
      </c>
    </row>
    <row r="100" spans="1:13">
      <c r="A100" s="264" t="s">
        <v>53</v>
      </c>
      <c r="B100" s="264" t="s">
        <v>69</v>
      </c>
      <c r="C100" s="264">
        <v>108.774</v>
      </c>
      <c r="D100" s="264">
        <v>108.88500000000001</v>
      </c>
      <c r="E100" s="264">
        <v>108.53400000000001</v>
      </c>
      <c r="F100" s="359">
        <v>4.0869600000000004</v>
      </c>
      <c r="G100" s="359">
        <v>4.1533100000000003</v>
      </c>
      <c r="H100" s="359">
        <v>3.5007600000000001</v>
      </c>
      <c r="I100" s="264">
        <v>0.44649</v>
      </c>
      <c r="J100" s="264">
        <v>0.33968999999999999</v>
      </c>
      <c r="K100" s="264">
        <v>2.1579000000000002</v>
      </c>
      <c r="L100" s="264">
        <v>0.86802999999999997</v>
      </c>
      <c r="M100" s="264">
        <v>0.28715000000000002</v>
      </c>
    </row>
    <row r="101" spans="1:13">
      <c r="A101" s="264" t="s">
        <v>53</v>
      </c>
      <c r="B101" s="264" t="s">
        <v>70</v>
      </c>
      <c r="C101" s="264">
        <v>108.85599999999999</v>
      </c>
      <c r="D101" s="264">
        <v>108.789</v>
      </c>
      <c r="E101" s="264">
        <v>108.35</v>
      </c>
      <c r="F101" s="359">
        <v>3.33188</v>
      </c>
      <c r="G101" s="359">
        <v>3.5493999999999999</v>
      </c>
      <c r="H101" s="359">
        <v>3.4703400000000002</v>
      </c>
      <c r="I101" s="264">
        <v>-8.8169999999999998E-2</v>
      </c>
      <c r="J101" s="264">
        <v>0.29108000000000001</v>
      </c>
      <c r="K101" s="264">
        <v>1.6225799999999999</v>
      </c>
      <c r="L101" s="264">
        <v>-0.16952999999999999</v>
      </c>
      <c r="M101" s="264">
        <v>0.28469</v>
      </c>
    </row>
    <row r="102" spans="1:13">
      <c r="A102" s="264" t="s">
        <v>53</v>
      </c>
      <c r="B102" s="264" t="s">
        <v>71</v>
      </c>
      <c r="C102" s="264">
        <v>109.271</v>
      </c>
      <c r="D102" s="264">
        <v>109.301</v>
      </c>
      <c r="E102" s="264">
        <v>109.09699999999999</v>
      </c>
      <c r="F102" s="359">
        <v>3.1500699999999999</v>
      </c>
      <c r="G102" s="359">
        <v>3.3442400000000001</v>
      </c>
      <c r="H102" s="359">
        <v>3.5360800000000001</v>
      </c>
      <c r="I102" s="264">
        <v>0.47064</v>
      </c>
      <c r="J102" s="264">
        <v>0.27450000000000002</v>
      </c>
      <c r="K102" s="264">
        <v>1.7539100000000001</v>
      </c>
      <c r="L102" s="264">
        <v>0.68942999999999999</v>
      </c>
      <c r="M102" s="264">
        <v>0.28999999999999998</v>
      </c>
    </row>
    <row r="103" spans="1:13">
      <c r="A103" s="264" t="s">
        <v>450</v>
      </c>
      <c r="B103" s="264" t="s">
        <v>60</v>
      </c>
      <c r="C103" s="264">
        <v>110.21</v>
      </c>
      <c r="D103" s="264">
        <v>110.25700000000001</v>
      </c>
      <c r="E103" s="264">
        <v>110.81699999999999</v>
      </c>
      <c r="F103" s="359">
        <v>3.5350899999999998</v>
      </c>
      <c r="G103" s="359">
        <v>4.2077400000000003</v>
      </c>
      <c r="H103" s="359">
        <v>4.2140000000000004</v>
      </c>
      <c r="I103" s="264">
        <v>0.87465000000000004</v>
      </c>
      <c r="J103" s="264">
        <v>0.34405999999999998</v>
      </c>
      <c r="K103" s="264">
        <v>2.1427800000000001</v>
      </c>
      <c r="L103" s="264">
        <v>1.5765800000000001</v>
      </c>
      <c r="M103" s="264">
        <v>0.34455999999999998</v>
      </c>
    </row>
    <row r="104" spans="1:13">
      <c r="A104" s="264" t="s">
        <v>53</v>
      </c>
      <c r="B104" s="264" t="s">
        <v>61</v>
      </c>
      <c r="C104" s="264">
        <v>110.907</v>
      </c>
      <c r="D104" s="264">
        <v>110.926</v>
      </c>
      <c r="E104" s="264">
        <v>111.42400000000001</v>
      </c>
      <c r="F104" s="359">
        <v>3.7590400000000002</v>
      </c>
      <c r="G104" s="359">
        <v>4.5860000000000003</v>
      </c>
      <c r="H104" s="359">
        <v>4.2046999999999999</v>
      </c>
      <c r="I104" s="264">
        <v>0.60675999999999997</v>
      </c>
      <c r="J104" s="264">
        <v>0.37436000000000003</v>
      </c>
      <c r="K104" s="264">
        <v>2.32931</v>
      </c>
      <c r="L104" s="264">
        <v>0.54774999999999996</v>
      </c>
      <c r="M104" s="264">
        <v>0.34381</v>
      </c>
    </row>
    <row r="105" spans="1:13">
      <c r="A105" s="264" t="s">
        <v>53</v>
      </c>
      <c r="B105" s="264" t="s">
        <v>62</v>
      </c>
      <c r="C105" s="264">
        <v>111.824</v>
      </c>
      <c r="D105" s="264">
        <v>111.779</v>
      </c>
      <c r="E105" s="264">
        <v>112.164</v>
      </c>
      <c r="F105" s="359">
        <v>4.6668799999999999</v>
      </c>
      <c r="G105" s="359">
        <v>5.2691600000000003</v>
      </c>
      <c r="H105" s="359">
        <v>5.29359</v>
      </c>
      <c r="I105" s="264">
        <v>0.76898</v>
      </c>
      <c r="J105" s="264">
        <v>0.42884</v>
      </c>
      <c r="K105" s="264">
        <v>2.6578499999999998</v>
      </c>
      <c r="L105" s="264">
        <v>0.66413</v>
      </c>
      <c r="M105" s="264">
        <v>0.43078</v>
      </c>
    </row>
    <row r="106" spans="1:13">
      <c r="A106" s="264" t="s">
        <v>53</v>
      </c>
      <c r="B106" s="264" t="s">
        <v>63</v>
      </c>
      <c r="C106" s="264">
        <v>112.19</v>
      </c>
      <c r="D106" s="264">
        <v>112.428</v>
      </c>
      <c r="E106" s="264">
        <v>112.512</v>
      </c>
      <c r="F106" s="359">
        <v>6.0848199999999997</v>
      </c>
      <c r="G106" s="359">
        <v>6.5557100000000004</v>
      </c>
      <c r="H106" s="359">
        <v>6.7496499999999999</v>
      </c>
      <c r="I106" s="264">
        <v>0.58060999999999996</v>
      </c>
      <c r="J106" s="264">
        <v>0.53054999999999997</v>
      </c>
      <c r="K106" s="264">
        <v>3.3450099999999998</v>
      </c>
      <c r="L106" s="264">
        <v>0.31025999999999998</v>
      </c>
      <c r="M106" s="264">
        <v>0.54579</v>
      </c>
    </row>
    <row r="107" spans="1:13">
      <c r="A107" s="264" t="s">
        <v>53</v>
      </c>
      <c r="B107" s="264" t="s">
        <v>64</v>
      </c>
      <c r="C107" s="264">
        <v>112.419</v>
      </c>
      <c r="D107" s="264">
        <v>113.355</v>
      </c>
      <c r="E107" s="264">
        <v>113.346</v>
      </c>
      <c r="F107" s="359">
        <v>5.8938199999999998</v>
      </c>
      <c r="G107" s="359">
        <v>6.3517400000000004</v>
      </c>
      <c r="H107" s="359">
        <v>7.5970899999999997</v>
      </c>
      <c r="I107" s="264">
        <v>0.82452999999999999</v>
      </c>
      <c r="J107" s="264">
        <v>0.51449999999999996</v>
      </c>
      <c r="K107" s="264">
        <v>3.7090200000000002</v>
      </c>
      <c r="L107" s="264">
        <v>0.74124999999999996</v>
      </c>
      <c r="M107" s="264">
        <v>0.61206000000000005</v>
      </c>
    </row>
    <row r="108" spans="1:13">
      <c r="A108" s="264" t="s">
        <v>53</v>
      </c>
      <c r="B108" s="264" t="s">
        <v>65</v>
      </c>
      <c r="C108" s="264">
        <v>113.018</v>
      </c>
      <c r="D108" s="264">
        <v>114.01600000000001</v>
      </c>
      <c r="E108" s="264">
        <v>113.902</v>
      </c>
      <c r="F108" s="359">
        <v>5.8786100000000001</v>
      </c>
      <c r="G108" s="359">
        <v>6.5052500000000002</v>
      </c>
      <c r="H108" s="359">
        <v>7.2957999999999998</v>
      </c>
      <c r="I108" s="264">
        <v>0.58311999999999997</v>
      </c>
      <c r="J108" s="264">
        <v>0.52658000000000005</v>
      </c>
      <c r="K108" s="264">
        <v>3.4093100000000001</v>
      </c>
      <c r="L108" s="264">
        <v>0.49053000000000002</v>
      </c>
      <c r="M108" s="264">
        <v>0.58855000000000002</v>
      </c>
    </row>
    <row r="109" spans="1:13">
      <c r="A109" s="264" t="s">
        <v>53</v>
      </c>
      <c r="B109" s="264" t="s">
        <v>66</v>
      </c>
      <c r="C109" s="264">
        <v>113.682</v>
      </c>
      <c r="D109" s="264">
        <v>114.381</v>
      </c>
      <c r="E109" s="264">
        <v>114.825</v>
      </c>
      <c r="F109" s="359">
        <v>5.8058199999999998</v>
      </c>
      <c r="G109" s="359">
        <v>6.4831500000000002</v>
      </c>
      <c r="H109" s="359">
        <v>7.4627299999999996</v>
      </c>
      <c r="I109" s="264">
        <v>0.32013000000000003</v>
      </c>
      <c r="J109" s="264">
        <v>0.52483999999999997</v>
      </c>
      <c r="K109" s="264">
        <v>3.11469</v>
      </c>
      <c r="L109" s="264">
        <v>0.81035000000000001</v>
      </c>
      <c r="M109" s="264">
        <v>0.60158</v>
      </c>
    </row>
    <row r="110" spans="1:13">
      <c r="A110" s="264" t="s">
        <v>53</v>
      </c>
      <c r="B110" s="264" t="s">
        <v>67</v>
      </c>
      <c r="C110" s="264">
        <v>113.899</v>
      </c>
      <c r="D110" s="264">
        <v>114.886</v>
      </c>
      <c r="E110" s="264">
        <v>114.941</v>
      </c>
      <c r="F110" s="359">
        <v>5.5920699999999997</v>
      </c>
      <c r="G110" s="359">
        <v>6.4311100000000003</v>
      </c>
      <c r="H110" s="359">
        <v>6.8085899999999997</v>
      </c>
      <c r="I110" s="264">
        <v>0.44151000000000001</v>
      </c>
      <c r="J110" s="264">
        <v>0.52075000000000005</v>
      </c>
      <c r="K110" s="264">
        <v>2.7795899999999998</v>
      </c>
      <c r="L110" s="264">
        <v>0.10102</v>
      </c>
      <c r="M110" s="264">
        <v>0.55040999999999995</v>
      </c>
    </row>
    <row r="111" spans="1:13">
      <c r="A111" s="264" t="s">
        <v>53</v>
      </c>
      <c r="B111" s="264" t="s">
        <v>68</v>
      </c>
      <c r="C111" s="264">
        <v>114.601</v>
      </c>
      <c r="D111" s="264">
        <v>115.61</v>
      </c>
      <c r="E111" s="264">
        <v>115.378</v>
      </c>
      <c r="F111" s="359">
        <v>6.0001499999999997</v>
      </c>
      <c r="G111" s="359">
        <v>6.6503100000000002</v>
      </c>
      <c r="H111" s="359">
        <v>7.2286200000000003</v>
      </c>
      <c r="I111" s="264">
        <v>0.63019000000000003</v>
      </c>
      <c r="J111" s="264">
        <v>0.53798000000000001</v>
      </c>
      <c r="K111" s="264">
        <v>2.83026</v>
      </c>
      <c r="L111" s="264">
        <v>0.38019999999999998</v>
      </c>
      <c r="M111" s="264">
        <v>0.58330000000000004</v>
      </c>
    </row>
    <row r="112" spans="1:13">
      <c r="A112" s="264" t="s">
        <v>53</v>
      </c>
      <c r="B112" s="264" t="s">
        <v>69</v>
      </c>
      <c r="C112" s="264">
        <v>115.56100000000001</v>
      </c>
      <c r="D112" s="264">
        <v>116.289</v>
      </c>
      <c r="E112" s="264">
        <v>116.32299999999999</v>
      </c>
      <c r="F112" s="359">
        <v>6.2395399999999999</v>
      </c>
      <c r="G112" s="359">
        <v>6.79983</v>
      </c>
      <c r="H112" s="359">
        <v>7.1765499999999998</v>
      </c>
      <c r="I112" s="264">
        <v>0.58731999999999995</v>
      </c>
      <c r="J112" s="264">
        <v>0.54971999999999999</v>
      </c>
      <c r="K112" s="264">
        <v>2.58833</v>
      </c>
      <c r="L112" s="264">
        <v>0.81904999999999994</v>
      </c>
      <c r="M112" s="264">
        <v>0.57923000000000002</v>
      </c>
    </row>
    <row r="113" spans="1:13">
      <c r="A113" s="264" t="s">
        <v>53</v>
      </c>
      <c r="B113" s="264" t="s">
        <v>70</v>
      </c>
      <c r="C113" s="264">
        <v>116.884</v>
      </c>
      <c r="D113" s="264">
        <v>116.854</v>
      </c>
      <c r="E113" s="264">
        <v>117.282</v>
      </c>
      <c r="F113" s="359">
        <v>7.3748800000000001</v>
      </c>
      <c r="G113" s="359">
        <v>7.41343</v>
      </c>
      <c r="H113" s="359">
        <v>8.2436500000000006</v>
      </c>
      <c r="I113" s="264">
        <v>0.48586000000000001</v>
      </c>
      <c r="J113" s="264">
        <v>0.59774000000000005</v>
      </c>
      <c r="K113" s="264">
        <v>2.4891200000000002</v>
      </c>
      <c r="L113" s="264">
        <v>0.82443</v>
      </c>
      <c r="M113" s="264">
        <v>0.6623</v>
      </c>
    </row>
    <row r="114" spans="1:13">
      <c r="A114" s="264" t="s">
        <v>53</v>
      </c>
      <c r="B114" s="264" t="s">
        <v>71</v>
      </c>
      <c r="C114" s="264">
        <v>117.30800000000001</v>
      </c>
      <c r="D114" s="264">
        <v>117.23399999999999</v>
      </c>
      <c r="E114" s="264">
        <v>118.19199999999999</v>
      </c>
      <c r="F114" s="359">
        <v>7.3551099999999998</v>
      </c>
      <c r="G114" s="359">
        <v>7.2579399999999996</v>
      </c>
      <c r="H114" s="359">
        <v>8.3366199999999999</v>
      </c>
      <c r="I114" s="264">
        <v>0.32518999999999998</v>
      </c>
      <c r="J114" s="264">
        <v>0.58559000000000005</v>
      </c>
      <c r="K114" s="264">
        <v>2.4943</v>
      </c>
      <c r="L114" s="264">
        <v>0.77590999999999999</v>
      </c>
      <c r="M114" s="264">
        <v>0.66951000000000005</v>
      </c>
    </row>
    <row r="115" spans="1:13">
      <c r="A115" s="264" t="s">
        <v>751</v>
      </c>
      <c r="B115" s="264" t="s">
        <v>60</v>
      </c>
      <c r="C115" s="264">
        <v>118.002</v>
      </c>
      <c r="D115" s="264">
        <v>117.821</v>
      </c>
      <c r="E115" s="264">
        <v>118.729</v>
      </c>
      <c r="F115" s="359">
        <v>7.0701400000000003</v>
      </c>
      <c r="G115" s="359">
        <v>6.8603399999999999</v>
      </c>
      <c r="H115" s="359">
        <v>7.1397000000000004</v>
      </c>
      <c r="I115" s="264">
        <v>0.50070999999999999</v>
      </c>
      <c r="J115" s="264">
        <v>0.55447000000000002</v>
      </c>
      <c r="K115" s="264">
        <v>2.55471</v>
      </c>
      <c r="L115" s="264">
        <v>0.45434999999999998</v>
      </c>
      <c r="M115" s="264">
        <v>0.57635000000000003</v>
      </c>
    </row>
    <row r="116" spans="1:13">
      <c r="A116" s="264" t="s">
        <v>53</v>
      </c>
      <c r="B116" s="264" t="s">
        <v>61</v>
      </c>
      <c r="C116" s="264">
        <v>118.98099999999999</v>
      </c>
      <c r="D116" s="264">
        <v>119.065</v>
      </c>
      <c r="E116" s="264">
        <v>119.91200000000001</v>
      </c>
      <c r="F116" s="359">
        <v>7.2799699999999996</v>
      </c>
      <c r="G116" s="359">
        <v>7.3373200000000001</v>
      </c>
      <c r="H116" s="359">
        <v>7.61775</v>
      </c>
      <c r="I116" s="264">
        <v>1.0558399999999999</v>
      </c>
      <c r="J116" s="264">
        <v>0.59179999999999999</v>
      </c>
      <c r="K116" s="264">
        <v>2.9885000000000002</v>
      </c>
      <c r="L116" s="264">
        <v>0.99639</v>
      </c>
      <c r="M116" s="264">
        <v>0.61367000000000005</v>
      </c>
    </row>
    <row r="117" spans="1:13">
      <c r="A117" s="264" t="s">
        <v>53</v>
      </c>
      <c r="B117" s="264" t="s">
        <v>62</v>
      </c>
      <c r="C117" s="264">
        <v>120.15900000000001</v>
      </c>
      <c r="D117" s="264">
        <v>120.32299999999999</v>
      </c>
      <c r="E117" s="264">
        <v>121.34399999999999</v>
      </c>
      <c r="F117" s="359">
        <v>7.4536800000000003</v>
      </c>
      <c r="G117" s="359">
        <v>7.6436500000000001</v>
      </c>
      <c r="H117" s="359">
        <v>8.1844400000000004</v>
      </c>
      <c r="I117" s="264">
        <v>1.05657</v>
      </c>
      <c r="J117" s="264">
        <v>0.61568999999999996</v>
      </c>
      <c r="K117" s="264">
        <v>3.4689399999999999</v>
      </c>
      <c r="L117" s="264">
        <v>1.19421</v>
      </c>
      <c r="M117" s="264">
        <v>0.65771999999999997</v>
      </c>
    </row>
    <row r="118" spans="1:13">
      <c r="A118" s="264" t="s">
        <v>53</v>
      </c>
      <c r="B118" s="264" t="s">
        <v>63</v>
      </c>
      <c r="C118" s="264">
        <v>120.809</v>
      </c>
      <c r="D118" s="264">
        <v>121.176</v>
      </c>
      <c r="E118" s="264">
        <v>123.33799999999999</v>
      </c>
      <c r="F118" s="359">
        <v>7.6825000000000001</v>
      </c>
      <c r="G118" s="359">
        <v>7.7809799999999996</v>
      </c>
      <c r="H118" s="359">
        <v>9.6220800000000004</v>
      </c>
      <c r="I118" s="264">
        <v>0.70892999999999995</v>
      </c>
      <c r="J118" s="264">
        <v>0.62638000000000005</v>
      </c>
      <c r="K118" s="264">
        <v>3.6986300000000001</v>
      </c>
      <c r="L118" s="264">
        <v>1.6432599999999999</v>
      </c>
      <c r="M118" s="264">
        <v>0.76851000000000003</v>
      </c>
    </row>
    <row r="119" spans="1:13">
      <c r="A119" s="264" t="s">
        <v>53</v>
      </c>
      <c r="B119" s="264" t="s">
        <v>64</v>
      </c>
      <c r="C119" s="264">
        <v>121.02200000000001</v>
      </c>
      <c r="D119" s="264">
        <v>121.646</v>
      </c>
      <c r="E119" s="264">
        <v>123.672</v>
      </c>
      <c r="F119" s="359">
        <v>7.6526199999999998</v>
      </c>
      <c r="G119" s="359">
        <v>7.31419</v>
      </c>
      <c r="H119" s="359">
        <v>9.1101600000000005</v>
      </c>
      <c r="I119" s="264">
        <v>0.38786999999999999</v>
      </c>
      <c r="J119" s="264">
        <v>0.58999000000000001</v>
      </c>
      <c r="K119" s="264">
        <v>3.7634099999999999</v>
      </c>
      <c r="L119" s="264">
        <v>0.27079999999999999</v>
      </c>
      <c r="M119" s="264">
        <v>0.72921000000000002</v>
      </c>
    </row>
    <row r="120" spans="1:13">
      <c r="A120" s="264" t="s">
        <v>53</v>
      </c>
      <c r="B120" s="264" t="s">
        <v>65</v>
      </c>
      <c r="C120" s="264">
        <v>122.044</v>
      </c>
      <c r="D120" s="264">
        <v>122.735</v>
      </c>
      <c r="E120" s="264">
        <v>125.381</v>
      </c>
      <c r="F120" s="359">
        <v>7.9863400000000002</v>
      </c>
      <c r="G120" s="359">
        <v>7.64717</v>
      </c>
      <c r="H120" s="359">
        <v>10.077959999999999</v>
      </c>
      <c r="I120" s="264">
        <v>0.89522000000000002</v>
      </c>
      <c r="J120" s="264">
        <v>0.61595999999999995</v>
      </c>
      <c r="K120" s="264">
        <v>4.1707299999999998</v>
      </c>
      <c r="L120" s="264">
        <v>1.38188</v>
      </c>
      <c r="M120" s="264">
        <v>0.80337000000000003</v>
      </c>
    </row>
    <row r="121" spans="1:13">
      <c r="A121" s="264" t="s">
        <v>53</v>
      </c>
      <c r="B121" s="264" t="s">
        <v>66</v>
      </c>
      <c r="C121" s="264">
        <v>122.94799999999999</v>
      </c>
      <c r="D121" s="264">
        <v>123.373</v>
      </c>
      <c r="E121" s="264">
        <v>126.58199999999999</v>
      </c>
      <c r="F121" s="359">
        <v>8.1508099999999999</v>
      </c>
      <c r="G121" s="359">
        <v>7.8614499999999996</v>
      </c>
      <c r="H121" s="359">
        <v>10.23906</v>
      </c>
      <c r="I121" s="264">
        <v>0.51981999999999995</v>
      </c>
      <c r="J121" s="264">
        <v>0.63263999999999998</v>
      </c>
      <c r="K121" s="264">
        <v>3.6181899999999998</v>
      </c>
      <c r="L121" s="264">
        <v>0.95787999999999995</v>
      </c>
      <c r="M121" s="264">
        <v>0.81564999999999999</v>
      </c>
    </row>
    <row r="122" spans="1:13">
      <c r="A122" s="264" t="s">
        <v>53</v>
      </c>
      <c r="B122" s="264" t="s">
        <v>67</v>
      </c>
      <c r="C122" s="264">
        <v>123.803</v>
      </c>
      <c r="D122" s="264">
        <v>124.163</v>
      </c>
      <c r="E122" s="264">
        <v>126.29600000000001</v>
      </c>
      <c r="F122" s="359">
        <v>8.6954200000000004</v>
      </c>
      <c r="G122" s="359">
        <v>8.0749600000000008</v>
      </c>
      <c r="H122" s="359">
        <v>9.8789800000000003</v>
      </c>
      <c r="I122" s="264">
        <v>0.64032999999999995</v>
      </c>
      <c r="J122" s="264">
        <v>0.64922000000000002</v>
      </c>
      <c r="K122" s="264">
        <v>3.1914099999999999</v>
      </c>
      <c r="L122" s="264">
        <v>-0.22594</v>
      </c>
      <c r="M122" s="264">
        <v>0.78817000000000004</v>
      </c>
    </row>
    <row r="123" spans="1:13">
      <c r="A123" s="264" t="s">
        <v>53</v>
      </c>
      <c r="B123" s="264" t="s">
        <v>68</v>
      </c>
      <c r="C123" s="264">
        <v>124.571</v>
      </c>
      <c r="D123" s="264">
        <v>124.76600000000001</v>
      </c>
      <c r="E123" s="264">
        <v>127.105</v>
      </c>
      <c r="F123" s="359">
        <v>8.6997499999999999</v>
      </c>
      <c r="G123" s="359">
        <v>7.9197300000000004</v>
      </c>
      <c r="H123" s="359">
        <v>10.16398</v>
      </c>
      <c r="I123" s="264">
        <v>0.48565000000000003</v>
      </c>
      <c r="J123" s="264">
        <v>0.63717000000000001</v>
      </c>
      <c r="K123" s="264">
        <v>2.9626299999999999</v>
      </c>
      <c r="L123" s="264">
        <v>0.64056000000000002</v>
      </c>
      <c r="M123" s="264">
        <v>0.80993000000000004</v>
      </c>
    </row>
    <row r="124" spans="1:13">
      <c r="A124" s="264" t="s">
        <v>53</v>
      </c>
      <c r="B124" s="264" t="s">
        <v>69</v>
      </c>
      <c r="C124" s="264">
        <v>125.276</v>
      </c>
      <c r="D124" s="264">
        <v>125.509</v>
      </c>
      <c r="E124" s="264">
        <v>127.642</v>
      </c>
      <c r="F124" s="359">
        <v>8.4068199999999997</v>
      </c>
      <c r="G124" s="359">
        <v>7.9285199999999998</v>
      </c>
      <c r="H124" s="359">
        <v>9.7306600000000003</v>
      </c>
      <c r="I124" s="264">
        <v>0.59550999999999998</v>
      </c>
      <c r="J124" s="264">
        <v>0.63785000000000003</v>
      </c>
      <c r="K124" s="264">
        <v>3.1756099999999998</v>
      </c>
      <c r="L124" s="264">
        <v>0.42248999999999998</v>
      </c>
      <c r="M124" s="264">
        <v>0.77681999999999995</v>
      </c>
    </row>
    <row r="125" spans="1:13">
      <c r="A125" s="264" t="s">
        <v>53</v>
      </c>
      <c r="B125" s="264" t="s">
        <v>70</v>
      </c>
      <c r="C125" s="264">
        <v>125.997</v>
      </c>
      <c r="D125" s="264">
        <v>125.881</v>
      </c>
      <c r="E125" s="264">
        <v>127.88800000000001</v>
      </c>
      <c r="F125" s="359">
        <v>7.7966199999999999</v>
      </c>
      <c r="G125" s="359">
        <v>7.7250199999999998</v>
      </c>
      <c r="H125" s="359">
        <v>9.0431600000000003</v>
      </c>
      <c r="I125" s="264">
        <v>0.29638999999999999</v>
      </c>
      <c r="J125" s="264">
        <v>0.62202000000000002</v>
      </c>
      <c r="K125" s="264">
        <v>2.56325</v>
      </c>
      <c r="L125" s="264">
        <v>0.19273000000000001</v>
      </c>
      <c r="M125" s="264">
        <v>0.72406000000000004</v>
      </c>
    </row>
    <row r="126" spans="1:13">
      <c r="A126" s="264" t="s">
        <v>53</v>
      </c>
      <c r="B126" s="264" t="s">
        <v>71</v>
      </c>
      <c r="C126" s="264">
        <v>126.47799999999999</v>
      </c>
      <c r="D126" s="264">
        <v>126.52200000000001</v>
      </c>
      <c r="E126" s="264">
        <v>128.352</v>
      </c>
      <c r="F126" s="359">
        <v>7.8170299999999999</v>
      </c>
      <c r="G126" s="359">
        <v>7.9226200000000002</v>
      </c>
      <c r="H126" s="359">
        <v>8.5961800000000004</v>
      </c>
      <c r="I126" s="264">
        <v>0.50921000000000005</v>
      </c>
      <c r="J126" s="264">
        <v>0.63739000000000001</v>
      </c>
      <c r="K126" s="264">
        <v>2.5524200000000001</v>
      </c>
      <c r="L126" s="264">
        <v>0.36281999999999998</v>
      </c>
      <c r="M126" s="264">
        <v>0.68957999999999997</v>
      </c>
    </row>
    <row r="127" spans="1:13">
      <c r="A127" s="264" t="s">
        <v>1183</v>
      </c>
      <c r="B127" s="264" t="s">
        <v>60</v>
      </c>
      <c r="C127" s="264">
        <v>127.336</v>
      </c>
      <c r="D127" s="264">
        <v>127.50700000000001</v>
      </c>
      <c r="E127" s="264">
        <v>129.261</v>
      </c>
      <c r="F127" s="359">
        <v>7.9100400000000004</v>
      </c>
      <c r="G127" s="359">
        <v>8.2209500000000002</v>
      </c>
      <c r="H127" s="359">
        <v>8.8706200000000006</v>
      </c>
      <c r="I127" s="264">
        <v>0.77851999999999999</v>
      </c>
      <c r="J127" s="264">
        <v>0.66054000000000002</v>
      </c>
      <c r="K127" s="264">
        <v>2.6932299999999998</v>
      </c>
      <c r="L127" s="264">
        <v>0.70821000000000001</v>
      </c>
      <c r="M127" s="264">
        <v>0.71075999999999995</v>
      </c>
    </row>
    <row r="128" spans="1:13">
      <c r="A128" s="264" t="s">
        <v>53</v>
      </c>
      <c r="B128" s="264" t="s">
        <v>61</v>
      </c>
      <c r="C128" s="264">
        <v>128.04599999999999</v>
      </c>
      <c r="D128" s="264">
        <v>128.44300000000001</v>
      </c>
      <c r="E128" s="264">
        <v>129.88399999999999</v>
      </c>
      <c r="F128" s="359">
        <v>7.6188599999999997</v>
      </c>
      <c r="G128" s="359">
        <v>7.8763699999999996</v>
      </c>
      <c r="H128" s="359">
        <v>8.3161000000000005</v>
      </c>
      <c r="I128" s="264">
        <v>0.73407999999999995</v>
      </c>
      <c r="J128" s="264">
        <v>0.63380000000000003</v>
      </c>
      <c r="K128" s="264">
        <v>2.94712</v>
      </c>
      <c r="L128" s="264">
        <v>0.48197000000000001</v>
      </c>
      <c r="M128" s="264">
        <v>0.66791999999999996</v>
      </c>
    </row>
    <row r="129" spans="1:13">
      <c r="A129" s="264" t="s">
        <v>53</v>
      </c>
      <c r="B129" s="264" t="s">
        <v>62</v>
      </c>
      <c r="C129" s="264">
        <v>128.38900000000001</v>
      </c>
      <c r="D129" s="264">
        <v>128.721</v>
      </c>
      <c r="E129" s="264">
        <v>130.57599999999999</v>
      </c>
      <c r="F129" s="359">
        <v>6.8492600000000001</v>
      </c>
      <c r="G129" s="359">
        <v>6.9795499999999997</v>
      </c>
      <c r="H129" s="359">
        <v>7.6081200000000004</v>
      </c>
      <c r="I129" s="264">
        <v>0.21643999999999999</v>
      </c>
      <c r="J129" s="264">
        <v>0.56381000000000003</v>
      </c>
      <c r="K129" s="264">
        <v>2.55918</v>
      </c>
      <c r="L129" s="264">
        <v>0.53278000000000003</v>
      </c>
      <c r="M129" s="264">
        <v>0.61292000000000002</v>
      </c>
    </row>
    <row r="130" spans="1:13">
      <c r="A130" s="264" t="s">
        <v>53</v>
      </c>
      <c r="B130" s="264" t="s">
        <v>63</v>
      </c>
      <c r="C130" s="264">
        <v>128.363</v>
      </c>
      <c r="D130" s="264">
        <v>128.91499999999999</v>
      </c>
      <c r="E130" s="264">
        <v>131.148</v>
      </c>
      <c r="F130" s="359">
        <v>6.2528499999999996</v>
      </c>
      <c r="G130" s="359">
        <v>6.3865800000000004</v>
      </c>
      <c r="H130" s="359">
        <v>6.3321899999999998</v>
      </c>
      <c r="I130" s="264">
        <v>0.15071000000000001</v>
      </c>
      <c r="J130" s="264">
        <v>0.51724000000000003</v>
      </c>
      <c r="K130" s="264">
        <v>2.4102100000000002</v>
      </c>
      <c r="L130" s="264">
        <v>0.43806</v>
      </c>
      <c r="M130" s="264">
        <v>0.51295999999999997</v>
      </c>
    </row>
    <row r="131" spans="1:13">
      <c r="A131" s="264" t="s">
        <v>53</v>
      </c>
      <c r="B131" s="264" t="s">
        <v>64</v>
      </c>
      <c r="C131" s="264">
        <v>128.084</v>
      </c>
      <c r="D131" s="264">
        <v>129.13499999999999</v>
      </c>
      <c r="E131" s="264">
        <v>131.107</v>
      </c>
      <c r="F131" s="359">
        <v>5.8353000000000002</v>
      </c>
      <c r="G131" s="359">
        <v>6.15639</v>
      </c>
      <c r="H131" s="359">
        <v>6.01187</v>
      </c>
      <c r="I131" s="264">
        <v>0.17066000000000001</v>
      </c>
      <c r="J131" s="264">
        <v>0.49909999999999999</v>
      </c>
      <c r="K131" s="264">
        <v>2.0652499999999998</v>
      </c>
      <c r="L131" s="264">
        <v>-3.1260000000000003E-2</v>
      </c>
      <c r="M131" s="264">
        <v>0.48769000000000001</v>
      </c>
    </row>
  </sheetData>
  <mergeCells count="1">
    <mergeCell ref="H1:I1"/>
  </mergeCells>
  <hyperlinks>
    <hyperlink ref="H1:I1" location="Index!A1" display="Regresar al Índice" xr:uid="{E092A20A-5C93-4C4F-B520-892C37C0037A}"/>
  </hyperlink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F4AD-3172-4341-A0D2-6D5C2A98130D}">
  <sheetPr codeName="Hoja93"/>
  <dimension ref="A1:I61"/>
  <sheetViews>
    <sheetView workbookViewId="0"/>
  </sheetViews>
  <sheetFormatPr baseColWidth="10" defaultRowHeight="12.75"/>
  <cols>
    <col min="1" max="16384" width="11.42578125" style="264"/>
  </cols>
  <sheetData>
    <row r="1" spans="1:9">
      <c r="A1" s="262" t="s">
        <v>2828</v>
      </c>
      <c r="B1" s="264" t="s">
        <v>53</v>
      </c>
      <c r="C1" s="264" t="s">
        <v>53</v>
      </c>
      <c r="D1" s="264" t="s">
        <v>53</v>
      </c>
      <c r="E1" s="264" t="s">
        <v>53</v>
      </c>
      <c r="F1" s="264" t="s">
        <v>53</v>
      </c>
      <c r="G1" s="264" t="s">
        <v>53</v>
      </c>
      <c r="H1" s="263" t="s">
        <v>1445</v>
      </c>
      <c r="I1" s="263"/>
    </row>
    <row r="2" spans="1:9">
      <c r="A2" s="264" t="s">
        <v>1341</v>
      </c>
      <c r="B2" s="264" t="s">
        <v>53</v>
      </c>
      <c r="C2" s="264" t="s">
        <v>53</v>
      </c>
      <c r="D2" s="264" t="s">
        <v>53</v>
      </c>
      <c r="E2" s="264" t="s">
        <v>53</v>
      </c>
      <c r="F2" s="264" t="s">
        <v>53</v>
      </c>
      <c r="G2" s="264" t="s">
        <v>53</v>
      </c>
      <c r="H2" s="264" t="s">
        <v>53</v>
      </c>
    </row>
    <row r="6" spans="1:9">
      <c r="A6" s="264" t="s">
        <v>444</v>
      </c>
      <c r="B6" s="264" t="s">
        <v>1442</v>
      </c>
      <c r="C6" s="264" t="s">
        <v>1443</v>
      </c>
      <c r="D6" s="264" t="s">
        <v>1444</v>
      </c>
      <c r="E6" s="264" t="s">
        <v>736</v>
      </c>
    </row>
    <row r="7" spans="1:9">
      <c r="A7" s="264" t="s">
        <v>80</v>
      </c>
      <c r="B7" s="264">
        <v>-0.65</v>
      </c>
      <c r="C7" s="264">
        <v>-7.0000000000000007E-2</v>
      </c>
      <c r="D7" s="264">
        <v>3.49</v>
      </c>
      <c r="E7" s="264">
        <v>55</v>
      </c>
    </row>
    <row r="8" spans="1:9">
      <c r="A8" s="264" t="s">
        <v>96</v>
      </c>
      <c r="B8" s="264">
        <v>0.9</v>
      </c>
      <c r="C8" s="264">
        <v>-0.78</v>
      </c>
      <c r="D8" s="264">
        <v>4.45</v>
      </c>
      <c r="E8" s="264">
        <v>54</v>
      </c>
    </row>
    <row r="9" spans="1:9">
      <c r="A9" s="264" t="s">
        <v>91</v>
      </c>
      <c r="B9" s="264">
        <v>-2.33</v>
      </c>
      <c r="C9" s="264">
        <v>-3.81</v>
      </c>
      <c r="D9" s="264">
        <v>4.54</v>
      </c>
      <c r="E9" s="264">
        <v>53</v>
      </c>
    </row>
    <row r="10" spans="1:9">
      <c r="A10" s="264" t="s">
        <v>114</v>
      </c>
      <c r="B10" s="264">
        <v>1.67</v>
      </c>
      <c r="C10" s="264">
        <v>0.31</v>
      </c>
      <c r="D10" s="264">
        <v>4.66</v>
      </c>
      <c r="E10" s="264">
        <v>52</v>
      </c>
    </row>
    <row r="11" spans="1:9">
      <c r="A11" s="264" t="s">
        <v>117</v>
      </c>
      <c r="B11" s="264">
        <v>1.45</v>
      </c>
      <c r="C11" s="264">
        <v>0.14000000000000001</v>
      </c>
      <c r="D11" s="264">
        <v>4.6900000000000004</v>
      </c>
      <c r="E11" s="264">
        <v>51</v>
      </c>
    </row>
    <row r="12" spans="1:9">
      <c r="A12" s="264" t="s">
        <v>115</v>
      </c>
      <c r="B12" s="264">
        <v>-0.01</v>
      </c>
      <c r="C12" s="264">
        <v>-1.56</v>
      </c>
      <c r="D12" s="264">
        <v>4.92</v>
      </c>
      <c r="E12" s="264">
        <v>50</v>
      </c>
    </row>
    <row r="13" spans="1:9">
      <c r="A13" s="264" t="s">
        <v>120</v>
      </c>
      <c r="B13" s="264">
        <v>1.81</v>
      </c>
      <c r="C13" s="264">
        <v>0.01</v>
      </c>
      <c r="D13" s="264">
        <v>5.0199999999999996</v>
      </c>
      <c r="E13" s="264">
        <v>49</v>
      </c>
    </row>
    <row r="14" spans="1:9">
      <c r="A14" s="264" t="s">
        <v>128</v>
      </c>
      <c r="B14" s="264">
        <v>-0.4</v>
      </c>
      <c r="C14" s="264">
        <v>-0.14000000000000001</v>
      </c>
      <c r="D14" s="264">
        <v>5.19</v>
      </c>
      <c r="E14" s="264">
        <v>48</v>
      </c>
    </row>
    <row r="15" spans="1:9">
      <c r="A15" s="264" t="s">
        <v>107</v>
      </c>
      <c r="B15" s="264">
        <v>7.0000000000000007E-2</v>
      </c>
      <c r="C15" s="264">
        <v>0.05</v>
      </c>
      <c r="D15" s="264">
        <v>5.31</v>
      </c>
      <c r="E15" s="264">
        <v>47</v>
      </c>
    </row>
    <row r="16" spans="1:9">
      <c r="A16" s="264" t="s">
        <v>90</v>
      </c>
      <c r="B16" s="264">
        <v>1.05</v>
      </c>
      <c r="C16" s="264">
        <v>0.25</v>
      </c>
      <c r="D16" s="264">
        <v>5.32</v>
      </c>
      <c r="E16" s="264">
        <v>46</v>
      </c>
    </row>
    <row r="17" spans="1:5">
      <c r="A17" s="264" t="s">
        <v>118</v>
      </c>
      <c r="B17" s="264">
        <v>1.42</v>
      </c>
      <c r="C17" s="264">
        <v>0.13</v>
      </c>
      <c r="D17" s="264">
        <v>5.33</v>
      </c>
      <c r="E17" s="264">
        <v>45</v>
      </c>
    </row>
    <row r="18" spans="1:5">
      <c r="A18" s="264" t="s">
        <v>106</v>
      </c>
      <c r="B18" s="264">
        <v>0.28999999999999998</v>
      </c>
      <c r="C18" s="264">
        <v>0.34</v>
      </c>
      <c r="D18" s="264">
        <v>5.33</v>
      </c>
      <c r="E18" s="264">
        <v>44</v>
      </c>
    </row>
    <row r="19" spans="1:5">
      <c r="A19" s="264" t="s">
        <v>101</v>
      </c>
      <c r="B19" s="264">
        <v>1.1599999999999999</v>
      </c>
      <c r="C19" s="264">
        <v>0.19</v>
      </c>
      <c r="D19" s="264">
        <v>5.35</v>
      </c>
      <c r="E19" s="264">
        <v>43</v>
      </c>
    </row>
    <row r="20" spans="1:5">
      <c r="A20" s="264" t="s">
        <v>103</v>
      </c>
      <c r="B20" s="264">
        <v>2.08</v>
      </c>
      <c r="C20" s="264">
        <v>-0.04</v>
      </c>
      <c r="D20" s="264">
        <v>5.36</v>
      </c>
      <c r="E20" s="264">
        <v>42</v>
      </c>
    </row>
    <row r="21" spans="1:5">
      <c r="A21" s="264" t="s">
        <v>86</v>
      </c>
      <c r="B21" s="264">
        <v>-1.99</v>
      </c>
      <c r="C21" s="264">
        <v>-3.77</v>
      </c>
      <c r="D21" s="264">
        <v>5.42</v>
      </c>
      <c r="E21" s="264">
        <v>41</v>
      </c>
    </row>
    <row r="22" spans="1:5">
      <c r="A22" s="264" t="s">
        <v>1053</v>
      </c>
      <c r="B22" s="264">
        <v>1.85</v>
      </c>
      <c r="C22" s="264">
        <v>0.1</v>
      </c>
      <c r="D22" s="264">
        <v>5.54</v>
      </c>
      <c r="E22" s="264">
        <v>40</v>
      </c>
    </row>
    <row r="23" spans="1:5">
      <c r="A23" s="264" t="s">
        <v>121</v>
      </c>
      <c r="B23" s="264">
        <v>1.84</v>
      </c>
      <c r="C23" s="264">
        <v>0.24</v>
      </c>
      <c r="D23" s="264">
        <v>5.59</v>
      </c>
      <c r="E23" s="264">
        <v>39</v>
      </c>
    </row>
    <row r="24" spans="1:5">
      <c r="A24" s="264" t="s">
        <v>104</v>
      </c>
      <c r="B24" s="264">
        <v>-0.56999999999999995</v>
      </c>
      <c r="C24" s="264">
        <v>-0.04</v>
      </c>
      <c r="D24" s="264">
        <v>5.66</v>
      </c>
      <c r="E24" s="264">
        <v>38</v>
      </c>
    </row>
    <row r="25" spans="1:5">
      <c r="A25" s="264" t="s">
        <v>82</v>
      </c>
      <c r="B25" s="264">
        <v>1.63</v>
      </c>
      <c r="C25" s="264">
        <v>-0.52</v>
      </c>
      <c r="D25" s="264">
        <v>5.69</v>
      </c>
      <c r="E25" s="264">
        <v>37</v>
      </c>
    </row>
    <row r="26" spans="1:5">
      <c r="A26" s="264" t="s">
        <v>130</v>
      </c>
      <c r="B26" s="264">
        <v>1.53</v>
      </c>
      <c r="C26" s="264">
        <v>0.1</v>
      </c>
      <c r="D26" s="264">
        <v>5.69</v>
      </c>
      <c r="E26" s="264">
        <v>36</v>
      </c>
    </row>
    <row r="27" spans="1:5">
      <c r="A27" s="264" t="s">
        <v>113</v>
      </c>
      <c r="B27" s="264">
        <v>1.8</v>
      </c>
      <c r="C27" s="264">
        <v>-0.17</v>
      </c>
      <c r="D27" s="264">
        <v>5.7</v>
      </c>
      <c r="E27" s="264">
        <v>35</v>
      </c>
    </row>
    <row r="28" spans="1:5">
      <c r="A28" s="264" t="s">
        <v>109</v>
      </c>
      <c r="B28" s="264">
        <v>0.53</v>
      </c>
      <c r="C28" s="264">
        <v>0.33</v>
      </c>
      <c r="D28" s="264">
        <v>5.73</v>
      </c>
      <c r="E28" s="264">
        <v>34</v>
      </c>
    </row>
    <row r="29" spans="1:5">
      <c r="A29" s="264" t="s">
        <v>84</v>
      </c>
      <c r="B29" s="264">
        <v>2.25</v>
      </c>
      <c r="C29" s="264">
        <v>0.2</v>
      </c>
      <c r="D29" s="264">
        <v>5.75</v>
      </c>
      <c r="E29" s="264">
        <v>33</v>
      </c>
    </row>
    <row r="30" spans="1:5">
      <c r="A30" s="264" t="s">
        <v>132</v>
      </c>
      <c r="B30" s="264">
        <v>0.66</v>
      </c>
      <c r="C30" s="264">
        <v>-0.19</v>
      </c>
      <c r="D30" s="264">
        <v>5.76</v>
      </c>
      <c r="E30" s="264">
        <v>32</v>
      </c>
    </row>
    <row r="31" spans="1:5">
      <c r="A31" s="264" t="s">
        <v>119</v>
      </c>
      <c r="B31" s="264">
        <v>0.69</v>
      </c>
      <c r="C31" s="264">
        <v>0.03</v>
      </c>
      <c r="D31" s="264">
        <v>5.9</v>
      </c>
      <c r="E31" s="264">
        <v>31</v>
      </c>
    </row>
    <row r="32" spans="1:5">
      <c r="A32" s="264" t="s">
        <v>99</v>
      </c>
      <c r="B32" s="264">
        <v>1.94</v>
      </c>
      <c r="C32" s="264">
        <v>-0.05</v>
      </c>
      <c r="D32" s="264">
        <v>5.9</v>
      </c>
      <c r="E32" s="264">
        <v>30</v>
      </c>
    </row>
    <row r="33" spans="1:5">
      <c r="A33" s="264" t="s">
        <v>79</v>
      </c>
      <c r="B33" s="264">
        <v>-0.57999999999999996</v>
      </c>
      <c r="C33" s="264">
        <v>-2.41</v>
      </c>
      <c r="D33" s="264">
        <v>5.93</v>
      </c>
      <c r="E33" s="264">
        <v>29</v>
      </c>
    </row>
    <row r="34" spans="1:5">
      <c r="A34" s="264" t="s">
        <v>85</v>
      </c>
      <c r="B34" s="264">
        <v>1.37</v>
      </c>
      <c r="C34" s="264">
        <v>-0.11</v>
      </c>
      <c r="D34" s="264">
        <v>5.97</v>
      </c>
      <c r="E34" s="264">
        <v>28</v>
      </c>
    </row>
    <row r="35" spans="1:5">
      <c r="A35" s="264" t="s">
        <v>94</v>
      </c>
      <c r="B35" s="264">
        <v>1.53</v>
      </c>
      <c r="C35" s="264">
        <v>0.36</v>
      </c>
      <c r="D35" s="264">
        <v>5.99</v>
      </c>
      <c r="E35" s="264">
        <v>27</v>
      </c>
    </row>
    <row r="36" spans="1:5">
      <c r="A36" s="264" t="s">
        <v>92</v>
      </c>
      <c r="B36" s="264">
        <v>2.29</v>
      </c>
      <c r="C36" s="264">
        <v>0.41</v>
      </c>
      <c r="D36" s="264">
        <v>6.01</v>
      </c>
      <c r="E36" s="264">
        <v>26</v>
      </c>
    </row>
    <row r="37" spans="1:5">
      <c r="A37" s="264" t="s">
        <v>83</v>
      </c>
      <c r="B37" s="264">
        <v>2.15</v>
      </c>
      <c r="C37" s="264">
        <v>-0.03</v>
      </c>
      <c r="D37" s="264">
        <v>6.01</v>
      </c>
      <c r="E37" s="264">
        <v>25</v>
      </c>
    </row>
    <row r="38" spans="1:5">
      <c r="A38" s="264" t="s">
        <v>116</v>
      </c>
      <c r="B38" s="264">
        <v>1.75</v>
      </c>
      <c r="C38" s="264">
        <v>0.37</v>
      </c>
      <c r="D38" s="264">
        <v>6.05</v>
      </c>
      <c r="E38" s="264">
        <v>24</v>
      </c>
    </row>
    <row r="39" spans="1:5">
      <c r="A39" s="264" t="s">
        <v>124</v>
      </c>
      <c r="B39" s="264">
        <v>1.85</v>
      </c>
      <c r="C39" s="264">
        <v>0.38</v>
      </c>
      <c r="D39" s="264">
        <v>6.06</v>
      </c>
      <c r="E39" s="264">
        <v>23</v>
      </c>
    </row>
    <row r="40" spans="1:5">
      <c r="A40" s="264" t="s">
        <v>98</v>
      </c>
      <c r="B40" s="264">
        <v>2.25</v>
      </c>
      <c r="C40" s="264">
        <v>0.01</v>
      </c>
      <c r="D40" s="264">
        <v>6.11</v>
      </c>
      <c r="E40" s="264">
        <v>22</v>
      </c>
    </row>
    <row r="41" spans="1:5">
      <c r="A41" s="264" t="s">
        <v>129</v>
      </c>
      <c r="B41" s="264">
        <v>1.88</v>
      </c>
      <c r="C41" s="264">
        <v>0.01</v>
      </c>
      <c r="D41" s="264">
        <v>6.14</v>
      </c>
      <c r="E41" s="264">
        <v>21</v>
      </c>
    </row>
    <row r="42" spans="1:5">
      <c r="A42" s="264" t="s">
        <v>105</v>
      </c>
      <c r="B42" s="264">
        <v>2.0699999999999998</v>
      </c>
      <c r="C42" s="264">
        <v>0.17</v>
      </c>
      <c r="D42" s="264">
        <v>6.16</v>
      </c>
      <c r="E42" s="264">
        <v>20</v>
      </c>
    </row>
    <row r="43" spans="1:5">
      <c r="A43" s="264" t="s">
        <v>122</v>
      </c>
      <c r="B43" s="264">
        <v>1.86</v>
      </c>
      <c r="C43" s="264">
        <v>0.17</v>
      </c>
      <c r="D43" s="264">
        <v>6.19</v>
      </c>
      <c r="E43" s="264">
        <v>19</v>
      </c>
    </row>
    <row r="44" spans="1:5">
      <c r="A44" s="264" t="s">
        <v>89</v>
      </c>
      <c r="B44" s="264">
        <v>1.78</v>
      </c>
      <c r="C44" s="264">
        <v>-0.27</v>
      </c>
      <c r="D44" s="264">
        <v>6.21</v>
      </c>
      <c r="E44" s="264">
        <v>18</v>
      </c>
    </row>
    <row r="45" spans="1:5">
      <c r="A45" s="264" t="s">
        <v>102</v>
      </c>
      <c r="B45" s="264">
        <v>2.37</v>
      </c>
      <c r="C45" s="264">
        <v>0.27</v>
      </c>
      <c r="D45" s="264">
        <v>6.29</v>
      </c>
      <c r="E45" s="264">
        <v>17</v>
      </c>
    </row>
    <row r="46" spans="1:5">
      <c r="A46" s="264" t="s">
        <v>95</v>
      </c>
      <c r="B46" s="264">
        <v>1.99</v>
      </c>
      <c r="C46" s="264">
        <v>0.13</v>
      </c>
      <c r="D46" s="264">
        <v>6.34</v>
      </c>
      <c r="E46" s="264">
        <v>16</v>
      </c>
    </row>
    <row r="47" spans="1:5">
      <c r="A47" s="264" t="s">
        <v>111</v>
      </c>
      <c r="B47" s="264">
        <v>1.6</v>
      </c>
      <c r="C47" s="264">
        <v>-0.08</v>
      </c>
      <c r="D47" s="264">
        <v>6.37</v>
      </c>
      <c r="E47" s="264">
        <v>15</v>
      </c>
    </row>
    <row r="48" spans="1:5">
      <c r="A48" s="264" t="s">
        <v>123</v>
      </c>
      <c r="B48" s="264">
        <v>1.68</v>
      </c>
      <c r="C48" s="264">
        <v>-0.37</v>
      </c>
      <c r="D48" s="264">
        <v>6.38</v>
      </c>
      <c r="E48" s="264">
        <v>14</v>
      </c>
    </row>
    <row r="49" spans="1:5">
      <c r="A49" s="264" t="s">
        <v>100</v>
      </c>
      <c r="B49" s="264">
        <v>-1.29</v>
      </c>
      <c r="C49" s="264">
        <v>-3.08</v>
      </c>
      <c r="D49" s="264">
        <v>6.4</v>
      </c>
      <c r="E49" s="264">
        <v>13</v>
      </c>
    </row>
    <row r="50" spans="1:5">
      <c r="A50" s="264" t="s">
        <v>88</v>
      </c>
      <c r="B50" s="264">
        <v>1.0900000000000001</v>
      </c>
      <c r="C50" s="264">
        <v>0.63</v>
      </c>
      <c r="D50" s="264">
        <v>6.54</v>
      </c>
      <c r="E50" s="264">
        <v>12</v>
      </c>
    </row>
    <row r="51" spans="1:5">
      <c r="A51" s="264" t="s">
        <v>131</v>
      </c>
      <c r="B51" s="264">
        <v>0.98</v>
      </c>
      <c r="C51" s="264">
        <v>0.32</v>
      </c>
      <c r="D51" s="264">
        <v>6.54</v>
      </c>
      <c r="E51" s="264">
        <v>11</v>
      </c>
    </row>
    <row r="52" spans="1:5">
      <c r="A52" s="264" t="s">
        <v>126</v>
      </c>
      <c r="B52" s="264">
        <v>1.55</v>
      </c>
      <c r="C52" s="264">
        <v>0.38</v>
      </c>
      <c r="D52" s="264">
        <v>6.57</v>
      </c>
      <c r="E52" s="264">
        <v>10</v>
      </c>
    </row>
    <row r="53" spans="1:5">
      <c r="A53" s="264" t="s">
        <v>81</v>
      </c>
      <c r="B53" s="264">
        <v>-2.7</v>
      </c>
      <c r="C53" s="264">
        <v>-4.4800000000000004</v>
      </c>
      <c r="D53" s="264">
        <v>6.67</v>
      </c>
      <c r="E53" s="264">
        <v>9</v>
      </c>
    </row>
    <row r="54" spans="1:5">
      <c r="A54" s="264" t="s">
        <v>125</v>
      </c>
      <c r="B54" s="264">
        <v>1.8</v>
      </c>
      <c r="C54" s="264">
        <v>-0.09</v>
      </c>
      <c r="D54" s="264">
        <v>6.7</v>
      </c>
      <c r="E54" s="264">
        <v>8</v>
      </c>
    </row>
    <row r="55" spans="1:5">
      <c r="A55" s="264" t="s">
        <v>97</v>
      </c>
      <c r="B55" s="264">
        <v>0.7</v>
      </c>
      <c r="C55" s="264">
        <v>0.28000000000000003</v>
      </c>
      <c r="D55" s="264">
        <v>6.8</v>
      </c>
      <c r="E55" s="264">
        <v>7</v>
      </c>
    </row>
    <row r="56" spans="1:5">
      <c r="A56" s="264" t="s">
        <v>112</v>
      </c>
      <c r="B56" s="264">
        <v>1.7</v>
      </c>
      <c r="C56" s="264">
        <v>0.26</v>
      </c>
      <c r="D56" s="264">
        <v>6.82</v>
      </c>
      <c r="E56" s="264">
        <v>6</v>
      </c>
    </row>
    <row r="57" spans="1:5">
      <c r="A57" s="264" t="s">
        <v>110</v>
      </c>
      <c r="B57" s="264">
        <v>0.93</v>
      </c>
      <c r="C57" s="264">
        <v>-1.46</v>
      </c>
      <c r="D57" s="264">
        <v>7.18</v>
      </c>
      <c r="E57" s="264">
        <v>5</v>
      </c>
    </row>
    <row r="58" spans="1:5">
      <c r="A58" s="264" t="s">
        <v>87</v>
      </c>
      <c r="B58" s="264">
        <v>2.62</v>
      </c>
      <c r="C58" s="264">
        <v>0.13</v>
      </c>
      <c r="D58" s="264">
        <v>7.22</v>
      </c>
      <c r="E58" s="264">
        <v>4</v>
      </c>
    </row>
    <row r="59" spans="1:5">
      <c r="A59" s="264" t="s">
        <v>93</v>
      </c>
      <c r="B59" s="264">
        <v>-0.22</v>
      </c>
      <c r="C59" s="264">
        <v>-2.36</v>
      </c>
      <c r="D59" s="264">
        <v>7.39</v>
      </c>
      <c r="E59" s="264">
        <v>3</v>
      </c>
    </row>
    <row r="60" spans="1:5">
      <c r="A60" s="264" t="s">
        <v>108</v>
      </c>
      <c r="B60" s="264">
        <v>1.67</v>
      </c>
      <c r="C60" s="264">
        <v>0.09</v>
      </c>
      <c r="D60" s="264">
        <v>7.55</v>
      </c>
      <c r="E60" s="264">
        <v>2</v>
      </c>
    </row>
    <row r="61" spans="1:5">
      <c r="A61" s="264" t="s">
        <v>127</v>
      </c>
      <c r="B61" s="264">
        <v>2.86</v>
      </c>
      <c r="C61" s="264">
        <v>0.37</v>
      </c>
      <c r="D61" s="264">
        <v>8.18</v>
      </c>
      <c r="E61" s="264">
        <v>1</v>
      </c>
    </row>
  </sheetData>
  <mergeCells count="1">
    <mergeCell ref="H1:I1"/>
  </mergeCells>
  <hyperlinks>
    <hyperlink ref="H1:I1" location="Index!A1" display="Regresar al Índice" xr:uid="{94887F88-9484-45E9-9A19-1D19319AB774}"/>
  </hyperlink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244A0-98F5-47A1-802C-174B13FB166C}">
  <sheetPr codeName="Hoja94"/>
  <dimension ref="A1:I38"/>
  <sheetViews>
    <sheetView workbookViewId="0"/>
  </sheetViews>
  <sheetFormatPr baseColWidth="10" defaultRowHeight="12.75"/>
  <cols>
    <col min="1" max="16384" width="11.42578125" style="264"/>
  </cols>
  <sheetData>
    <row r="1" spans="1:9">
      <c r="A1" s="262" t="s">
        <v>2830</v>
      </c>
      <c r="B1" s="264" t="s">
        <v>53</v>
      </c>
      <c r="C1" s="264" t="s">
        <v>53</v>
      </c>
      <c r="D1" s="264" t="s">
        <v>53</v>
      </c>
      <c r="E1" s="264" t="s">
        <v>53</v>
      </c>
      <c r="F1" s="264" t="s">
        <v>53</v>
      </c>
      <c r="G1" s="264" t="s">
        <v>53</v>
      </c>
      <c r="H1" s="263" t="s">
        <v>1445</v>
      </c>
      <c r="I1" s="263"/>
    </row>
    <row r="2" spans="1:9">
      <c r="A2" s="264" t="s">
        <v>1341</v>
      </c>
      <c r="B2" s="264" t="s">
        <v>53</v>
      </c>
      <c r="C2" s="264" t="s">
        <v>53</v>
      </c>
      <c r="D2" s="264" t="s">
        <v>53</v>
      </c>
      <c r="E2" s="264" t="s">
        <v>53</v>
      </c>
      <c r="F2" s="264" t="s">
        <v>53</v>
      </c>
      <c r="G2" s="264" t="s">
        <v>53</v>
      </c>
      <c r="H2" s="264" t="s">
        <v>53</v>
      </c>
    </row>
    <row r="6" spans="1:9">
      <c r="A6" s="264" t="s">
        <v>135</v>
      </c>
      <c r="B6" s="264" t="s">
        <v>2</v>
      </c>
      <c r="C6" s="264" t="s">
        <v>737</v>
      </c>
      <c r="D6" s="264" t="s">
        <v>736</v>
      </c>
    </row>
    <row r="7" spans="1:9">
      <c r="A7" s="264" t="s">
        <v>452</v>
      </c>
      <c r="B7" s="359" t="s">
        <v>13</v>
      </c>
      <c r="C7" s="359">
        <v>5.0199999999999996</v>
      </c>
      <c r="D7" s="264">
        <v>33</v>
      </c>
    </row>
    <row r="8" spans="1:9">
      <c r="A8" s="264" t="s">
        <v>466</v>
      </c>
      <c r="B8" s="359" t="s">
        <v>30</v>
      </c>
      <c r="C8" s="359">
        <v>5.0199999999999996</v>
      </c>
      <c r="D8" s="264">
        <v>32</v>
      </c>
    </row>
    <row r="9" spans="1:9">
      <c r="A9" s="264" t="s">
        <v>547</v>
      </c>
      <c r="B9" s="359" t="s">
        <v>8</v>
      </c>
      <c r="C9" s="359">
        <v>5.0999999999999996</v>
      </c>
      <c r="D9" s="264">
        <v>31</v>
      </c>
    </row>
    <row r="10" spans="1:9">
      <c r="A10" s="264" t="s">
        <v>456</v>
      </c>
      <c r="B10" s="359" t="s">
        <v>20</v>
      </c>
      <c r="C10" s="359">
        <v>5.31</v>
      </c>
      <c r="D10" s="264">
        <v>30</v>
      </c>
    </row>
    <row r="11" spans="1:9">
      <c r="A11" s="264" t="s">
        <v>544</v>
      </c>
      <c r="B11" s="359" t="s">
        <v>10</v>
      </c>
      <c r="C11" s="359">
        <v>5.33</v>
      </c>
      <c r="D11" s="264">
        <v>29</v>
      </c>
    </row>
    <row r="12" spans="1:9">
      <c r="A12" s="264" t="s">
        <v>463</v>
      </c>
      <c r="B12" s="359" t="s">
        <v>27</v>
      </c>
      <c r="C12" s="359">
        <v>5.36</v>
      </c>
      <c r="D12" s="264">
        <v>28</v>
      </c>
    </row>
    <row r="13" spans="1:9">
      <c r="A13" s="264" t="s">
        <v>458</v>
      </c>
      <c r="B13" s="359" t="s">
        <v>22</v>
      </c>
      <c r="C13" s="359">
        <v>5.39</v>
      </c>
      <c r="D13" s="264">
        <v>27</v>
      </c>
    </row>
    <row r="14" spans="1:9">
      <c r="A14" s="264" t="s">
        <v>540</v>
      </c>
      <c r="B14" s="359" t="s">
        <v>16</v>
      </c>
      <c r="C14" s="359">
        <v>5.53</v>
      </c>
      <c r="D14" s="264">
        <v>26</v>
      </c>
    </row>
    <row r="15" spans="1:9">
      <c r="A15" s="264" t="s">
        <v>537</v>
      </c>
      <c r="B15" s="359" t="s">
        <v>9</v>
      </c>
      <c r="C15" s="359">
        <v>5.54</v>
      </c>
      <c r="D15" s="264">
        <v>25</v>
      </c>
    </row>
    <row r="16" spans="1:9">
      <c r="A16" s="264" t="s">
        <v>459</v>
      </c>
      <c r="B16" s="359" t="s">
        <v>23</v>
      </c>
      <c r="C16" s="359">
        <v>5.59</v>
      </c>
      <c r="D16" s="264">
        <v>24</v>
      </c>
    </row>
    <row r="17" spans="1:4">
      <c r="A17" s="264" t="s">
        <v>536</v>
      </c>
      <c r="B17" s="359" t="s">
        <v>14</v>
      </c>
      <c r="C17" s="359">
        <v>5.61</v>
      </c>
      <c r="D17" s="264">
        <v>23</v>
      </c>
    </row>
    <row r="18" spans="1:4">
      <c r="A18" s="264" t="s">
        <v>454</v>
      </c>
      <c r="B18" s="359" t="s">
        <v>18</v>
      </c>
      <c r="C18" s="359">
        <v>5.7</v>
      </c>
      <c r="D18" s="264">
        <v>22</v>
      </c>
    </row>
    <row r="19" spans="1:4">
      <c r="A19" s="264" t="s">
        <v>464</v>
      </c>
      <c r="B19" s="359" t="s">
        <v>28</v>
      </c>
      <c r="C19" s="359">
        <v>5.76</v>
      </c>
      <c r="D19" s="264">
        <v>21</v>
      </c>
    </row>
    <row r="20" spans="1:4">
      <c r="A20" s="264" t="s">
        <v>549</v>
      </c>
      <c r="B20" s="359" t="s">
        <v>7</v>
      </c>
      <c r="C20" s="359">
        <v>5.77</v>
      </c>
      <c r="D20" s="264">
        <v>20</v>
      </c>
    </row>
    <row r="21" spans="1:4">
      <c r="A21" s="264" t="s">
        <v>541</v>
      </c>
      <c r="B21" s="359" t="s">
        <v>5</v>
      </c>
      <c r="C21" s="359">
        <v>5.93</v>
      </c>
      <c r="D21" s="264">
        <v>18</v>
      </c>
    </row>
    <row r="22" spans="1:4">
      <c r="A22" s="264" t="s">
        <v>548</v>
      </c>
      <c r="B22" s="359" t="s">
        <v>4</v>
      </c>
      <c r="C22" s="359">
        <v>5.97</v>
      </c>
      <c r="D22" s="264">
        <v>17</v>
      </c>
    </row>
    <row r="23" spans="1:4">
      <c r="A23" s="264" t="s">
        <v>467</v>
      </c>
      <c r="B23" s="359" t="s">
        <v>31</v>
      </c>
      <c r="C23" s="359">
        <v>6.02</v>
      </c>
      <c r="D23" s="264">
        <v>16</v>
      </c>
    </row>
    <row r="24" spans="1:4">
      <c r="A24" s="264" t="s">
        <v>542</v>
      </c>
      <c r="B24" s="359" t="s">
        <v>12</v>
      </c>
      <c r="C24" s="359">
        <v>6.05</v>
      </c>
      <c r="D24" s="264">
        <v>15</v>
      </c>
    </row>
    <row r="25" spans="1:4">
      <c r="A25" s="264" t="s">
        <v>465</v>
      </c>
      <c r="B25" s="359" t="s">
        <v>29</v>
      </c>
      <c r="C25" s="359">
        <v>6.08</v>
      </c>
      <c r="D25" s="264">
        <v>14</v>
      </c>
    </row>
    <row r="26" spans="1:4">
      <c r="A26" s="264" t="s">
        <v>545</v>
      </c>
      <c r="B26" s="359" t="s">
        <v>0</v>
      </c>
      <c r="C26" s="359">
        <v>6.12</v>
      </c>
      <c r="D26" s="264">
        <v>13</v>
      </c>
    </row>
    <row r="27" spans="1:4">
      <c r="A27" s="264" t="s">
        <v>469</v>
      </c>
      <c r="B27" s="359" t="s">
        <v>33</v>
      </c>
      <c r="C27" s="359">
        <v>6.14</v>
      </c>
      <c r="D27" s="264">
        <v>12</v>
      </c>
    </row>
    <row r="28" spans="1:4">
      <c r="A28" s="264" t="s">
        <v>539</v>
      </c>
      <c r="B28" s="359" t="s">
        <v>3</v>
      </c>
      <c r="C28" s="359">
        <v>6.19</v>
      </c>
      <c r="D28" s="264">
        <v>11</v>
      </c>
    </row>
    <row r="29" spans="1:4">
      <c r="A29" s="264" t="s">
        <v>543</v>
      </c>
      <c r="B29" s="359" t="s">
        <v>11</v>
      </c>
      <c r="C29" s="359">
        <v>6.21</v>
      </c>
      <c r="D29" s="264">
        <v>10</v>
      </c>
    </row>
    <row r="30" spans="1:4">
      <c r="A30" s="264" t="s">
        <v>461</v>
      </c>
      <c r="B30" s="359" t="s">
        <v>25</v>
      </c>
      <c r="C30" s="359">
        <v>6.29</v>
      </c>
      <c r="D30" s="264">
        <v>9</v>
      </c>
    </row>
    <row r="31" spans="1:4">
      <c r="A31" s="264" t="s">
        <v>546</v>
      </c>
      <c r="B31" s="359" t="s">
        <v>15</v>
      </c>
      <c r="C31" s="359">
        <v>6.39</v>
      </c>
      <c r="D31" s="264">
        <v>8</v>
      </c>
    </row>
    <row r="32" spans="1:4">
      <c r="A32" s="264" t="s">
        <v>462</v>
      </c>
      <c r="B32" s="359" t="s">
        <v>26</v>
      </c>
      <c r="C32" s="359">
        <v>6.4</v>
      </c>
      <c r="D32" s="264">
        <v>7</v>
      </c>
    </row>
    <row r="33" spans="1:4">
      <c r="A33" s="264" t="s">
        <v>457</v>
      </c>
      <c r="B33" s="359" t="s">
        <v>21</v>
      </c>
      <c r="C33" s="359">
        <v>6.56</v>
      </c>
      <c r="D33" s="264">
        <v>6</v>
      </c>
    </row>
    <row r="34" spans="1:4">
      <c r="A34" s="264" t="s">
        <v>460</v>
      </c>
      <c r="B34" s="359" t="s">
        <v>24</v>
      </c>
      <c r="C34" s="359">
        <v>6.73</v>
      </c>
      <c r="D34" s="264">
        <v>5</v>
      </c>
    </row>
    <row r="35" spans="1:4">
      <c r="A35" s="264" t="s">
        <v>538</v>
      </c>
      <c r="B35" s="359" t="s">
        <v>6</v>
      </c>
      <c r="C35" s="359">
        <v>6.8</v>
      </c>
      <c r="D35" s="264">
        <v>4</v>
      </c>
    </row>
    <row r="36" spans="1:4">
      <c r="A36" s="264" t="s">
        <v>453</v>
      </c>
      <c r="B36" s="359" t="s">
        <v>17</v>
      </c>
      <c r="C36" s="359">
        <v>7.18</v>
      </c>
      <c r="D36" s="264">
        <v>3</v>
      </c>
    </row>
    <row r="37" spans="1:4">
      <c r="A37" s="264" t="s">
        <v>455</v>
      </c>
      <c r="B37" s="359" t="s">
        <v>19</v>
      </c>
      <c r="C37" s="359">
        <v>7.22</v>
      </c>
      <c r="D37" s="264">
        <v>2</v>
      </c>
    </row>
    <row r="38" spans="1:4">
      <c r="A38" s="264" t="s">
        <v>468</v>
      </c>
      <c r="B38" s="359" t="s">
        <v>32</v>
      </c>
      <c r="C38" s="359">
        <v>7.55</v>
      </c>
      <c r="D38" s="264">
        <v>1</v>
      </c>
    </row>
  </sheetData>
  <mergeCells count="1">
    <mergeCell ref="H1:I1"/>
  </mergeCells>
  <hyperlinks>
    <hyperlink ref="H1:I1" location="Index!A1" display="Regresar al Índice" xr:uid="{C4C4A1DD-837C-482E-A22C-DA9DE84C93E1}"/>
  </hyperlink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2ADB2-7677-4565-9B00-71F810C7D8C6}">
  <sheetPr codeName="Hoja98"/>
  <dimension ref="A1:S117"/>
  <sheetViews>
    <sheetView workbookViewId="0"/>
  </sheetViews>
  <sheetFormatPr baseColWidth="10" defaultRowHeight="12.75"/>
  <cols>
    <col min="1" max="16384" width="11.42578125" style="265"/>
  </cols>
  <sheetData>
    <row r="1" spans="1:19">
      <c r="A1" s="262" t="s">
        <v>2832</v>
      </c>
      <c r="H1" s="263" t="s">
        <v>1445</v>
      </c>
      <c r="I1" s="263"/>
    </row>
    <row r="2" spans="1:19">
      <c r="A2" s="267" t="s">
        <v>1341</v>
      </c>
    </row>
    <row r="6" spans="1:19">
      <c r="B6" s="366" t="s">
        <v>133</v>
      </c>
      <c r="C6" s="366"/>
      <c r="D6" s="366"/>
      <c r="E6" s="366"/>
      <c r="F6" s="366"/>
      <c r="G6" s="366"/>
      <c r="H6" s="366"/>
      <c r="I6" s="366"/>
      <c r="J6" s="366"/>
    </row>
    <row r="7" spans="1:19" ht="25.5">
      <c r="A7" s="265" t="s">
        <v>134</v>
      </c>
      <c r="B7" s="265" t="s">
        <v>2793</v>
      </c>
      <c r="C7" s="265" t="s">
        <v>2794</v>
      </c>
      <c r="D7" s="265" t="s">
        <v>2795</v>
      </c>
      <c r="E7" s="265" t="s">
        <v>2796</v>
      </c>
      <c r="F7" s="265" t="s">
        <v>2797</v>
      </c>
      <c r="G7" s="265" t="s">
        <v>2798</v>
      </c>
      <c r="H7" s="265" t="s">
        <v>2799</v>
      </c>
      <c r="I7" s="265" t="s">
        <v>2800</v>
      </c>
      <c r="J7" s="367" t="s">
        <v>2801</v>
      </c>
    </row>
    <row r="8" spans="1:19">
      <c r="A8" s="368">
        <v>43678</v>
      </c>
      <c r="B8" s="273">
        <v>3.5854034947976343E-2</v>
      </c>
      <c r="C8" s="273">
        <v>5.2727182490446056E-2</v>
      </c>
      <c r="D8" s="273">
        <v>-2.3500505280678485E-2</v>
      </c>
      <c r="E8" s="273">
        <v>1.5137142914199542E-2</v>
      </c>
      <c r="F8" s="273">
        <v>-1.0809579010988002E-2</v>
      </c>
      <c r="G8" s="273">
        <v>3.8944006727602121E-2</v>
      </c>
      <c r="H8" s="273">
        <v>5.4741181859826016E-2</v>
      </c>
      <c r="I8" s="273">
        <v>3.6074674576372923E-2</v>
      </c>
      <c r="J8" s="273">
        <v>5.8158351948374376E-2</v>
      </c>
      <c r="K8" s="273"/>
      <c r="L8" s="273"/>
      <c r="M8" s="273"/>
      <c r="N8" s="273"/>
      <c r="O8" s="273"/>
      <c r="P8" s="273"/>
      <c r="Q8" s="273"/>
      <c r="R8" s="273"/>
      <c r="S8" s="273"/>
    </row>
    <row r="9" spans="1:19">
      <c r="A9" s="368">
        <v>43709</v>
      </c>
      <c r="B9" s="273">
        <v>3.1433153809599323E-2</v>
      </c>
      <c r="C9" s="273">
        <v>4.6539814550220271E-2</v>
      </c>
      <c r="D9" s="273">
        <v>-2.3779601775124615E-2</v>
      </c>
      <c r="E9" s="273">
        <v>8.9435161983619782E-3</v>
      </c>
      <c r="F9" s="273">
        <v>-1.2355120323378377E-2</v>
      </c>
      <c r="G9" s="273">
        <v>3.6726630548654438E-2</v>
      </c>
      <c r="H9" s="273">
        <v>4.5635116706524093E-2</v>
      </c>
      <c r="I9" s="273">
        <v>3.6613980609667029E-2</v>
      </c>
      <c r="J9" s="273">
        <v>6.1459641568486933E-2</v>
      </c>
      <c r="K9" s="273"/>
      <c r="L9" s="273"/>
      <c r="M9" s="273"/>
      <c r="N9" s="273"/>
      <c r="O9" s="273"/>
      <c r="P9" s="273"/>
      <c r="Q9" s="273"/>
      <c r="R9" s="273"/>
      <c r="S9" s="273"/>
    </row>
    <row r="10" spans="1:19">
      <c r="A10" s="368">
        <v>43739</v>
      </c>
      <c r="B10" s="273">
        <v>3.3588872204220355E-2</v>
      </c>
      <c r="C10" s="273">
        <v>5.9069767441860543E-2</v>
      </c>
      <c r="D10" s="273">
        <v>-1.7768098232059382E-2</v>
      </c>
      <c r="E10" s="273">
        <v>8.4324025435442707E-3</v>
      </c>
      <c r="F10" s="273">
        <v>-1.5805067530743067E-2</v>
      </c>
      <c r="G10" s="273">
        <v>3.1215647437484506E-2</v>
      </c>
      <c r="H10" s="273">
        <v>3.7380432547802434E-2</v>
      </c>
      <c r="I10" s="273">
        <v>2.818520574010952E-2</v>
      </c>
      <c r="J10" s="273">
        <v>6.7553238928582227E-2</v>
      </c>
      <c r="K10" s="273"/>
      <c r="L10" s="273"/>
      <c r="M10" s="273"/>
      <c r="N10" s="273"/>
      <c r="O10" s="273"/>
      <c r="P10" s="273"/>
      <c r="Q10" s="273"/>
      <c r="R10" s="273"/>
      <c r="S10" s="273"/>
    </row>
    <row r="11" spans="1:19">
      <c r="A11" s="368">
        <v>43770</v>
      </c>
      <c r="B11" s="273">
        <v>3.342259150603466E-2</v>
      </c>
      <c r="C11" s="273">
        <v>5.1437009221501961E-2</v>
      </c>
      <c r="D11" s="273">
        <v>8.0505004095168253E-3</v>
      </c>
      <c r="E11" s="273">
        <v>9.2185911544953036E-3</v>
      </c>
      <c r="F11" s="273">
        <v>-2.7231316013416329E-3</v>
      </c>
      <c r="G11" s="273">
        <v>3.2483450609871012E-2</v>
      </c>
      <c r="H11" s="273">
        <v>3.5588923556942209E-2</v>
      </c>
      <c r="I11" s="273">
        <v>3.3194979643186073E-2</v>
      </c>
      <c r="J11" s="273">
        <v>6.3947697981481255E-2</v>
      </c>
      <c r="K11" s="273"/>
      <c r="L11" s="273"/>
      <c r="M11" s="273"/>
      <c r="N11" s="273"/>
      <c r="O11" s="273"/>
      <c r="P11" s="273"/>
      <c r="Q11" s="273"/>
      <c r="R11" s="273"/>
      <c r="S11" s="273"/>
    </row>
    <row r="12" spans="1:19">
      <c r="A12" s="368">
        <v>43800</v>
      </c>
      <c r="B12" s="273">
        <v>3.4136840972038618E-2</v>
      </c>
      <c r="C12" s="273">
        <v>4.6781871661893293E-2</v>
      </c>
      <c r="D12" s="273">
        <v>2.368489401234708E-2</v>
      </c>
      <c r="E12" s="273">
        <v>8.4985835694051381E-3</v>
      </c>
      <c r="F12" s="273">
        <v>-6.4879495293251876E-3</v>
      </c>
      <c r="G12" s="273">
        <v>3.4125793536465387E-2</v>
      </c>
      <c r="H12" s="273">
        <v>4.278022801842063E-2</v>
      </c>
      <c r="I12" s="273">
        <v>3.3354833665611094E-2</v>
      </c>
      <c r="J12" s="273">
        <v>7.2423672577262677E-2</v>
      </c>
      <c r="K12" s="273"/>
      <c r="L12" s="273"/>
      <c r="M12" s="273"/>
      <c r="N12" s="273"/>
      <c r="O12" s="273"/>
      <c r="P12" s="273"/>
      <c r="Q12" s="273"/>
      <c r="R12" s="273"/>
      <c r="S12" s="273"/>
    </row>
    <row r="13" spans="1:19">
      <c r="A13" s="368">
        <v>43831</v>
      </c>
      <c r="B13" s="273">
        <v>3.6737290208934681E-2</v>
      </c>
      <c r="C13" s="273">
        <v>6.0678156250604465E-2</v>
      </c>
      <c r="D13" s="273">
        <v>-1.5825855566559577E-2</v>
      </c>
      <c r="E13" s="273">
        <v>6.3305382425171697E-3</v>
      </c>
      <c r="F13" s="273">
        <v>-5.5696354693619554E-3</v>
      </c>
      <c r="G13" s="273">
        <v>4.1386062242264154E-2</v>
      </c>
      <c r="H13" s="273">
        <v>4.4117358838170917E-2</v>
      </c>
      <c r="I13" s="273">
        <v>3.3326092108381333E-2</v>
      </c>
      <c r="J13" s="273">
        <v>7.1210877974446252E-2</v>
      </c>
      <c r="K13" s="273"/>
      <c r="L13" s="273"/>
      <c r="M13" s="273"/>
      <c r="N13" s="273"/>
      <c r="O13" s="273"/>
      <c r="P13" s="273"/>
      <c r="Q13" s="273"/>
      <c r="R13" s="273"/>
      <c r="S13" s="273"/>
    </row>
    <row r="14" spans="1:19">
      <c r="A14" s="368">
        <v>43862</v>
      </c>
      <c r="B14" s="273">
        <v>3.6877688998156133E-2</v>
      </c>
      <c r="C14" s="273">
        <v>7.2063667900766681E-2</v>
      </c>
      <c r="D14" s="273">
        <v>-1.126034189225511E-2</v>
      </c>
      <c r="E14" s="273">
        <v>3.0171784515062861E-3</v>
      </c>
      <c r="F14" s="273">
        <v>3.0604284599844434E-3</v>
      </c>
      <c r="G14" s="273">
        <v>4.1520369509529642E-2</v>
      </c>
      <c r="H14" s="273">
        <v>2.9622093023255802E-2</v>
      </c>
      <c r="I14" s="273">
        <v>2.4805670985089234E-2</v>
      </c>
      <c r="J14" s="273">
        <v>6.4044748098399218E-2</v>
      </c>
    </row>
    <row r="15" spans="1:19">
      <c r="A15" s="368">
        <v>43891</v>
      </c>
      <c r="B15" s="273">
        <v>2.9299239672623267E-2</v>
      </c>
      <c r="C15" s="273">
        <v>6.9665455456709546E-2</v>
      </c>
      <c r="D15" s="273">
        <v>-2.0825859938617963E-3</v>
      </c>
      <c r="E15" s="273">
        <v>1.2609728890828897E-3</v>
      </c>
      <c r="F15" s="273">
        <v>-3.7306028495455168E-3</v>
      </c>
      <c r="G15" s="273">
        <v>4.5235803657362794E-2</v>
      </c>
      <c r="H15" s="273">
        <v>-1.8240465859785338E-2</v>
      </c>
      <c r="I15" s="273">
        <v>1.8223501292619959E-2</v>
      </c>
      <c r="J15" s="273">
        <v>6.313776735784149E-2</v>
      </c>
    </row>
    <row r="16" spans="1:19">
      <c r="A16" s="368">
        <v>43922</v>
      </c>
      <c r="B16" s="273">
        <v>1.7341151961729917E-2</v>
      </c>
      <c r="C16" s="273">
        <v>6.6966727766528233E-2</v>
      </c>
      <c r="D16" s="273">
        <v>1.3926280782326383E-2</v>
      </c>
      <c r="E16" s="273">
        <v>3.0981033798371804E-4</v>
      </c>
      <c r="F16" s="273">
        <v>-1.2518468234636315E-2</v>
      </c>
      <c r="G16" s="273">
        <v>4.2117977472921453E-2</v>
      </c>
      <c r="H16" s="273">
        <v>-9.0584594353414594E-2</v>
      </c>
      <c r="I16" s="273">
        <v>1.9194226376706425E-3</v>
      </c>
      <c r="J16" s="273">
        <v>6.0762778981116483E-2</v>
      </c>
    </row>
    <row r="17" spans="1:10">
      <c r="A17" s="368">
        <v>43952</v>
      </c>
      <c r="B17" s="273">
        <v>2.3618027528679697E-2</v>
      </c>
      <c r="C17" s="273">
        <v>6.1702532850885561E-2</v>
      </c>
      <c r="D17" s="273">
        <v>3.0489621610885198E-3</v>
      </c>
      <c r="E17" s="273">
        <v>2.0417642391283852E-3</v>
      </c>
      <c r="F17" s="273">
        <v>5.0802866733195007E-3</v>
      </c>
      <c r="G17" s="273">
        <v>3.3128870138328548E-2</v>
      </c>
      <c r="H17" s="273">
        <v>-4.2796086997815563E-2</v>
      </c>
      <c r="I17" s="273">
        <v>1.9698137506463764E-2</v>
      </c>
      <c r="J17" s="273">
        <v>5.9703906681128682E-2</v>
      </c>
    </row>
    <row r="18" spans="1:10">
      <c r="A18" s="368">
        <v>43983</v>
      </c>
      <c r="B18" s="273">
        <v>2.7864909073414657E-2</v>
      </c>
      <c r="C18" s="273">
        <v>5.8835249914607646E-2</v>
      </c>
      <c r="D18" s="273">
        <v>-3.1587497367708828E-3</v>
      </c>
      <c r="E18" s="273">
        <v>1.0790876892538881E-2</v>
      </c>
      <c r="F18" s="273">
        <v>2.1551073021883305E-2</v>
      </c>
      <c r="G18" s="273">
        <v>3.5283968089334428E-2</v>
      </c>
      <c r="H18" s="273">
        <v>-1.0429790741074085E-2</v>
      </c>
      <c r="I18" s="273">
        <v>7.1818498586859736E-3</v>
      </c>
      <c r="J18" s="273">
        <v>5.4537699635088366E-2</v>
      </c>
    </row>
    <row r="19" spans="1:10">
      <c r="A19" s="368">
        <v>44013</v>
      </c>
      <c r="B19" s="273">
        <v>3.1163488157490048E-2</v>
      </c>
      <c r="C19" s="273">
        <v>5.4097695017044214E-2</v>
      </c>
      <c r="D19" s="273">
        <v>7.1337579617827438E-4</v>
      </c>
      <c r="E19" s="273">
        <v>1.7862901255679905E-2</v>
      </c>
      <c r="F19" s="273">
        <v>3.6497896680083478E-2</v>
      </c>
      <c r="G19" s="273">
        <v>3.9243498817966835E-2</v>
      </c>
      <c r="H19" s="273">
        <v>1.1557470775569595E-2</v>
      </c>
      <c r="I19" s="273">
        <v>3.1796041441163577E-3</v>
      </c>
      <c r="J19" s="273">
        <v>4.9675802013043321E-2</v>
      </c>
    </row>
    <row r="20" spans="1:10">
      <c r="A20" s="368">
        <v>44044</v>
      </c>
      <c r="B20" s="273">
        <v>3.6756507362835977E-2</v>
      </c>
      <c r="C20" s="273">
        <v>5.828941041138247E-2</v>
      </c>
      <c r="D20" s="273">
        <v>1.5675412430754321E-2</v>
      </c>
      <c r="E20" s="273">
        <v>2.9016298307218635E-2</v>
      </c>
      <c r="F20" s="273">
        <v>2.6382740038862984E-2</v>
      </c>
      <c r="G20" s="273">
        <v>4.6050666332617007E-2</v>
      </c>
      <c r="H20" s="273">
        <v>1.4049001557852936E-2</v>
      </c>
      <c r="I20" s="273">
        <v>1.2254214501948857E-2</v>
      </c>
      <c r="J20" s="273">
        <v>4.7981385399172627E-2</v>
      </c>
    </row>
    <row r="21" spans="1:10">
      <c r="A21" s="368">
        <v>44075</v>
      </c>
      <c r="B21" s="273">
        <v>3.8537957248303334E-2</v>
      </c>
      <c r="C21" s="273">
        <v>6.2444682974596454E-2</v>
      </c>
      <c r="D21" s="273">
        <v>1.7268430051292354E-2</v>
      </c>
      <c r="E21" s="273">
        <v>2.7486011583390566E-2</v>
      </c>
      <c r="F21" s="273">
        <v>3.0801564715465166E-2</v>
      </c>
      <c r="G21" s="273">
        <v>3.8024021249566858E-2</v>
      </c>
      <c r="H21" s="273">
        <v>9.7814992628435012E-3</v>
      </c>
      <c r="I21" s="273">
        <v>2.7210556732806809E-2</v>
      </c>
      <c r="J21" s="273">
        <v>5.0999136085339715E-2</v>
      </c>
    </row>
    <row r="22" spans="1:10">
      <c r="A22" s="368">
        <v>44105</v>
      </c>
      <c r="B22" s="273">
        <v>3.9876127848294952E-2</v>
      </c>
      <c r="C22" s="273">
        <v>6.5053868939160236E-2</v>
      </c>
      <c r="D22" s="273">
        <v>1.9825224990217806E-2</v>
      </c>
      <c r="E22" s="273">
        <v>3.0333888181729159E-2</v>
      </c>
      <c r="F22" s="273">
        <v>4.3917762429270403E-2</v>
      </c>
      <c r="G22" s="273">
        <v>3.2489171876650721E-2</v>
      </c>
      <c r="H22" s="273">
        <v>7.2482233358815438E-3</v>
      </c>
      <c r="I22" s="273">
        <v>3.3629563943401219E-2</v>
      </c>
      <c r="J22" s="273">
        <v>4.1808224264364528E-2</v>
      </c>
    </row>
    <row r="23" spans="1:10">
      <c r="A23" s="368">
        <v>44136</v>
      </c>
      <c r="B23" s="273">
        <v>3.5294790088880035E-2</v>
      </c>
      <c r="C23" s="273">
        <v>6.4164209782274995E-2</v>
      </c>
      <c r="D23" s="273">
        <v>3.3193293963773574E-3</v>
      </c>
      <c r="E23" s="273">
        <v>3.1051041065613072E-2</v>
      </c>
      <c r="F23" s="273">
        <v>1.9134048768735035E-2</v>
      </c>
      <c r="G23" s="273">
        <v>3.5614041833281984E-2</v>
      </c>
      <c r="H23" s="273">
        <v>-1.2447038885227246E-2</v>
      </c>
      <c r="I23" s="273">
        <v>3.0249280920421784E-2</v>
      </c>
      <c r="J23" s="273">
        <v>4.1882924297471646E-2</v>
      </c>
    </row>
    <row r="24" spans="1:10">
      <c r="A24" s="368">
        <v>44166</v>
      </c>
      <c r="B24" s="273">
        <v>3.3918516064922057E-2</v>
      </c>
      <c r="C24" s="273">
        <v>5.9184560067290948E-2</v>
      </c>
      <c r="D24" s="273">
        <v>2.3751671106687328E-2</v>
      </c>
      <c r="E24" s="273">
        <v>3.2664247815230855E-2</v>
      </c>
      <c r="F24" s="273">
        <v>3.6237254862682991E-2</v>
      </c>
      <c r="G24" s="273">
        <v>4.1626637974099823E-2</v>
      </c>
      <c r="H24" s="273">
        <v>-1.5013304700994389E-2</v>
      </c>
      <c r="I24" s="273">
        <v>1.6361349385740128E-2</v>
      </c>
      <c r="J24" s="273">
        <v>3.4693596511360995E-2</v>
      </c>
    </row>
    <row r="25" spans="1:10">
      <c r="A25" s="368">
        <v>44197</v>
      </c>
      <c r="B25" s="273">
        <v>4.2090259488951225E-2</v>
      </c>
      <c r="C25" s="273">
        <v>5.7635494930337719E-2</v>
      </c>
      <c r="D25" s="273">
        <v>3.8635508888911499E-2</v>
      </c>
      <c r="E25" s="273">
        <v>4.3228001944579604E-2</v>
      </c>
      <c r="F25" s="273">
        <v>5.243223096372554E-2</v>
      </c>
      <c r="G25" s="273">
        <v>3.7937059616736032E-2</v>
      </c>
      <c r="H25" s="273">
        <v>1.5063633292037429E-2</v>
      </c>
      <c r="I25" s="273">
        <v>2.2380001337830982E-2</v>
      </c>
      <c r="J25" s="273">
        <v>4.3077820940708625E-2</v>
      </c>
    </row>
    <row r="26" spans="1:10">
      <c r="A26" s="368">
        <v>44228</v>
      </c>
      <c r="B26" s="273">
        <v>4.4890431968084614E-2</v>
      </c>
      <c r="C26" s="273">
        <v>5.2744164967142557E-2</v>
      </c>
      <c r="D26" s="273">
        <v>3.8848051555734606E-2</v>
      </c>
      <c r="E26" s="273">
        <v>5.0963077968075254E-2</v>
      </c>
      <c r="F26" s="273">
        <v>4.3752243449128599E-2</v>
      </c>
      <c r="G26" s="273">
        <v>3.7158729405061451E-2</v>
      </c>
      <c r="H26" s="273">
        <v>4.0279699219816112E-2</v>
      </c>
      <c r="I26" s="273">
        <v>2.0818226920581634E-2</v>
      </c>
      <c r="J26" s="273">
        <v>4.3264333527357438E-2</v>
      </c>
    </row>
    <row r="27" spans="1:10">
      <c r="A27" s="368">
        <v>44256</v>
      </c>
      <c r="B27" s="273">
        <v>5.2752423073303932E-2</v>
      </c>
      <c r="C27" s="273">
        <v>5.0720393580883261E-2</v>
      </c>
      <c r="D27" s="273">
        <v>5.2293129100222616E-2</v>
      </c>
      <c r="E27" s="273">
        <v>6.0053281666263142E-2</v>
      </c>
      <c r="F27" s="273">
        <v>4.5333227104330083E-2</v>
      </c>
      <c r="G27" s="273">
        <v>1.7664524373285317E-2</v>
      </c>
      <c r="H27" s="273">
        <v>9.1268572093158501E-2</v>
      </c>
      <c r="I27" s="273">
        <v>2.8752646757303043E-2</v>
      </c>
      <c r="J27" s="273">
        <v>4.5352252700076832E-2</v>
      </c>
    </row>
    <row r="28" spans="1:10">
      <c r="A28" s="368">
        <v>44287</v>
      </c>
      <c r="B28" s="273">
        <v>6.6049183746989995E-2</v>
      </c>
      <c r="C28" s="273">
        <v>5.7582816898874796E-2</v>
      </c>
      <c r="D28" s="273">
        <v>2.8114292408164956E-2</v>
      </c>
      <c r="E28" s="273">
        <v>6.2484877227282E-2</v>
      </c>
      <c r="F28" s="273">
        <v>7.1655310459168134E-2</v>
      </c>
      <c r="G28" s="273">
        <v>2.0862780573302413E-2</v>
      </c>
      <c r="H28" s="273">
        <v>0.18093657355213158</v>
      </c>
      <c r="I28" s="273">
        <v>3.1743903139906965E-2</v>
      </c>
      <c r="J28" s="273">
        <v>4.5750164164470301E-2</v>
      </c>
    </row>
    <row r="29" spans="1:10">
      <c r="A29" s="368">
        <v>44317</v>
      </c>
      <c r="B29" s="273">
        <v>6.6640946260033251E-2</v>
      </c>
      <c r="C29" s="273">
        <v>7.2116591928251095E-2</v>
      </c>
      <c r="D29" s="273">
        <v>3.6416923274948734E-2</v>
      </c>
      <c r="E29" s="273">
        <v>6.2016551910615794E-2</v>
      </c>
      <c r="F29" s="273">
        <v>6.0053554773294819E-2</v>
      </c>
      <c r="G29" s="273">
        <v>3.1511399241618797E-2</v>
      </c>
      <c r="H29" s="273">
        <v>0.12625019844419738</v>
      </c>
      <c r="I29" s="273">
        <v>4.0233074361820179E-2</v>
      </c>
      <c r="J29" s="273">
        <v>5.0602907242967669E-2</v>
      </c>
    </row>
    <row r="30" spans="1:10">
      <c r="A30" s="368">
        <v>44348</v>
      </c>
      <c r="B30" s="273">
        <v>6.703424260011609E-2</v>
      </c>
      <c r="C30" s="273">
        <v>7.7367671173956293E-2</v>
      </c>
      <c r="D30" s="273">
        <v>5.5981409946885538E-2</v>
      </c>
      <c r="E30" s="273">
        <v>6.3986677063178107E-2</v>
      </c>
      <c r="F30" s="273">
        <v>5.5146442689695367E-2</v>
      </c>
      <c r="G30" s="273">
        <v>2.9128395269795833E-2</v>
      </c>
      <c r="H30" s="273">
        <v>9.2215351036740584E-2</v>
      </c>
      <c r="I30" s="273">
        <v>4.9616559995387152E-2</v>
      </c>
      <c r="J30" s="273">
        <v>6.0804069783118676E-2</v>
      </c>
    </row>
    <row r="31" spans="1:10">
      <c r="A31" s="368">
        <v>44378</v>
      </c>
      <c r="B31" s="273">
        <v>6.7294962704181671E-2</v>
      </c>
      <c r="C31" s="273">
        <v>8.4780074656009674E-2</v>
      </c>
      <c r="D31" s="273">
        <v>4.5623503625392914E-2</v>
      </c>
      <c r="E31" s="273">
        <v>7.0524081587791443E-2</v>
      </c>
      <c r="F31" s="273">
        <v>3.8804054260253906E-2</v>
      </c>
      <c r="G31" s="273">
        <v>2.038959413766861E-2</v>
      </c>
      <c r="H31" s="273">
        <v>7.1840956807136536E-2</v>
      </c>
      <c r="I31" s="273">
        <v>5.5115077644586563E-2</v>
      </c>
      <c r="J31" s="273">
        <v>6.4015656709671021E-2</v>
      </c>
    </row>
    <row r="32" spans="1:10">
      <c r="A32" s="368">
        <v>44409</v>
      </c>
      <c r="B32" s="273">
        <v>6.5269790589809418E-2</v>
      </c>
      <c r="C32" s="273">
        <v>9.0681493282318115E-2</v>
      </c>
      <c r="D32" s="273">
        <v>4.9666855484247208E-2</v>
      </c>
      <c r="E32" s="273">
        <v>5.6797653436660767E-2</v>
      </c>
      <c r="F32" s="273">
        <v>5.2872978150844574E-2</v>
      </c>
      <c r="G32" s="273">
        <v>1.6820810735225677E-2</v>
      </c>
      <c r="H32" s="273">
        <v>6.4849212765693665E-2</v>
      </c>
      <c r="I32" s="273">
        <v>4.5107968151569366E-2</v>
      </c>
      <c r="J32" s="273">
        <v>6.799645721912384E-2</v>
      </c>
    </row>
    <row r="33" spans="1:10">
      <c r="A33" s="368">
        <v>44440</v>
      </c>
      <c r="B33" s="273">
        <v>6.7967984620787944E-2</v>
      </c>
      <c r="C33" s="273">
        <v>9.2273879366880016E-2</v>
      </c>
      <c r="D33" s="273">
        <v>5.7678428425954192E-2</v>
      </c>
      <c r="E33" s="273">
        <v>6.4956530046813718E-2</v>
      </c>
      <c r="F33" s="273">
        <v>7.336155932335664E-2</v>
      </c>
      <c r="G33" s="273">
        <v>2.0406271150298146E-2</v>
      </c>
      <c r="H33" s="273">
        <v>6.7507744719084384E-2</v>
      </c>
      <c r="I33" s="273">
        <v>3.1825214496694697E-2</v>
      </c>
      <c r="J33" s="273">
        <v>6.5795234223528717E-2</v>
      </c>
    </row>
    <row r="34" spans="1:10">
      <c r="A34" s="368">
        <v>44470</v>
      </c>
      <c r="B34" s="273">
        <v>6.8954740983124332E-2</v>
      </c>
      <c r="C34" s="273">
        <v>8.9435958624683093E-2</v>
      </c>
      <c r="D34" s="273">
        <v>5.728649148523806E-2</v>
      </c>
      <c r="E34" s="273">
        <v>6.9458699205534769E-2</v>
      </c>
      <c r="F34" s="273">
        <v>5.3653408433316639E-2</v>
      </c>
      <c r="G34" s="273">
        <v>3.1020370198121046E-2</v>
      </c>
      <c r="H34" s="273">
        <v>7.3619114546732256E-2</v>
      </c>
      <c r="I34" s="273">
        <v>3.3449275902906681E-2</v>
      </c>
      <c r="J34" s="273">
        <v>6.6744480282267399E-2</v>
      </c>
    </row>
    <row r="35" spans="1:10">
      <c r="A35" s="368">
        <v>44501</v>
      </c>
      <c r="B35" s="273">
        <v>7.6225178969064639E-2</v>
      </c>
      <c r="C35" s="273">
        <v>0.10006991784653035</v>
      </c>
      <c r="D35" s="273">
        <v>6.0172429117411823E-2</v>
      </c>
      <c r="E35" s="273">
        <v>6.8446113861855645E-2</v>
      </c>
      <c r="F35" s="273">
        <v>7.3424679124104775E-2</v>
      </c>
      <c r="G35" s="273">
        <v>2.7585694793803506E-2</v>
      </c>
      <c r="H35" s="273">
        <v>9.5568606513614526E-2</v>
      </c>
      <c r="I35" s="273">
        <v>3.2450793355358006E-2</v>
      </c>
      <c r="J35" s="273">
        <v>7.4963305608682043E-2</v>
      </c>
    </row>
    <row r="36" spans="1:10">
      <c r="A36" s="368">
        <v>44531</v>
      </c>
      <c r="B36" s="273">
        <v>7.5305037117044588E-2</v>
      </c>
      <c r="C36" s="273">
        <v>0.11093463653023827</v>
      </c>
      <c r="D36" s="273">
        <v>2.8795836470913449E-2</v>
      </c>
      <c r="E36" s="273">
        <v>5.115369721469263E-2</v>
      </c>
      <c r="F36" s="273">
        <v>5.5142083897158446E-2</v>
      </c>
      <c r="G36" s="273">
        <v>2.7235416186303926E-2</v>
      </c>
      <c r="H36" s="273">
        <v>0.1029223579817436</v>
      </c>
      <c r="I36" s="273">
        <v>3.9118985362948701E-2</v>
      </c>
      <c r="J36" s="273">
        <v>7.5862436115843382E-2</v>
      </c>
    </row>
    <row r="37" spans="1:10">
      <c r="A37" s="368">
        <v>44562</v>
      </c>
      <c r="B37" s="273">
        <v>6.9312849870468679E-2</v>
      </c>
      <c r="C37" s="273">
        <v>0.10939453242868098</v>
      </c>
      <c r="D37" s="273">
        <v>2.3144976610361852E-2</v>
      </c>
      <c r="E37" s="273">
        <v>4.1921413659409393E-2</v>
      </c>
      <c r="F37" s="273">
        <v>4.2239365978789356E-2</v>
      </c>
      <c r="G37" s="273">
        <v>2.6111380499720945E-2</v>
      </c>
      <c r="H37" s="273">
        <v>8.5388292511534569E-2</v>
      </c>
      <c r="I37" s="273">
        <v>3.7181392479600651E-2</v>
      </c>
      <c r="J37" s="273">
        <v>7.0454426240973533E-2</v>
      </c>
    </row>
    <row r="38" spans="1:10">
      <c r="A38" s="368">
        <v>44593</v>
      </c>
      <c r="B38" s="273">
        <v>7.4082411843100437E-2</v>
      </c>
      <c r="C38" s="273">
        <v>0.12206398953023825</v>
      </c>
      <c r="D38" s="273">
        <v>1.9531250000000003E-2</v>
      </c>
      <c r="E38" s="273">
        <v>4.3108940327033309E-2</v>
      </c>
      <c r="F38" s="273">
        <v>4.0542606037447457E-2</v>
      </c>
      <c r="G38" s="273">
        <v>3.836363969309086E-2</v>
      </c>
      <c r="H38" s="273">
        <v>7.0600794304169531E-2</v>
      </c>
      <c r="I38" s="273">
        <v>4.5507224704189018E-2</v>
      </c>
      <c r="J38" s="273">
        <v>8.1615217637674417E-2</v>
      </c>
    </row>
    <row r="39" spans="1:10">
      <c r="A39" s="368">
        <v>44621</v>
      </c>
      <c r="B39" s="273">
        <v>7.7809360363259306E-2</v>
      </c>
      <c r="C39" s="273">
        <v>0.12412314552782784</v>
      </c>
      <c r="D39" s="273">
        <v>3.6267365064905514E-2</v>
      </c>
      <c r="E39" s="273">
        <v>4.7439318613832319E-2</v>
      </c>
      <c r="F39" s="273">
        <v>6.3097824015853093E-2</v>
      </c>
      <c r="G39" s="273">
        <v>4.7900432101045054E-2</v>
      </c>
      <c r="H39" s="273">
        <v>6.9407438985399098E-2</v>
      </c>
      <c r="I39" s="273">
        <v>4.6864231564438419E-2</v>
      </c>
      <c r="J39" s="273">
        <v>7.9325281204879666E-2</v>
      </c>
    </row>
    <row r="40" spans="1:10">
      <c r="A40" s="368">
        <v>44652</v>
      </c>
      <c r="B40" s="273">
        <v>8.2472943289846959E-2</v>
      </c>
      <c r="C40" s="273">
        <v>0.12809892754781807</v>
      </c>
      <c r="D40" s="273">
        <v>4.9829565415546957E-2</v>
      </c>
      <c r="E40" s="273">
        <v>4.5164287601227926E-2</v>
      </c>
      <c r="F40" s="273">
        <v>6.1222949644359703E-2</v>
      </c>
      <c r="G40" s="273">
        <v>5.8900088613203373E-2</v>
      </c>
      <c r="H40" s="273">
        <v>7.1520123045372919E-2</v>
      </c>
      <c r="I40" s="273">
        <v>6.2054367201426E-2</v>
      </c>
      <c r="J40" s="273">
        <v>8.94671196937767E-2</v>
      </c>
    </row>
    <row r="41" spans="1:10">
      <c r="A41" s="368">
        <v>44682</v>
      </c>
      <c r="B41" s="273">
        <v>7.7677697105502347E-2</v>
      </c>
      <c r="C41" s="273">
        <v>0.1157594465497193</v>
      </c>
      <c r="D41" s="273">
        <v>6.3835681872462399E-2</v>
      </c>
      <c r="E41" s="273">
        <v>4.4146396908388306E-2</v>
      </c>
      <c r="F41" s="273">
        <v>6.050199150417692E-2</v>
      </c>
      <c r="G41" s="273">
        <v>5.6527529463275827E-2</v>
      </c>
      <c r="H41" s="273">
        <v>7.4558621418754703E-2</v>
      </c>
      <c r="I41" s="273">
        <v>3.7812382152481949E-2</v>
      </c>
      <c r="J41" s="273">
        <v>9.7604539666532708E-2</v>
      </c>
    </row>
    <row r="42" spans="1:10">
      <c r="A42" s="368">
        <v>44713</v>
      </c>
      <c r="B42" s="273">
        <v>8.2614684130646501E-2</v>
      </c>
      <c r="C42" s="273">
        <v>0.12573296404421505</v>
      </c>
      <c r="D42" s="273">
        <v>6.0501271755594291E-2</v>
      </c>
      <c r="E42" s="273">
        <v>4.0722712796757293E-2</v>
      </c>
      <c r="F42" s="273">
        <v>5.9290125475320726E-2</v>
      </c>
      <c r="G42" s="273">
        <v>6.6715795985952633E-2</v>
      </c>
      <c r="H42" s="273">
        <v>8.0652088172137246E-2</v>
      </c>
      <c r="I42" s="273">
        <v>4.0880416769668866E-2</v>
      </c>
      <c r="J42" s="273">
        <v>0.107952619806141</v>
      </c>
    </row>
    <row r="43" spans="1:10">
      <c r="A43" s="368">
        <v>44743</v>
      </c>
      <c r="B43" s="273">
        <v>8.4642729249823162E-2</v>
      </c>
      <c r="C43" s="273">
        <v>0.13573752621930082</v>
      </c>
      <c r="D43" s="273">
        <v>4.5600194789383999E-2</v>
      </c>
      <c r="E43" s="273">
        <v>3.5647346850926777E-2</v>
      </c>
      <c r="F43" s="273">
        <v>6.2604231079131323E-2</v>
      </c>
      <c r="G43" s="273">
        <v>7.4478152468652775E-2</v>
      </c>
      <c r="H43" s="273">
        <v>7.8391381654638631E-2</v>
      </c>
      <c r="I43" s="273">
        <v>3.9444129946494703E-2</v>
      </c>
      <c r="J43" s="273">
        <v>0.11048106051017226</v>
      </c>
    </row>
    <row r="44" spans="1:10">
      <c r="A44" s="368">
        <v>44774</v>
      </c>
      <c r="B44" s="273">
        <v>8.5308961570262909E-2</v>
      </c>
      <c r="C44" s="273">
        <v>0.13278384506702423</v>
      </c>
      <c r="D44" s="273">
        <v>4.1711475700139999E-2</v>
      </c>
      <c r="E44" s="273">
        <v>4.1154496371746063E-2</v>
      </c>
      <c r="F44" s="273">
        <v>5.0375383347272873E-2</v>
      </c>
      <c r="G44" s="273">
        <v>7.879001647233963E-2</v>
      </c>
      <c r="H44" s="273">
        <v>8.3135142922401428E-2</v>
      </c>
      <c r="I44" s="273">
        <v>4.124116525053978E-2</v>
      </c>
      <c r="J44" s="273">
        <v>0.10875833779573441</v>
      </c>
    </row>
    <row r="45" spans="1:10">
      <c r="A45" s="368">
        <v>44805</v>
      </c>
      <c r="B45" s="273">
        <v>8.485357241761278E-2</v>
      </c>
      <c r="C45" s="273">
        <v>0.14017038539553761</v>
      </c>
      <c r="D45" s="273">
        <v>5.4075022667576592E-2</v>
      </c>
      <c r="E45" s="273">
        <v>3.0089083063452614E-2</v>
      </c>
      <c r="F45" s="273">
        <v>3.4400959773144626E-2</v>
      </c>
      <c r="G45" s="273">
        <v>7.7067054333999629E-2</v>
      </c>
      <c r="H45" s="273">
        <v>8.2491671050324317E-2</v>
      </c>
      <c r="I45" s="273">
        <v>3.7741164496223986E-2</v>
      </c>
      <c r="J45" s="273">
        <v>0.11078323706690589</v>
      </c>
    </row>
    <row r="46" spans="1:10">
      <c r="A46" s="368">
        <v>44835</v>
      </c>
      <c r="B46" s="273">
        <v>8.3836351441985243E-2</v>
      </c>
      <c r="C46" s="273">
        <v>0.14248439702033419</v>
      </c>
      <c r="D46" s="273">
        <v>6.7777054061598646E-2</v>
      </c>
      <c r="E46" s="273">
        <v>1.1071914126020731E-2</v>
      </c>
      <c r="F46" s="273">
        <v>5.2413338581379802E-2</v>
      </c>
      <c r="G46" s="273">
        <v>7.5790518291307646E-2</v>
      </c>
      <c r="H46" s="273">
        <v>8.0265661273149394E-2</v>
      </c>
      <c r="I46" s="273">
        <v>3.9603335017685662E-2</v>
      </c>
      <c r="J46" s="273">
        <v>0.12471079557318866</v>
      </c>
    </row>
    <row r="47" spans="1:10">
      <c r="A47" s="368">
        <v>44866</v>
      </c>
      <c r="B47" s="273">
        <v>8.05902771840427E-2</v>
      </c>
      <c r="C47" s="273">
        <v>0.1310558512751252</v>
      </c>
      <c r="D47" s="273">
        <v>7.2527759147477472E-2</v>
      </c>
      <c r="E47" s="273">
        <v>7.253067239573226E-3</v>
      </c>
      <c r="F47" s="273">
        <v>6.1960302093179001E-2</v>
      </c>
      <c r="G47" s="273">
        <v>8.2007786178178763E-2</v>
      </c>
      <c r="H47" s="273">
        <v>7.8538359788359713E-2</v>
      </c>
      <c r="I47" s="273">
        <v>4.3824701195219209E-2</v>
      </c>
      <c r="J47" s="273">
        <v>0.12387249466245187</v>
      </c>
    </row>
    <row r="48" spans="1:10">
      <c r="A48" s="368">
        <v>44896</v>
      </c>
      <c r="B48" s="273">
        <v>8.094419538974762E-2</v>
      </c>
      <c r="C48" s="273">
        <v>0.12941665947437286</v>
      </c>
      <c r="D48" s="273">
        <v>6.8830378353595734E-2</v>
      </c>
      <c r="E48" s="273">
        <v>1.4430377632379532E-2</v>
      </c>
      <c r="F48" s="273">
        <v>7.1698807179927826E-2</v>
      </c>
      <c r="G48" s="273">
        <v>8.8222093880176544E-2</v>
      </c>
      <c r="H48" s="273">
        <v>6.738000363111496E-2</v>
      </c>
      <c r="I48" s="273">
        <v>3.7216465920209885E-2</v>
      </c>
      <c r="J48" s="273">
        <v>0.12838339805603027</v>
      </c>
    </row>
    <row r="49" spans="1:10">
      <c r="A49" s="368">
        <v>44927</v>
      </c>
      <c r="B49" s="273">
        <v>8.3862770012706533E-2</v>
      </c>
      <c r="C49" s="273">
        <v>0.12811426617553365</v>
      </c>
      <c r="D49" s="273">
        <v>0.10404889666848403</v>
      </c>
      <c r="E49" s="273">
        <v>1.6593019303361576E-2</v>
      </c>
      <c r="F49" s="273">
        <v>7.5471351559845384E-2</v>
      </c>
      <c r="G49" s="273">
        <v>9.6544960099861826E-2</v>
      </c>
      <c r="H49" s="273">
        <v>6.2817323746890613E-2</v>
      </c>
      <c r="I49" s="273">
        <v>3.9957825299413316E-2</v>
      </c>
      <c r="J49" s="273">
        <v>0.13826616031687702</v>
      </c>
    </row>
    <row r="50" spans="1:10">
      <c r="A50" s="368">
        <v>44958</v>
      </c>
      <c r="B50" s="273">
        <v>7.9879945338240527E-2</v>
      </c>
      <c r="C50" s="273">
        <v>0.11978115576154276</v>
      </c>
      <c r="D50" s="273">
        <v>0.10851563465579026</v>
      </c>
      <c r="E50" s="273">
        <v>1.5613935703158156E-2</v>
      </c>
      <c r="F50" s="273">
        <v>8.8584701259593723E-2</v>
      </c>
      <c r="G50" s="273">
        <v>9.8335214446952604E-2</v>
      </c>
      <c r="H50" s="273">
        <v>5.7494866529774147E-2</v>
      </c>
      <c r="I50" s="273">
        <v>3.8877913161635247E-2</v>
      </c>
      <c r="J50" s="273">
        <v>0.12483174956275037</v>
      </c>
    </row>
    <row r="51" spans="1:10">
      <c r="A51" s="368">
        <v>44986</v>
      </c>
      <c r="B51" s="273">
        <v>7.1395991076537713E-2</v>
      </c>
      <c r="C51" s="273">
        <v>0.11655121906563723</v>
      </c>
      <c r="D51" s="273">
        <v>6.1745691628665042E-2</v>
      </c>
      <c r="E51" s="273">
        <v>-2.957728046067257E-3</v>
      </c>
      <c r="F51" s="273">
        <v>6.5984388862501894E-2</v>
      </c>
      <c r="G51" s="273">
        <v>9.9404384295481873E-2</v>
      </c>
      <c r="H51" s="273">
        <v>5.0178139870942037E-2</v>
      </c>
      <c r="I51" s="273">
        <v>4.2693450527551843E-2</v>
      </c>
      <c r="J51" s="273">
        <v>0.1272849613098577</v>
      </c>
    </row>
    <row r="52" spans="1:10">
      <c r="A52" s="368">
        <v>45017</v>
      </c>
      <c r="B52" s="273">
        <v>6.3726658067908212E-2</v>
      </c>
      <c r="C52" s="273">
        <v>0.1064059166333693</v>
      </c>
      <c r="D52" s="273">
        <v>5.5785180026590275E-2</v>
      </c>
      <c r="E52" s="273">
        <v>-5.560639735041663E-3</v>
      </c>
      <c r="F52" s="273">
        <v>5.3806357559379993E-2</v>
      </c>
      <c r="G52" s="273">
        <v>9.0248175946023648E-2</v>
      </c>
      <c r="H52" s="273">
        <v>4.3474674146180468E-2</v>
      </c>
      <c r="I52" s="273">
        <v>3.6050211545858205E-2</v>
      </c>
      <c r="J52" s="273">
        <v>0.11461754674077813</v>
      </c>
    </row>
    <row r="53" spans="1:10">
      <c r="A53" s="368">
        <v>45047</v>
      </c>
      <c r="B53" s="273">
        <v>6.1191244126459245E-2</v>
      </c>
      <c r="C53" s="273">
        <v>0.10626110557134184</v>
      </c>
      <c r="D53" s="273">
        <v>5.2533742827123524E-2</v>
      </c>
      <c r="E53" s="273">
        <v>-6.3398066707305968E-3</v>
      </c>
      <c r="F53" s="273">
        <v>3.8280371830784976E-2</v>
      </c>
      <c r="G53" s="273">
        <v>9.2000863371465499E-2</v>
      </c>
      <c r="H53" s="273">
        <v>3.7197366587139499E-2</v>
      </c>
      <c r="I53" s="273">
        <v>3.5105289279637096E-2</v>
      </c>
      <c r="J53" s="273">
        <v>0.10322033106498284</v>
      </c>
    </row>
    <row r="54" spans="1:10">
      <c r="A54" s="368"/>
      <c r="B54" s="273"/>
      <c r="C54" s="273"/>
      <c r="D54" s="273"/>
      <c r="E54" s="273"/>
      <c r="F54" s="273"/>
      <c r="G54" s="273"/>
      <c r="H54" s="273"/>
      <c r="I54" s="273"/>
      <c r="J54" s="273"/>
    </row>
    <row r="55" spans="1:10">
      <c r="A55" s="368"/>
      <c r="B55" s="273"/>
      <c r="C55" s="273"/>
      <c r="D55" s="273"/>
      <c r="E55" s="273"/>
      <c r="F55" s="273"/>
      <c r="G55" s="273"/>
      <c r="H55" s="273"/>
      <c r="I55" s="273"/>
      <c r="J55" s="273"/>
    </row>
    <row r="63" spans="1:10">
      <c r="B63" s="273"/>
      <c r="C63" s="273"/>
      <c r="D63" s="273"/>
      <c r="E63" s="273"/>
      <c r="F63" s="273"/>
      <c r="G63" s="273"/>
      <c r="H63" s="273"/>
      <c r="I63" s="273"/>
      <c r="J63" s="273"/>
    </row>
    <row r="64" spans="1:10">
      <c r="B64" s="273"/>
      <c r="C64" s="273"/>
      <c r="D64" s="273"/>
      <c r="E64" s="273"/>
      <c r="F64" s="273"/>
      <c r="G64" s="273"/>
      <c r="H64" s="273"/>
      <c r="I64" s="273"/>
      <c r="J64" s="273"/>
    </row>
    <row r="65" spans="2:10">
      <c r="B65" s="273"/>
      <c r="C65" s="273"/>
      <c r="D65" s="273"/>
      <c r="E65" s="273"/>
      <c r="F65" s="273"/>
      <c r="G65" s="273"/>
      <c r="H65" s="273"/>
      <c r="I65" s="273"/>
      <c r="J65" s="273"/>
    </row>
    <row r="66" spans="2:10">
      <c r="B66" s="273"/>
      <c r="C66" s="273"/>
      <c r="D66" s="273"/>
      <c r="E66" s="273"/>
      <c r="F66" s="273"/>
      <c r="G66" s="273"/>
      <c r="H66" s="273"/>
      <c r="I66" s="273"/>
      <c r="J66" s="273"/>
    </row>
    <row r="67" spans="2:10">
      <c r="B67" s="273"/>
      <c r="C67" s="273"/>
      <c r="D67" s="273"/>
      <c r="E67" s="273"/>
      <c r="F67" s="273"/>
      <c r="G67" s="273"/>
      <c r="H67" s="273"/>
      <c r="I67" s="273"/>
      <c r="J67" s="273"/>
    </row>
    <row r="68" spans="2:10">
      <c r="B68" s="273"/>
      <c r="C68" s="273"/>
      <c r="D68" s="273"/>
      <c r="E68" s="273"/>
      <c r="F68" s="273"/>
      <c r="G68" s="273"/>
      <c r="H68" s="273"/>
      <c r="I68" s="273"/>
      <c r="J68" s="273"/>
    </row>
    <row r="69" spans="2:10">
      <c r="B69" s="273"/>
      <c r="C69" s="273"/>
      <c r="D69" s="273"/>
      <c r="E69" s="273"/>
      <c r="F69" s="273"/>
      <c r="G69" s="273"/>
      <c r="H69" s="273"/>
      <c r="I69" s="273"/>
      <c r="J69" s="273"/>
    </row>
    <row r="70" spans="2:10">
      <c r="B70" s="273"/>
      <c r="C70" s="273"/>
      <c r="D70" s="273"/>
      <c r="E70" s="273"/>
      <c r="F70" s="273"/>
      <c r="G70" s="273"/>
      <c r="H70" s="273"/>
      <c r="I70" s="273"/>
      <c r="J70" s="273"/>
    </row>
    <row r="71" spans="2:10">
      <c r="B71" s="273"/>
      <c r="C71" s="273"/>
      <c r="D71" s="273"/>
      <c r="E71" s="273"/>
      <c r="F71" s="273"/>
      <c r="G71" s="273"/>
      <c r="H71" s="273"/>
      <c r="I71" s="273"/>
      <c r="J71" s="273"/>
    </row>
    <row r="72" spans="2:10">
      <c r="B72" s="273"/>
      <c r="C72" s="273"/>
      <c r="D72" s="273"/>
      <c r="E72" s="273"/>
      <c r="F72" s="273"/>
      <c r="G72" s="273"/>
      <c r="H72" s="273"/>
      <c r="I72" s="273"/>
      <c r="J72" s="273"/>
    </row>
    <row r="73" spans="2:10">
      <c r="B73" s="273"/>
      <c r="C73" s="273"/>
      <c r="D73" s="273"/>
      <c r="E73" s="273"/>
      <c r="F73" s="273"/>
      <c r="G73" s="273"/>
      <c r="H73" s="273"/>
      <c r="I73" s="273"/>
      <c r="J73" s="273"/>
    </row>
    <row r="74" spans="2:10">
      <c r="B74" s="273"/>
      <c r="C74" s="273"/>
      <c r="D74" s="273"/>
      <c r="E74" s="273"/>
      <c r="F74" s="273"/>
      <c r="G74" s="273"/>
      <c r="H74" s="273"/>
      <c r="I74" s="273"/>
      <c r="J74" s="273"/>
    </row>
    <row r="75" spans="2:10">
      <c r="B75" s="273"/>
      <c r="C75" s="273"/>
      <c r="D75" s="273"/>
      <c r="E75" s="273"/>
      <c r="F75" s="273"/>
      <c r="G75" s="273"/>
      <c r="H75" s="273"/>
      <c r="I75" s="273"/>
      <c r="J75" s="273"/>
    </row>
    <row r="76" spans="2:10">
      <c r="B76" s="273"/>
      <c r="C76" s="273"/>
      <c r="D76" s="273"/>
      <c r="E76" s="273"/>
      <c r="F76" s="273"/>
      <c r="G76" s="273"/>
      <c r="H76" s="273"/>
      <c r="I76" s="273"/>
      <c r="J76" s="273"/>
    </row>
    <row r="77" spans="2:10">
      <c r="B77" s="273"/>
      <c r="C77" s="273"/>
      <c r="D77" s="273"/>
      <c r="E77" s="273"/>
      <c r="F77" s="273"/>
      <c r="G77" s="273"/>
      <c r="H77" s="273"/>
      <c r="I77" s="273"/>
      <c r="J77" s="273"/>
    </row>
    <row r="78" spans="2:10">
      <c r="B78" s="273"/>
      <c r="C78" s="273"/>
      <c r="D78" s="273"/>
      <c r="E78" s="273"/>
      <c r="F78" s="273"/>
      <c r="G78" s="273"/>
      <c r="H78" s="273"/>
      <c r="I78" s="273"/>
      <c r="J78" s="273"/>
    </row>
    <row r="79" spans="2:10">
      <c r="B79" s="273"/>
      <c r="C79" s="273"/>
      <c r="D79" s="273"/>
      <c r="E79" s="273"/>
      <c r="F79" s="273"/>
      <c r="G79" s="273"/>
      <c r="H79" s="273"/>
      <c r="I79" s="273"/>
      <c r="J79" s="273"/>
    </row>
    <row r="80" spans="2:10">
      <c r="B80" s="273"/>
      <c r="C80" s="273"/>
      <c r="D80" s="273"/>
      <c r="E80" s="273"/>
      <c r="F80" s="273"/>
      <c r="G80" s="273"/>
      <c r="H80" s="273"/>
      <c r="I80" s="273"/>
      <c r="J80" s="273"/>
    </row>
    <row r="81" spans="2:10">
      <c r="B81" s="273"/>
      <c r="C81" s="273"/>
      <c r="D81" s="273"/>
      <c r="E81" s="273"/>
      <c r="F81" s="273"/>
      <c r="G81" s="273"/>
      <c r="H81" s="273"/>
      <c r="I81" s="273"/>
      <c r="J81" s="273"/>
    </row>
    <row r="82" spans="2:10">
      <c r="B82" s="273"/>
      <c r="C82" s="273"/>
      <c r="D82" s="273"/>
      <c r="E82" s="273"/>
      <c r="F82" s="273"/>
      <c r="G82" s="273"/>
      <c r="H82" s="273"/>
      <c r="I82" s="273"/>
      <c r="J82" s="273"/>
    </row>
    <row r="83" spans="2:10">
      <c r="B83" s="273"/>
      <c r="C83" s="273"/>
      <c r="D83" s="273"/>
      <c r="E83" s="273"/>
      <c r="F83" s="273"/>
      <c r="G83" s="273"/>
      <c r="H83" s="273"/>
      <c r="I83" s="273"/>
      <c r="J83" s="273"/>
    </row>
    <row r="84" spans="2:10">
      <c r="B84" s="273"/>
      <c r="C84" s="273"/>
      <c r="D84" s="273"/>
      <c r="E84" s="273"/>
      <c r="F84" s="273"/>
      <c r="G84" s="273"/>
      <c r="H84" s="273"/>
      <c r="I84" s="273"/>
      <c r="J84" s="273"/>
    </row>
    <row r="85" spans="2:10">
      <c r="B85" s="273"/>
      <c r="C85" s="273"/>
      <c r="D85" s="273"/>
      <c r="E85" s="273"/>
      <c r="F85" s="273"/>
      <c r="G85" s="273"/>
      <c r="H85" s="273"/>
      <c r="I85" s="273"/>
      <c r="J85" s="273"/>
    </row>
    <row r="86" spans="2:10">
      <c r="B86" s="273"/>
      <c r="C86" s="273"/>
      <c r="D86" s="273"/>
      <c r="E86" s="273"/>
      <c r="F86" s="273"/>
      <c r="G86" s="273"/>
      <c r="H86" s="273"/>
      <c r="I86" s="273"/>
      <c r="J86" s="273"/>
    </row>
    <row r="87" spans="2:10">
      <c r="B87" s="273"/>
      <c r="C87" s="273"/>
      <c r="D87" s="273"/>
      <c r="E87" s="273"/>
      <c r="F87" s="273"/>
      <c r="G87" s="273"/>
      <c r="H87" s="273"/>
      <c r="I87" s="273"/>
      <c r="J87" s="273"/>
    </row>
    <row r="88" spans="2:10">
      <c r="B88" s="273"/>
      <c r="C88" s="273"/>
      <c r="D88" s="273"/>
      <c r="E88" s="273"/>
      <c r="F88" s="273"/>
      <c r="G88" s="273"/>
      <c r="H88" s="273"/>
      <c r="I88" s="273"/>
      <c r="J88" s="273"/>
    </row>
    <row r="89" spans="2:10">
      <c r="B89" s="273"/>
      <c r="C89" s="273"/>
      <c r="D89" s="273"/>
      <c r="E89" s="273"/>
      <c r="F89" s="273"/>
      <c r="G89" s="273"/>
      <c r="H89" s="273"/>
      <c r="I89" s="273"/>
      <c r="J89" s="273"/>
    </row>
    <row r="90" spans="2:10">
      <c r="B90" s="273"/>
      <c r="C90" s="273"/>
      <c r="D90" s="273"/>
      <c r="E90" s="273"/>
      <c r="F90" s="273"/>
      <c r="G90" s="273"/>
      <c r="H90" s="273"/>
      <c r="I90" s="273"/>
      <c r="J90" s="273"/>
    </row>
    <row r="91" spans="2:10">
      <c r="B91" s="273"/>
      <c r="C91" s="273"/>
      <c r="D91" s="273"/>
      <c r="E91" s="273"/>
      <c r="F91" s="273"/>
      <c r="G91" s="273"/>
      <c r="H91" s="273"/>
      <c r="I91" s="273"/>
      <c r="J91" s="273"/>
    </row>
    <row r="92" spans="2:10">
      <c r="B92" s="273"/>
      <c r="C92" s="273"/>
      <c r="D92" s="273"/>
      <c r="E92" s="273"/>
      <c r="F92" s="273"/>
      <c r="G92" s="273"/>
      <c r="H92" s="273"/>
      <c r="I92" s="273"/>
      <c r="J92" s="273"/>
    </row>
    <row r="93" spans="2:10">
      <c r="B93" s="273"/>
      <c r="C93" s="273"/>
      <c r="D93" s="273"/>
      <c r="E93" s="273"/>
      <c r="F93" s="273"/>
      <c r="G93" s="273"/>
      <c r="H93" s="273"/>
      <c r="I93" s="273"/>
      <c r="J93" s="273"/>
    </row>
    <row r="94" spans="2:10">
      <c r="B94" s="273"/>
      <c r="C94" s="273"/>
      <c r="D94" s="273"/>
      <c r="E94" s="273"/>
      <c r="F94" s="273"/>
      <c r="G94" s="273"/>
      <c r="H94" s="273"/>
      <c r="I94" s="273"/>
      <c r="J94" s="273"/>
    </row>
    <row r="95" spans="2:10">
      <c r="B95" s="273"/>
      <c r="C95" s="273"/>
      <c r="D95" s="273"/>
      <c r="E95" s="273"/>
      <c r="F95" s="273"/>
      <c r="G95" s="273"/>
      <c r="H95" s="273"/>
      <c r="I95" s="273"/>
      <c r="J95" s="273"/>
    </row>
    <row r="96" spans="2:10">
      <c r="B96" s="273"/>
      <c r="C96" s="273"/>
      <c r="D96" s="273"/>
      <c r="E96" s="273"/>
      <c r="F96" s="273"/>
      <c r="G96" s="273"/>
      <c r="H96" s="273"/>
      <c r="I96" s="273"/>
      <c r="J96" s="273"/>
    </row>
    <row r="97" spans="2:10">
      <c r="B97" s="273"/>
      <c r="C97" s="273"/>
      <c r="D97" s="273"/>
      <c r="E97" s="273"/>
      <c r="F97" s="273"/>
      <c r="G97" s="273"/>
      <c r="H97" s="273"/>
      <c r="I97" s="273"/>
      <c r="J97" s="273"/>
    </row>
    <row r="98" spans="2:10">
      <c r="B98" s="273"/>
      <c r="C98" s="273"/>
      <c r="D98" s="273"/>
      <c r="E98" s="273"/>
      <c r="F98" s="273"/>
      <c r="G98" s="273"/>
      <c r="H98" s="273"/>
      <c r="I98" s="273"/>
      <c r="J98" s="273"/>
    </row>
    <row r="99" spans="2:10">
      <c r="B99" s="273"/>
      <c r="C99" s="273"/>
      <c r="D99" s="273"/>
      <c r="E99" s="273"/>
      <c r="F99" s="273"/>
      <c r="G99" s="273"/>
      <c r="H99" s="273"/>
      <c r="I99" s="273"/>
      <c r="J99" s="273"/>
    </row>
    <row r="100" spans="2:10">
      <c r="B100" s="273"/>
      <c r="C100" s="273"/>
      <c r="D100" s="273"/>
      <c r="E100" s="273"/>
      <c r="F100" s="273"/>
      <c r="G100" s="273"/>
      <c r="H100" s="273"/>
      <c r="I100" s="273"/>
      <c r="J100" s="273"/>
    </row>
    <row r="101" spans="2:10">
      <c r="B101" s="273"/>
      <c r="C101" s="273"/>
      <c r="D101" s="273"/>
      <c r="E101" s="273"/>
      <c r="F101" s="273"/>
      <c r="G101" s="273"/>
      <c r="H101" s="273"/>
      <c r="I101" s="273"/>
      <c r="J101" s="273"/>
    </row>
    <row r="102" spans="2:10">
      <c r="B102" s="273"/>
      <c r="C102" s="273"/>
      <c r="D102" s="273"/>
      <c r="E102" s="273"/>
      <c r="F102" s="273"/>
      <c r="G102" s="273"/>
      <c r="H102" s="273"/>
      <c r="I102" s="273"/>
      <c r="J102" s="273"/>
    </row>
    <row r="103" spans="2:10">
      <c r="B103" s="273"/>
      <c r="C103" s="273"/>
      <c r="D103" s="273"/>
      <c r="E103" s="273"/>
      <c r="F103" s="273"/>
      <c r="G103" s="273"/>
      <c r="H103" s="273"/>
      <c r="I103" s="273"/>
      <c r="J103" s="273"/>
    </row>
    <row r="104" spans="2:10">
      <c r="B104" s="273"/>
      <c r="C104" s="273"/>
      <c r="D104" s="273"/>
      <c r="E104" s="273"/>
      <c r="F104" s="273"/>
      <c r="G104" s="273"/>
      <c r="H104" s="273"/>
      <c r="I104" s="273"/>
      <c r="J104" s="273"/>
    </row>
    <row r="105" spans="2:10">
      <c r="B105" s="273"/>
      <c r="C105" s="273"/>
      <c r="D105" s="273"/>
      <c r="E105" s="273"/>
      <c r="F105" s="273"/>
      <c r="G105" s="273"/>
      <c r="H105" s="273"/>
      <c r="I105" s="273"/>
      <c r="J105" s="273"/>
    </row>
    <row r="106" spans="2:10">
      <c r="B106" s="273"/>
      <c r="C106" s="273"/>
      <c r="D106" s="273"/>
      <c r="E106" s="273"/>
      <c r="F106" s="273"/>
      <c r="G106" s="273"/>
      <c r="H106" s="273"/>
      <c r="I106" s="273"/>
      <c r="J106" s="273"/>
    </row>
    <row r="107" spans="2:10">
      <c r="B107" s="273"/>
      <c r="C107" s="273"/>
      <c r="D107" s="273"/>
      <c r="E107" s="273"/>
      <c r="F107" s="273"/>
      <c r="G107" s="273"/>
      <c r="H107" s="273"/>
      <c r="I107" s="273"/>
      <c r="J107" s="273"/>
    </row>
    <row r="108" spans="2:10">
      <c r="B108" s="273"/>
      <c r="C108" s="273"/>
      <c r="D108" s="273"/>
      <c r="E108" s="273"/>
      <c r="F108" s="273"/>
      <c r="G108" s="273"/>
      <c r="H108" s="273"/>
      <c r="I108" s="273"/>
      <c r="J108" s="273"/>
    </row>
    <row r="109" spans="2:10">
      <c r="B109" s="273"/>
      <c r="C109" s="273"/>
      <c r="D109" s="273"/>
      <c r="E109" s="273"/>
      <c r="F109" s="273"/>
      <c r="G109" s="273"/>
      <c r="H109" s="273"/>
      <c r="I109" s="273"/>
      <c r="J109" s="273"/>
    </row>
    <row r="110" spans="2:10">
      <c r="B110" s="273"/>
      <c r="C110" s="273"/>
      <c r="D110" s="273"/>
      <c r="E110" s="273"/>
      <c r="F110" s="273"/>
      <c r="G110" s="273"/>
      <c r="H110" s="273"/>
      <c r="I110" s="273"/>
      <c r="J110" s="273"/>
    </row>
    <row r="111" spans="2:10">
      <c r="B111" s="273"/>
      <c r="C111" s="273"/>
      <c r="D111" s="273"/>
      <c r="E111" s="273"/>
      <c r="F111" s="273"/>
      <c r="G111" s="273"/>
      <c r="H111" s="273"/>
      <c r="I111" s="273"/>
      <c r="J111" s="273"/>
    </row>
    <row r="112" spans="2:10">
      <c r="B112" s="273"/>
      <c r="C112" s="273"/>
      <c r="D112" s="273"/>
      <c r="E112" s="273"/>
      <c r="F112" s="273"/>
      <c r="G112" s="273"/>
      <c r="H112" s="273"/>
      <c r="I112" s="273"/>
      <c r="J112" s="273"/>
    </row>
    <row r="113" spans="2:10">
      <c r="B113" s="273"/>
      <c r="C113" s="273"/>
      <c r="D113" s="273"/>
      <c r="E113" s="273"/>
      <c r="F113" s="273"/>
      <c r="G113" s="273"/>
      <c r="H113" s="273"/>
      <c r="I113" s="273"/>
      <c r="J113" s="273"/>
    </row>
    <row r="114" spans="2:10">
      <c r="B114" s="273"/>
      <c r="C114" s="273"/>
      <c r="D114" s="273"/>
      <c r="E114" s="273"/>
      <c r="F114" s="273"/>
      <c r="G114" s="273"/>
      <c r="H114" s="273"/>
      <c r="I114" s="273"/>
      <c r="J114" s="273"/>
    </row>
    <row r="115" spans="2:10">
      <c r="B115" s="273"/>
      <c r="C115" s="273"/>
      <c r="D115" s="273"/>
      <c r="E115" s="273"/>
      <c r="F115" s="273"/>
      <c r="G115" s="273"/>
      <c r="H115" s="273"/>
      <c r="I115" s="273"/>
      <c r="J115" s="273"/>
    </row>
    <row r="116" spans="2:10">
      <c r="B116" s="273"/>
      <c r="C116" s="273"/>
      <c r="D116" s="273"/>
      <c r="E116" s="273"/>
      <c r="F116" s="273"/>
      <c r="G116" s="273"/>
      <c r="H116" s="273"/>
      <c r="I116" s="273"/>
      <c r="J116" s="273"/>
    </row>
    <row r="117" spans="2:10">
      <c r="B117" s="273"/>
      <c r="C117" s="273"/>
      <c r="D117" s="273"/>
      <c r="E117" s="273"/>
      <c r="F117" s="273"/>
      <c r="G117" s="273"/>
      <c r="H117" s="273"/>
      <c r="I117" s="273"/>
      <c r="J117" s="273"/>
    </row>
  </sheetData>
  <mergeCells count="2">
    <mergeCell ref="B6:J6"/>
    <mergeCell ref="H1:I1"/>
  </mergeCells>
  <hyperlinks>
    <hyperlink ref="H1:I1" location="Index!A1" display="Regresar al Índice" xr:uid="{A2D16B88-0E7F-4F0C-AF11-A70CE11AB1AE}"/>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D5ACF-0E9F-429B-9ACC-C7E5AD2040DD}">
  <sheetPr codeName="Hoja95"/>
  <dimension ref="A1:I41"/>
  <sheetViews>
    <sheetView workbookViewId="0"/>
  </sheetViews>
  <sheetFormatPr baseColWidth="10" defaultRowHeight="12.75"/>
  <cols>
    <col min="1" max="16384" width="11.42578125" style="265"/>
  </cols>
  <sheetData>
    <row r="1" spans="1:9">
      <c r="A1" s="262" t="s">
        <v>2833</v>
      </c>
      <c r="H1" s="263" t="s">
        <v>1445</v>
      </c>
      <c r="I1" s="263"/>
    </row>
    <row r="2" spans="1:9">
      <c r="A2" s="267" t="s">
        <v>1341</v>
      </c>
    </row>
    <row r="6" spans="1:9">
      <c r="A6" s="265" t="s">
        <v>135</v>
      </c>
      <c r="B6" s="265" t="s">
        <v>550</v>
      </c>
      <c r="C6" s="265" t="s">
        <v>551</v>
      </c>
      <c r="D6" s="265" t="s">
        <v>136</v>
      </c>
    </row>
    <row r="7" spans="1:9">
      <c r="A7" s="265" t="s">
        <v>546</v>
      </c>
      <c r="B7" s="265" t="s">
        <v>15</v>
      </c>
      <c r="C7" s="273">
        <v>7.370253309513991E-2</v>
      </c>
      <c r="D7" s="361">
        <f t="shared" ref="D7:D38" si="0">_xlfn.RANK.EQ(C7,$C$7:$C$38,0)</f>
        <v>32</v>
      </c>
    </row>
    <row r="8" spans="1:9">
      <c r="A8" s="265" t="s">
        <v>463</v>
      </c>
      <c r="B8" s="265" t="s">
        <v>27</v>
      </c>
      <c r="C8" s="273">
        <v>7.7955496460834522E-2</v>
      </c>
      <c r="D8" s="361">
        <f t="shared" si="0"/>
        <v>31</v>
      </c>
    </row>
    <row r="9" spans="1:9">
      <c r="A9" s="265" t="s">
        <v>547</v>
      </c>
      <c r="B9" s="265" t="s">
        <v>8</v>
      </c>
      <c r="C9" s="273">
        <v>7.8343877512821458E-2</v>
      </c>
      <c r="D9" s="361">
        <f t="shared" si="0"/>
        <v>30</v>
      </c>
    </row>
    <row r="10" spans="1:9">
      <c r="A10" s="265" t="s">
        <v>548</v>
      </c>
      <c r="B10" s="265" t="s">
        <v>4</v>
      </c>
      <c r="C10" s="273">
        <v>8.044813390024956E-2</v>
      </c>
      <c r="D10" s="361">
        <f t="shared" si="0"/>
        <v>29</v>
      </c>
    </row>
    <row r="11" spans="1:9">
      <c r="A11" s="265" t="s">
        <v>456</v>
      </c>
      <c r="B11" s="265" t="s">
        <v>20</v>
      </c>
      <c r="C11" s="273">
        <v>8.0902729931253983E-2</v>
      </c>
      <c r="D11" s="361">
        <f t="shared" si="0"/>
        <v>28</v>
      </c>
    </row>
    <row r="12" spans="1:9">
      <c r="A12" s="265" t="s">
        <v>544</v>
      </c>
      <c r="B12" s="265" t="s">
        <v>10</v>
      </c>
      <c r="C12" s="273">
        <v>8.3019606662048467E-2</v>
      </c>
      <c r="D12" s="361">
        <f t="shared" si="0"/>
        <v>27</v>
      </c>
    </row>
    <row r="13" spans="1:9">
      <c r="A13" s="265" t="s">
        <v>466</v>
      </c>
      <c r="B13" s="265" t="s">
        <v>30</v>
      </c>
      <c r="C13" s="273">
        <v>8.3386036387168877E-2</v>
      </c>
      <c r="D13" s="361">
        <f t="shared" si="0"/>
        <v>26</v>
      </c>
    </row>
    <row r="14" spans="1:9">
      <c r="A14" s="265" t="s">
        <v>537</v>
      </c>
      <c r="B14" s="265" t="s">
        <v>9</v>
      </c>
      <c r="C14" s="273">
        <v>8.5240689934506633E-2</v>
      </c>
      <c r="D14" s="361">
        <f t="shared" si="0"/>
        <v>25</v>
      </c>
    </row>
    <row r="15" spans="1:9">
      <c r="A15" s="265" t="s">
        <v>464</v>
      </c>
      <c r="B15" s="265" t="s">
        <v>28</v>
      </c>
      <c r="C15" s="273">
        <v>8.7301102058908953E-2</v>
      </c>
      <c r="D15" s="361">
        <f t="shared" si="0"/>
        <v>24</v>
      </c>
    </row>
    <row r="16" spans="1:9">
      <c r="A16" s="265" t="s">
        <v>454</v>
      </c>
      <c r="B16" s="265" t="s">
        <v>18</v>
      </c>
      <c r="C16" s="273">
        <v>8.7793653739098185E-2</v>
      </c>
      <c r="D16" s="361">
        <f t="shared" si="0"/>
        <v>23</v>
      </c>
    </row>
    <row r="17" spans="1:4">
      <c r="A17" s="265" t="s">
        <v>458</v>
      </c>
      <c r="B17" s="265" t="s">
        <v>22</v>
      </c>
      <c r="C17" s="273">
        <v>8.9738053044630922E-2</v>
      </c>
      <c r="D17" s="361">
        <f t="shared" si="0"/>
        <v>22</v>
      </c>
    </row>
    <row r="18" spans="1:4">
      <c r="A18" s="265" t="s">
        <v>452</v>
      </c>
      <c r="B18" s="265" t="s">
        <v>13</v>
      </c>
      <c r="C18" s="273">
        <v>8.9971201862688144E-2</v>
      </c>
      <c r="D18" s="361">
        <f t="shared" si="0"/>
        <v>21</v>
      </c>
    </row>
    <row r="19" spans="1:4">
      <c r="A19" s="265" t="s">
        <v>457</v>
      </c>
      <c r="B19" s="265" t="s">
        <v>21</v>
      </c>
      <c r="C19" s="273">
        <v>9.3008329214220892E-2</v>
      </c>
      <c r="D19" s="361">
        <f t="shared" si="0"/>
        <v>20</v>
      </c>
    </row>
    <row r="20" spans="1:4">
      <c r="A20" s="265" t="s">
        <v>467</v>
      </c>
      <c r="B20" s="265" t="s">
        <v>31</v>
      </c>
      <c r="C20" s="273">
        <v>9.32003693444136E-2</v>
      </c>
      <c r="D20" s="361">
        <f t="shared" si="0"/>
        <v>19</v>
      </c>
    </row>
    <row r="21" spans="1:4">
      <c r="A21" s="265" t="s">
        <v>543</v>
      </c>
      <c r="B21" s="265" t="s">
        <v>11</v>
      </c>
      <c r="C21" s="273">
        <v>9.4558897146597806E-2</v>
      </c>
      <c r="D21" s="361">
        <f t="shared" si="0"/>
        <v>18</v>
      </c>
    </row>
    <row r="22" spans="1:4">
      <c r="A22" s="265" t="s">
        <v>540</v>
      </c>
      <c r="B22" s="265" t="s">
        <v>16</v>
      </c>
      <c r="C22" s="273">
        <v>9.5194036755433933E-2</v>
      </c>
      <c r="D22" s="361">
        <f t="shared" si="0"/>
        <v>17</v>
      </c>
    </row>
    <row r="23" spans="1:4">
      <c r="A23" s="265" t="s">
        <v>462</v>
      </c>
      <c r="B23" s="265" t="s">
        <v>26</v>
      </c>
      <c r="C23" s="273">
        <v>9.7229712031801141E-2</v>
      </c>
      <c r="D23" s="361">
        <f t="shared" si="0"/>
        <v>16</v>
      </c>
    </row>
    <row r="24" spans="1:4">
      <c r="A24" s="265" t="s">
        <v>453</v>
      </c>
      <c r="B24" s="265" t="s">
        <v>17</v>
      </c>
      <c r="C24" s="273">
        <v>9.8409818489889903E-2</v>
      </c>
      <c r="D24" s="361">
        <f t="shared" si="0"/>
        <v>15</v>
      </c>
    </row>
    <row r="25" spans="1:4">
      <c r="A25" s="265" t="s">
        <v>465</v>
      </c>
      <c r="B25" s="265" t="s">
        <v>29</v>
      </c>
      <c r="C25" s="273">
        <v>9.958994637760317E-2</v>
      </c>
      <c r="D25" s="361">
        <f t="shared" si="0"/>
        <v>14</v>
      </c>
    </row>
    <row r="26" spans="1:4">
      <c r="A26" s="265" t="s">
        <v>541</v>
      </c>
      <c r="B26" s="265" t="s">
        <v>5</v>
      </c>
      <c r="C26" s="273">
        <v>9.9654841505695743E-2</v>
      </c>
      <c r="D26" s="361">
        <f t="shared" si="0"/>
        <v>13</v>
      </c>
    </row>
    <row r="27" spans="1:4">
      <c r="A27" s="265" t="s">
        <v>549</v>
      </c>
      <c r="B27" s="265" t="s">
        <v>7</v>
      </c>
      <c r="C27" s="273">
        <v>9.9977142857142959E-2</v>
      </c>
      <c r="D27" s="361">
        <f t="shared" si="0"/>
        <v>12</v>
      </c>
    </row>
    <row r="28" spans="1:4">
      <c r="A28" s="265" t="s">
        <v>459</v>
      </c>
      <c r="B28" s="265" t="s">
        <v>23</v>
      </c>
      <c r="C28" s="273">
        <v>0.10025680775434141</v>
      </c>
      <c r="D28" s="361">
        <f t="shared" si="0"/>
        <v>11</v>
      </c>
    </row>
    <row r="29" spans="1:4">
      <c r="A29" s="265" t="s">
        <v>539</v>
      </c>
      <c r="B29" s="265" t="s">
        <v>3</v>
      </c>
      <c r="C29" s="273">
        <v>0.10045860886143396</v>
      </c>
      <c r="D29" s="361">
        <f t="shared" si="0"/>
        <v>10</v>
      </c>
    </row>
    <row r="30" spans="1:4">
      <c r="A30" s="265" t="s">
        <v>536</v>
      </c>
      <c r="B30" s="265" t="s">
        <v>14</v>
      </c>
      <c r="C30" s="273">
        <v>0.10067176065929499</v>
      </c>
      <c r="D30" s="361">
        <f t="shared" si="0"/>
        <v>9</v>
      </c>
    </row>
    <row r="31" spans="1:4">
      <c r="A31" s="265" t="s">
        <v>461</v>
      </c>
      <c r="B31" s="265" t="s">
        <v>25</v>
      </c>
      <c r="C31" s="273">
        <v>0.10245548961424315</v>
      </c>
      <c r="D31" s="361">
        <f t="shared" si="0"/>
        <v>8</v>
      </c>
    </row>
    <row r="32" spans="1:4">
      <c r="A32" s="265" t="s">
        <v>460</v>
      </c>
      <c r="B32" s="265" t="s">
        <v>24</v>
      </c>
      <c r="C32" s="273">
        <v>0.10286091094709582</v>
      </c>
      <c r="D32" s="361">
        <f t="shared" si="0"/>
        <v>7</v>
      </c>
    </row>
    <row r="33" spans="1:4">
      <c r="A33" s="265" t="s">
        <v>542</v>
      </c>
      <c r="B33" s="265" t="s">
        <v>12</v>
      </c>
      <c r="C33" s="273">
        <v>0.10337559050409625</v>
      </c>
      <c r="D33" s="361">
        <f t="shared" si="0"/>
        <v>6</v>
      </c>
    </row>
    <row r="34" spans="1:4">
      <c r="A34" s="265" t="s">
        <v>469</v>
      </c>
      <c r="B34" s="265" t="s">
        <v>33</v>
      </c>
      <c r="C34" s="273">
        <v>0.10562164093555058</v>
      </c>
      <c r="D34" s="361">
        <f t="shared" si="0"/>
        <v>5</v>
      </c>
    </row>
    <row r="35" spans="1:4">
      <c r="A35" s="265" t="s">
        <v>538</v>
      </c>
      <c r="B35" s="265" t="s">
        <v>6</v>
      </c>
      <c r="C35" s="273">
        <v>0.10571329818136357</v>
      </c>
      <c r="D35" s="361">
        <f t="shared" si="0"/>
        <v>4</v>
      </c>
    </row>
    <row r="36" spans="1:4">
      <c r="A36" s="265" t="s">
        <v>545</v>
      </c>
      <c r="B36" s="265" t="s">
        <v>0</v>
      </c>
      <c r="C36" s="273">
        <v>0.10626110557134184</v>
      </c>
      <c r="D36" s="361">
        <f t="shared" si="0"/>
        <v>3</v>
      </c>
    </row>
    <row r="37" spans="1:4">
      <c r="A37" s="265" t="s">
        <v>455</v>
      </c>
      <c r="B37" s="265" t="s">
        <v>19</v>
      </c>
      <c r="C37" s="273">
        <v>0.10745344969943886</v>
      </c>
      <c r="D37" s="361">
        <f t="shared" si="0"/>
        <v>2</v>
      </c>
    </row>
    <row r="38" spans="1:4">
      <c r="A38" s="265" t="s">
        <v>468</v>
      </c>
      <c r="B38" s="265" t="s">
        <v>32</v>
      </c>
      <c r="C38" s="273">
        <v>0.11151501207868396</v>
      </c>
      <c r="D38" s="361">
        <f t="shared" si="0"/>
        <v>1</v>
      </c>
    </row>
    <row r="40" spans="1:4">
      <c r="B40" s="265" t="s">
        <v>1</v>
      </c>
      <c r="C40" s="363">
        <v>1</v>
      </c>
      <c r="D40" s="364">
        <v>9.1999999999999998E-2</v>
      </c>
    </row>
    <row r="41" spans="1:4">
      <c r="C41" s="363">
        <v>0</v>
      </c>
      <c r="D41" s="364">
        <f>D40</f>
        <v>9.1999999999999998E-2</v>
      </c>
    </row>
  </sheetData>
  <autoFilter ref="A6:D6" xr:uid="{00000000-0009-0000-0000-000003000000}">
    <sortState ref="A7:D38">
      <sortCondition ref="C6:C38"/>
    </sortState>
  </autoFilter>
  <mergeCells count="1">
    <mergeCell ref="H1:I1"/>
  </mergeCells>
  <hyperlinks>
    <hyperlink ref="H1:I1" location="Index!A1" display="Regresar al Índice" xr:uid="{B4189D05-179F-4A06-A480-AA3FA907EB15}"/>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0DC54-6616-47D4-BB66-EFB0E0B58CB8}">
  <sheetPr codeName="Hoja118"/>
  <dimension ref="A1:I41"/>
  <sheetViews>
    <sheetView zoomScale="95" zoomScaleNormal="95" workbookViewId="0"/>
  </sheetViews>
  <sheetFormatPr baseColWidth="10" defaultRowHeight="12.75"/>
  <cols>
    <col min="1" max="16384" width="11.42578125" style="265"/>
  </cols>
  <sheetData>
    <row r="1" spans="1:9">
      <c r="A1" s="262" t="s">
        <v>2835</v>
      </c>
      <c r="H1" s="263" t="s">
        <v>1445</v>
      </c>
      <c r="I1" s="263"/>
    </row>
    <row r="2" spans="1:9">
      <c r="A2" s="267" t="s">
        <v>1341</v>
      </c>
    </row>
    <row r="6" spans="1:9">
      <c r="A6" s="265" t="s">
        <v>135</v>
      </c>
      <c r="B6" s="265" t="s">
        <v>550</v>
      </c>
      <c r="C6" s="265" t="s">
        <v>552</v>
      </c>
      <c r="D6" s="265" t="s">
        <v>136</v>
      </c>
    </row>
    <row r="7" spans="1:9">
      <c r="A7" s="265" t="s">
        <v>459</v>
      </c>
      <c r="B7" s="265" t="s">
        <v>23</v>
      </c>
      <c r="C7" s="273">
        <v>1.9853007080756595E-2</v>
      </c>
      <c r="D7" s="361">
        <f t="shared" ref="D7:D38" si="0">_xlfn.RANK.EQ(C7,$C$7:$C$38,0)</f>
        <v>32</v>
      </c>
    </row>
    <row r="8" spans="1:9">
      <c r="A8" s="265" t="s">
        <v>543</v>
      </c>
      <c r="B8" s="265" t="s">
        <v>11</v>
      </c>
      <c r="C8" s="273">
        <v>3.2413149960615291E-2</v>
      </c>
      <c r="D8" s="361">
        <f t="shared" si="0"/>
        <v>31</v>
      </c>
    </row>
    <row r="9" spans="1:9">
      <c r="A9" s="265" t="s">
        <v>466</v>
      </c>
      <c r="B9" s="265" t="s">
        <v>30</v>
      </c>
      <c r="C9" s="273">
        <v>3.2434872906226E-2</v>
      </c>
      <c r="D9" s="361">
        <f t="shared" si="0"/>
        <v>30</v>
      </c>
    </row>
    <row r="10" spans="1:9">
      <c r="A10" s="265" t="s">
        <v>452</v>
      </c>
      <c r="B10" s="265" t="s">
        <v>13</v>
      </c>
      <c r="C10" s="273">
        <v>3.7211810705136891E-2</v>
      </c>
      <c r="D10" s="361">
        <f t="shared" si="0"/>
        <v>29</v>
      </c>
    </row>
    <row r="11" spans="1:9">
      <c r="A11" s="265" t="s">
        <v>541</v>
      </c>
      <c r="B11" s="265" t="s">
        <v>5</v>
      </c>
      <c r="C11" s="273">
        <v>3.7914734614865157E-2</v>
      </c>
      <c r="D11" s="361">
        <f t="shared" si="0"/>
        <v>28</v>
      </c>
    </row>
    <row r="12" spans="1:9">
      <c r="A12" s="265" t="s">
        <v>536</v>
      </c>
      <c r="B12" s="265" t="s">
        <v>14</v>
      </c>
      <c r="C12" s="273">
        <v>3.8771987936054179E-2</v>
      </c>
      <c r="D12" s="361">
        <f t="shared" si="0"/>
        <v>27</v>
      </c>
    </row>
    <row r="13" spans="1:9">
      <c r="A13" s="265" t="s">
        <v>455</v>
      </c>
      <c r="B13" s="265" t="s">
        <v>19</v>
      </c>
      <c r="C13" s="273">
        <v>3.9118705035971271E-2</v>
      </c>
      <c r="D13" s="361">
        <f t="shared" si="0"/>
        <v>26</v>
      </c>
    </row>
    <row r="14" spans="1:9">
      <c r="A14" s="265" t="s">
        <v>464</v>
      </c>
      <c r="B14" s="265" t="s">
        <v>28</v>
      </c>
      <c r="C14" s="273">
        <v>3.9477692776386096E-2</v>
      </c>
      <c r="D14" s="361">
        <f t="shared" si="0"/>
        <v>25</v>
      </c>
    </row>
    <row r="15" spans="1:9">
      <c r="A15" s="265" t="s">
        <v>462</v>
      </c>
      <c r="B15" s="265" t="s">
        <v>26</v>
      </c>
      <c r="C15" s="273">
        <v>3.9549141586467051E-2</v>
      </c>
      <c r="D15" s="361">
        <f t="shared" si="0"/>
        <v>24</v>
      </c>
    </row>
    <row r="16" spans="1:9">
      <c r="A16" s="265" t="s">
        <v>544</v>
      </c>
      <c r="B16" s="265" t="s">
        <v>10</v>
      </c>
      <c r="C16" s="273">
        <v>4.1122638821380175E-2</v>
      </c>
      <c r="D16" s="361">
        <f t="shared" si="0"/>
        <v>23</v>
      </c>
    </row>
    <row r="17" spans="1:4">
      <c r="A17" s="265" t="s">
        <v>547</v>
      </c>
      <c r="B17" s="265" t="s">
        <v>8</v>
      </c>
      <c r="C17" s="273">
        <v>4.2715976384372127E-2</v>
      </c>
      <c r="D17" s="361">
        <f t="shared" si="0"/>
        <v>22</v>
      </c>
    </row>
    <row r="18" spans="1:4">
      <c r="A18" s="265" t="s">
        <v>539</v>
      </c>
      <c r="B18" s="265" t="s">
        <v>3</v>
      </c>
      <c r="C18" s="273">
        <v>4.547962552575633E-2</v>
      </c>
      <c r="D18" s="361">
        <f t="shared" si="0"/>
        <v>21</v>
      </c>
    </row>
    <row r="19" spans="1:4">
      <c r="A19" s="265" t="s">
        <v>458</v>
      </c>
      <c r="B19" s="265" t="s">
        <v>22</v>
      </c>
      <c r="C19" s="273">
        <v>4.686469823054585E-2</v>
      </c>
      <c r="D19" s="361">
        <f t="shared" si="0"/>
        <v>20</v>
      </c>
    </row>
    <row r="20" spans="1:4">
      <c r="A20" s="265" t="s">
        <v>537</v>
      </c>
      <c r="B20" s="265" t="s">
        <v>9</v>
      </c>
      <c r="C20" s="273">
        <v>4.7525594182975757E-2</v>
      </c>
      <c r="D20" s="361">
        <f t="shared" si="0"/>
        <v>19</v>
      </c>
    </row>
    <row r="21" spans="1:4">
      <c r="A21" s="265" t="s">
        <v>542</v>
      </c>
      <c r="B21" s="265" t="s">
        <v>12</v>
      </c>
      <c r="C21" s="273">
        <v>4.7997083050201263E-2</v>
      </c>
      <c r="D21" s="361">
        <f t="shared" si="0"/>
        <v>18</v>
      </c>
    </row>
    <row r="22" spans="1:4">
      <c r="A22" s="265" t="s">
        <v>538</v>
      </c>
      <c r="B22" s="265" t="s">
        <v>6</v>
      </c>
      <c r="C22" s="273">
        <v>4.8153825938417064E-2</v>
      </c>
      <c r="D22" s="361">
        <f t="shared" si="0"/>
        <v>17</v>
      </c>
    </row>
    <row r="23" spans="1:4">
      <c r="A23" s="265" t="s">
        <v>463</v>
      </c>
      <c r="B23" s="265" t="s">
        <v>27</v>
      </c>
      <c r="C23" s="273">
        <v>5.2305300850319737E-2</v>
      </c>
      <c r="D23" s="361">
        <f t="shared" si="0"/>
        <v>16</v>
      </c>
    </row>
    <row r="24" spans="1:4">
      <c r="A24" s="265" t="s">
        <v>454</v>
      </c>
      <c r="B24" s="265" t="s">
        <v>18</v>
      </c>
      <c r="C24" s="273">
        <v>5.2322382399498851E-2</v>
      </c>
      <c r="D24" s="361">
        <f t="shared" si="0"/>
        <v>15</v>
      </c>
    </row>
    <row r="25" spans="1:4">
      <c r="A25" s="265" t="s">
        <v>545</v>
      </c>
      <c r="B25" s="265" t="s">
        <v>0</v>
      </c>
      <c r="C25" s="273">
        <v>5.2533742827123524E-2</v>
      </c>
      <c r="D25" s="361">
        <f t="shared" si="0"/>
        <v>14</v>
      </c>
    </row>
    <row r="26" spans="1:4">
      <c r="A26" s="265" t="s">
        <v>548</v>
      </c>
      <c r="B26" s="265" t="s">
        <v>4</v>
      </c>
      <c r="C26" s="273">
        <v>5.5389432209948658E-2</v>
      </c>
      <c r="D26" s="361">
        <f t="shared" si="0"/>
        <v>13</v>
      </c>
    </row>
    <row r="27" spans="1:4">
      <c r="A27" s="265" t="s">
        <v>549</v>
      </c>
      <c r="B27" s="265" t="s">
        <v>7</v>
      </c>
      <c r="C27" s="273">
        <v>5.7901388456078326E-2</v>
      </c>
      <c r="D27" s="361">
        <f t="shared" si="0"/>
        <v>12</v>
      </c>
    </row>
    <row r="28" spans="1:4">
      <c r="A28" s="265" t="s">
        <v>461</v>
      </c>
      <c r="B28" s="265" t="s">
        <v>25</v>
      </c>
      <c r="C28" s="273">
        <v>5.8431596815627734E-2</v>
      </c>
      <c r="D28" s="361">
        <f t="shared" si="0"/>
        <v>11</v>
      </c>
    </row>
    <row r="29" spans="1:4">
      <c r="A29" s="265" t="s">
        <v>469</v>
      </c>
      <c r="B29" s="265" t="s">
        <v>33</v>
      </c>
      <c r="C29" s="273">
        <v>6.0391499788305394E-2</v>
      </c>
      <c r="D29" s="361">
        <f t="shared" si="0"/>
        <v>10</v>
      </c>
    </row>
    <row r="30" spans="1:4">
      <c r="A30" s="265" t="s">
        <v>456</v>
      </c>
      <c r="B30" s="265" t="s">
        <v>20</v>
      </c>
      <c r="C30" s="273">
        <v>6.2751825459663901E-2</v>
      </c>
      <c r="D30" s="361">
        <f t="shared" si="0"/>
        <v>9</v>
      </c>
    </row>
    <row r="31" spans="1:4">
      <c r="A31" s="265" t="s">
        <v>465</v>
      </c>
      <c r="B31" s="265" t="s">
        <v>29</v>
      </c>
      <c r="C31" s="273">
        <v>6.5268908938927797E-2</v>
      </c>
      <c r="D31" s="361">
        <f t="shared" si="0"/>
        <v>8</v>
      </c>
    </row>
    <row r="32" spans="1:4">
      <c r="A32" s="265" t="s">
        <v>546</v>
      </c>
      <c r="B32" s="265" t="s">
        <v>15</v>
      </c>
      <c r="C32" s="273">
        <v>6.5330787719687089E-2</v>
      </c>
      <c r="D32" s="361">
        <f t="shared" si="0"/>
        <v>7</v>
      </c>
    </row>
    <row r="33" spans="1:4">
      <c r="A33" s="265" t="s">
        <v>457</v>
      </c>
      <c r="B33" s="265" t="s">
        <v>21</v>
      </c>
      <c r="C33" s="273">
        <v>6.7140062187751079E-2</v>
      </c>
      <c r="D33" s="361">
        <f t="shared" si="0"/>
        <v>6</v>
      </c>
    </row>
    <row r="34" spans="1:4">
      <c r="A34" s="265" t="s">
        <v>460</v>
      </c>
      <c r="B34" s="265" t="s">
        <v>24</v>
      </c>
      <c r="C34" s="273">
        <v>7.0804993094102597E-2</v>
      </c>
      <c r="D34" s="361">
        <f t="shared" si="0"/>
        <v>5</v>
      </c>
    </row>
    <row r="35" spans="1:4">
      <c r="A35" s="265" t="s">
        <v>453</v>
      </c>
      <c r="B35" s="265" t="s">
        <v>17</v>
      </c>
      <c r="C35" s="273">
        <v>7.6337717468880101E-2</v>
      </c>
      <c r="D35" s="361">
        <f t="shared" si="0"/>
        <v>4</v>
      </c>
    </row>
    <row r="36" spans="1:4">
      <c r="A36" s="265" t="s">
        <v>540</v>
      </c>
      <c r="B36" s="265" t="s">
        <v>16</v>
      </c>
      <c r="C36" s="273">
        <v>7.9368443361237676E-2</v>
      </c>
      <c r="D36" s="361">
        <f t="shared" si="0"/>
        <v>3</v>
      </c>
    </row>
    <row r="37" spans="1:4">
      <c r="A37" s="265" t="s">
        <v>467</v>
      </c>
      <c r="B37" s="265" t="s">
        <v>31</v>
      </c>
      <c r="C37" s="273">
        <v>8.4388076218141539E-2</v>
      </c>
      <c r="D37" s="361">
        <f t="shared" si="0"/>
        <v>2</v>
      </c>
    </row>
    <row r="38" spans="1:4">
      <c r="A38" s="265" t="s">
        <v>468</v>
      </c>
      <c r="B38" s="265" t="s">
        <v>32</v>
      </c>
      <c r="C38" s="273">
        <v>9.2739405188033142E-2</v>
      </c>
      <c r="D38" s="361">
        <f t="shared" si="0"/>
        <v>1</v>
      </c>
    </row>
    <row r="40" spans="1:4">
      <c r="B40" s="265" t="s">
        <v>1</v>
      </c>
      <c r="C40" s="365">
        <v>1</v>
      </c>
      <c r="D40" s="364">
        <v>5.4199999999999998E-2</v>
      </c>
    </row>
    <row r="41" spans="1:4">
      <c r="C41" s="365">
        <v>0</v>
      </c>
      <c r="D41" s="364">
        <f>D40</f>
        <v>5.4199999999999998E-2</v>
      </c>
    </row>
  </sheetData>
  <autoFilter ref="A6:D38" xr:uid="{00000000-0009-0000-0000-000004000000}">
    <sortState ref="A7:D38">
      <sortCondition ref="C6:C38"/>
    </sortState>
  </autoFilter>
  <mergeCells count="1">
    <mergeCell ref="H1:I1"/>
  </mergeCells>
  <hyperlinks>
    <hyperlink ref="H1:I1" location="Index!A1" display="Regresar al Índice" xr:uid="{0BC3BF4D-4D8A-4E3E-95E4-4CFDCE44E0DC}"/>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CA48-B14F-4218-9C7F-7F36F0ACB6C7}">
  <sheetPr codeName="Hoja119"/>
  <dimension ref="A1:I41"/>
  <sheetViews>
    <sheetView zoomScale="96" zoomScaleNormal="96" workbookViewId="0"/>
  </sheetViews>
  <sheetFormatPr baseColWidth="10" defaultRowHeight="12.75"/>
  <cols>
    <col min="1" max="16384" width="11.42578125" style="265"/>
  </cols>
  <sheetData>
    <row r="1" spans="1:9">
      <c r="A1" s="262" t="s">
        <v>2837</v>
      </c>
      <c r="H1" s="263" t="s">
        <v>1445</v>
      </c>
      <c r="I1" s="263"/>
    </row>
    <row r="2" spans="1:9">
      <c r="A2" s="267" t="s">
        <v>1341</v>
      </c>
    </row>
    <row r="6" spans="1:9">
      <c r="A6" s="265" t="s">
        <v>135</v>
      </c>
      <c r="B6" s="265" t="s">
        <v>550</v>
      </c>
      <c r="C6" s="265" t="s">
        <v>553</v>
      </c>
      <c r="D6" s="265" t="s">
        <v>136</v>
      </c>
    </row>
    <row r="7" spans="1:9">
      <c r="A7" s="265" t="s">
        <v>549</v>
      </c>
      <c r="B7" s="265" t="s">
        <v>7</v>
      </c>
      <c r="C7" s="273">
        <v>-4.5818201191628383E-2</v>
      </c>
      <c r="D7" s="361">
        <f t="shared" ref="D7:D38" si="0">_xlfn.RANK.EQ(C7,$C$7:$C$38,0)</f>
        <v>32</v>
      </c>
    </row>
    <row r="8" spans="1:9">
      <c r="A8" s="265" t="s">
        <v>466</v>
      </c>
      <c r="B8" s="265" t="s">
        <v>30</v>
      </c>
      <c r="C8" s="273">
        <v>-4.1429018571329211E-2</v>
      </c>
      <c r="D8" s="361">
        <f t="shared" si="0"/>
        <v>31</v>
      </c>
    </row>
    <row r="9" spans="1:9">
      <c r="A9" s="265" t="s">
        <v>469</v>
      </c>
      <c r="B9" s="265" t="s">
        <v>33</v>
      </c>
      <c r="C9" s="273">
        <v>-3.8168745104596523E-2</v>
      </c>
      <c r="D9" s="361">
        <f t="shared" si="0"/>
        <v>30</v>
      </c>
    </row>
    <row r="10" spans="1:9">
      <c r="A10" s="265" t="s">
        <v>542</v>
      </c>
      <c r="B10" s="265" t="s">
        <v>12</v>
      </c>
      <c r="C10" s="273">
        <v>-3.2697735845799242E-2</v>
      </c>
      <c r="D10" s="361">
        <f t="shared" si="0"/>
        <v>29</v>
      </c>
    </row>
    <row r="11" spans="1:9">
      <c r="A11" s="265" t="s">
        <v>546</v>
      </c>
      <c r="B11" s="265" t="s">
        <v>15</v>
      </c>
      <c r="C11" s="273">
        <v>-3.1894967643429611E-2</v>
      </c>
      <c r="D11" s="361">
        <f t="shared" si="0"/>
        <v>28</v>
      </c>
    </row>
    <row r="12" spans="1:9">
      <c r="A12" s="265" t="s">
        <v>452</v>
      </c>
      <c r="B12" s="265" t="s">
        <v>13</v>
      </c>
      <c r="C12" s="273">
        <v>-3.1163510560815746E-2</v>
      </c>
      <c r="D12" s="361">
        <f t="shared" si="0"/>
        <v>27</v>
      </c>
    </row>
    <row r="13" spans="1:9">
      <c r="A13" s="265" t="s">
        <v>540</v>
      </c>
      <c r="B13" s="265" t="s">
        <v>16</v>
      </c>
      <c r="C13" s="273">
        <v>-2.8343929054993153E-2</v>
      </c>
      <c r="D13" s="361">
        <f t="shared" si="0"/>
        <v>26</v>
      </c>
    </row>
    <row r="14" spans="1:9">
      <c r="A14" s="265" t="s">
        <v>458</v>
      </c>
      <c r="B14" s="265" t="s">
        <v>22</v>
      </c>
      <c r="C14" s="273">
        <v>-2.1430775333891632E-2</v>
      </c>
      <c r="D14" s="361">
        <f t="shared" si="0"/>
        <v>25</v>
      </c>
    </row>
    <row r="15" spans="1:9">
      <c r="A15" s="265" t="s">
        <v>457</v>
      </c>
      <c r="B15" s="265" t="s">
        <v>21</v>
      </c>
      <c r="C15" s="273">
        <v>-2.0637613859617852E-2</v>
      </c>
      <c r="D15" s="361">
        <f t="shared" si="0"/>
        <v>24</v>
      </c>
    </row>
    <row r="16" spans="1:9">
      <c r="A16" s="265" t="s">
        <v>454</v>
      </c>
      <c r="B16" s="265" t="s">
        <v>18</v>
      </c>
      <c r="C16" s="273">
        <v>-1.9639798906137741E-2</v>
      </c>
      <c r="D16" s="361">
        <f t="shared" si="0"/>
        <v>23</v>
      </c>
    </row>
    <row r="17" spans="1:4">
      <c r="A17" s="265" t="s">
        <v>467</v>
      </c>
      <c r="B17" s="265" t="s">
        <v>31</v>
      </c>
      <c r="C17" s="273">
        <v>-1.4790285005310903E-2</v>
      </c>
      <c r="D17" s="361">
        <f t="shared" si="0"/>
        <v>22</v>
      </c>
    </row>
    <row r="18" spans="1:4">
      <c r="A18" s="265" t="s">
        <v>539</v>
      </c>
      <c r="B18" s="265" t="s">
        <v>3</v>
      </c>
      <c r="C18" s="273">
        <v>-1.3557958709446741E-2</v>
      </c>
      <c r="D18" s="361">
        <f t="shared" si="0"/>
        <v>21</v>
      </c>
    </row>
    <row r="19" spans="1:4">
      <c r="A19" s="265" t="s">
        <v>464</v>
      </c>
      <c r="B19" s="265" t="s">
        <v>28</v>
      </c>
      <c r="C19" s="273">
        <v>-1.2680982434201545E-2</v>
      </c>
      <c r="D19" s="361">
        <f t="shared" si="0"/>
        <v>20</v>
      </c>
    </row>
    <row r="20" spans="1:4">
      <c r="A20" s="265" t="s">
        <v>459</v>
      </c>
      <c r="B20" s="265" t="s">
        <v>23</v>
      </c>
      <c r="C20" s="273">
        <v>-1.260789534821382E-2</v>
      </c>
      <c r="D20" s="361">
        <f t="shared" si="0"/>
        <v>19</v>
      </c>
    </row>
    <row r="21" spans="1:4">
      <c r="A21" s="265" t="s">
        <v>547</v>
      </c>
      <c r="B21" s="265" t="s">
        <v>8</v>
      </c>
      <c r="C21" s="273">
        <v>-9.9071101114334946E-3</v>
      </c>
      <c r="D21" s="361">
        <f t="shared" si="0"/>
        <v>18</v>
      </c>
    </row>
    <row r="22" spans="1:4">
      <c r="A22" s="265" t="s">
        <v>456</v>
      </c>
      <c r="B22" s="265" t="s">
        <v>20</v>
      </c>
      <c r="C22" s="273">
        <v>-9.6104573283108657E-3</v>
      </c>
      <c r="D22" s="361">
        <f t="shared" si="0"/>
        <v>17</v>
      </c>
    </row>
    <row r="23" spans="1:4">
      <c r="A23" s="265" t="s">
        <v>543</v>
      </c>
      <c r="B23" s="265" t="s">
        <v>11</v>
      </c>
      <c r="C23" s="273">
        <v>-9.4025145838617045E-3</v>
      </c>
      <c r="D23" s="361">
        <f t="shared" si="0"/>
        <v>16</v>
      </c>
    </row>
    <row r="24" spans="1:4">
      <c r="A24" s="265" t="s">
        <v>536</v>
      </c>
      <c r="B24" s="265" t="s">
        <v>14</v>
      </c>
      <c r="C24" s="273">
        <v>-7.9454044892431751E-3</v>
      </c>
      <c r="D24" s="361">
        <f t="shared" si="0"/>
        <v>15</v>
      </c>
    </row>
    <row r="25" spans="1:4">
      <c r="A25" s="265" t="s">
        <v>461</v>
      </c>
      <c r="B25" s="265" t="s">
        <v>25</v>
      </c>
      <c r="C25" s="273">
        <v>-6.7306352744496735E-3</v>
      </c>
      <c r="D25" s="361">
        <f t="shared" si="0"/>
        <v>14</v>
      </c>
    </row>
    <row r="26" spans="1:4">
      <c r="A26" s="265" t="s">
        <v>545</v>
      </c>
      <c r="B26" s="265" t="s">
        <v>0</v>
      </c>
      <c r="C26" s="273">
        <v>-6.3398066707305968E-3</v>
      </c>
      <c r="D26" s="361">
        <f t="shared" si="0"/>
        <v>13</v>
      </c>
    </row>
    <row r="27" spans="1:4">
      <c r="A27" s="265" t="s">
        <v>544</v>
      </c>
      <c r="B27" s="265" t="s">
        <v>10</v>
      </c>
      <c r="C27" s="273">
        <v>-4.7404283220655562E-3</v>
      </c>
      <c r="D27" s="361">
        <f t="shared" si="0"/>
        <v>12</v>
      </c>
    </row>
    <row r="28" spans="1:4">
      <c r="A28" s="265" t="s">
        <v>468</v>
      </c>
      <c r="B28" s="265" t="s">
        <v>32</v>
      </c>
      <c r="C28" s="273">
        <v>-1.5893424765169941E-3</v>
      </c>
      <c r="D28" s="361">
        <f t="shared" si="0"/>
        <v>11</v>
      </c>
    </row>
    <row r="29" spans="1:4">
      <c r="A29" s="265" t="s">
        <v>537</v>
      </c>
      <c r="B29" s="265" t="s">
        <v>9</v>
      </c>
      <c r="C29" s="273">
        <v>2.2818026240730197E-3</v>
      </c>
      <c r="D29" s="361">
        <f t="shared" si="0"/>
        <v>10</v>
      </c>
    </row>
    <row r="30" spans="1:4">
      <c r="A30" s="265" t="s">
        <v>453</v>
      </c>
      <c r="B30" s="265" t="s">
        <v>17</v>
      </c>
      <c r="C30" s="273">
        <v>3.3303964757709259E-3</v>
      </c>
      <c r="D30" s="361">
        <f t="shared" si="0"/>
        <v>9</v>
      </c>
    </row>
    <row r="31" spans="1:4">
      <c r="A31" s="265" t="s">
        <v>541</v>
      </c>
      <c r="B31" s="265" t="s">
        <v>5</v>
      </c>
      <c r="C31" s="273">
        <v>4.3070780265078833E-3</v>
      </c>
      <c r="D31" s="361">
        <f t="shared" si="0"/>
        <v>8</v>
      </c>
    </row>
    <row r="32" spans="1:4">
      <c r="A32" s="265" t="s">
        <v>538</v>
      </c>
      <c r="B32" s="265" t="s">
        <v>6</v>
      </c>
      <c r="C32" s="273">
        <v>4.5159267057926673E-3</v>
      </c>
      <c r="D32" s="361">
        <f t="shared" si="0"/>
        <v>7</v>
      </c>
    </row>
    <row r="33" spans="1:4">
      <c r="A33" s="265" t="s">
        <v>463</v>
      </c>
      <c r="B33" s="265" t="s">
        <v>27</v>
      </c>
      <c r="C33" s="273">
        <v>7.8304306736869649E-3</v>
      </c>
      <c r="D33" s="361">
        <f t="shared" si="0"/>
        <v>6</v>
      </c>
    </row>
    <row r="34" spans="1:4">
      <c r="A34" s="265" t="s">
        <v>462</v>
      </c>
      <c r="B34" s="265" t="s">
        <v>26</v>
      </c>
      <c r="C34" s="273">
        <v>1.1308984456680856E-2</v>
      </c>
      <c r="D34" s="361">
        <f t="shared" si="0"/>
        <v>5</v>
      </c>
    </row>
    <row r="35" spans="1:4">
      <c r="A35" s="265" t="s">
        <v>465</v>
      </c>
      <c r="B35" s="265" t="s">
        <v>29</v>
      </c>
      <c r="C35" s="273">
        <v>1.2402583345360081E-2</v>
      </c>
      <c r="D35" s="361">
        <f t="shared" si="0"/>
        <v>4</v>
      </c>
    </row>
    <row r="36" spans="1:4">
      <c r="A36" s="265" t="s">
        <v>455</v>
      </c>
      <c r="B36" s="265" t="s">
        <v>19</v>
      </c>
      <c r="C36" s="273">
        <v>1.8856875146404342E-2</v>
      </c>
      <c r="D36" s="361">
        <f t="shared" si="0"/>
        <v>3</v>
      </c>
    </row>
    <row r="37" spans="1:4">
      <c r="A37" s="265" t="s">
        <v>460</v>
      </c>
      <c r="B37" s="265" t="s">
        <v>24</v>
      </c>
      <c r="C37" s="273">
        <v>2.3353450537916456E-2</v>
      </c>
      <c r="D37" s="361">
        <f t="shared" si="0"/>
        <v>2</v>
      </c>
    </row>
    <row r="38" spans="1:4">
      <c r="A38" s="265" t="s">
        <v>548</v>
      </c>
      <c r="B38" s="265" t="s">
        <v>4</v>
      </c>
      <c r="C38" s="273">
        <v>2.9555047485051038E-2</v>
      </c>
      <c r="D38" s="361">
        <f t="shared" si="0"/>
        <v>1</v>
      </c>
    </row>
    <row r="40" spans="1:4">
      <c r="B40" s="265" t="s">
        <v>1</v>
      </c>
      <c r="C40" s="363">
        <v>1</v>
      </c>
      <c r="D40" s="364">
        <v>-5.4000000000000003E-3</v>
      </c>
    </row>
    <row r="41" spans="1:4">
      <c r="C41" s="363">
        <v>0</v>
      </c>
      <c r="D41" s="364">
        <f>D40</f>
        <v>-5.4000000000000003E-3</v>
      </c>
    </row>
  </sheetData>
  <autoFilter ref="A6:D38" xr:uid="{00000000-0009-0000-0000-000005000000}">
    <sortState ref="A7:D38">
      <sortCondition ref="C6:C38"/>
    </sortState>
  </autoFilter>
  <mergeCells count="1">
    <mergeCell ref="H1:I1"/>
  </mergeCells>
  <hyperlinks>
    <hyperlink ref="H1:I1" location="Index!A1" display="Regresar al Índice" xr:uid="{82A64CBA-94B0-4EF5-B0C7-A3ABCD9E0681}"/>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348F-17E8-4A90-815A-4842428016D8}">
  <sheetPr codeName="Hoja120"/>
  <dimension ref="A1:I41"/>
  <sheetViews>
    <sheetView workbookViewId="0"/>
  </sheetViews>
  <sheetFormatPr baseColWidth="10" defaultRowHeight="12.75"/>
  <cols>
    <col min="1" max="16384" width="11.42578125" style="265"/>
  </cols>
  <sheetData>
    <row r="1" spans="1:9">
      <c r="A1" s="262" t="s">
        <v>2839</v>
      </c>
      <c r="H1" s="263" t="s">
        <v>1445</v>
      </c>
      <c r="I1" s="263"/>
    </row>
    <row r="2" spans="1:9">
      <c r="A2" s="267" t="s">
        <v>1341</v>
      </c>
    </row>
    <row r="6" spans="1:9">
      <c r="A6" s="265" t="s">
        <v>135</v>
      </c>
      <c r="B6" s="265" t="s">
        <v>550</v>
      </c>
      <c r="C6" s="265" t="s">
        <v>554</v>
      </c>
      <c r="D6" s="265" t="s">
        <v>136</v>
      </c>
    </row>
    <row r="7" spans="1:9">
      <c r="A7" s="265" t="s">
        <v>544</v>
      </c>
      <c r="B7" s="265" t="s">
        <v>10</v>
      </c>
      <c r="C7" s="273">
        <v>1.3117788400309069E-2</v>
      </c>
      <c r="D7" s="361">
        <f t="shared" ref="D7:D38" si="0">_xlfn.RANK.EQ(C7,$C$7:$C$38,0)</f>
        <v>32</v>
      </c>
    </row>
    <row r="8" spans="1:9">
      <c r="A8" s="265" t="s">
        <v>536</v>
      </c>
      <c r="B8" s="265" t="s">
        <v>14</v>
      </c>
      <c r="C8" s="273">
        <v>1.7902271069726333E-2</v>
      </c>
      <c r="D8" s="361">
        <f t="shared" si="0"/>
        <v>31</v>
      </c>
    </row>
    <row r="9" spans="1:9">
      <c r="A9" s="265" t="s">
        <v>465</v>
      </c>
      <c r="B9" s="265" t="s">
        <v>29</v>
      </c>
      <c r="C9" s="273">
        <v>1.8876753766576701E-2</v>
      </c>
      <c r="D9" s="361">
        <f t="shared" si="0"/>
        <v>30</v>
      </c>
    </row>
    <row r="10" spans="1:9">
      <c r="A10" s="265" t="s">
        <v>452</v>
      </c>
      <c r="B10" s="265" t="s">
        <v>13</v>
      </c>
      <c r="C10" s="273">
        <v>1.9964280623495971E-2</v>
      </c>
      <c r="D10" s="361">
        <f t="shared" si="0"/>
        <v>29</v>
      </c>
    </row>
    <row r="11" spans="1:9">
      <c r="A11" s="265" t="s">
        <v>455</v>
      </c>
      <c r="B11" s="265" t="s">
        <v>19</v>
      </c>
      <c r="C11" s="273">
        <v>2.0160553849900394E-2</v>
      </c>
      <c r="D11" s="361">
        <f t="shared" si="0"/>
        <v>28</v>
      </c>
    </row>
    <row r="12" spans="1:9">
      <c r="A12" s="265" t="s">
        <v>540</v>
      </c>
      <c r="B12" s="265" t="s">
        <v>16</v>
      </c>
      <c r="C12" s="273">
        <v>2.226449717590212E-2</v>
      </c>
      <c r="D12" s="361">
        <f t="shared" si="0"/>
        <v>27</v>
      </c>
    </row>
    <row r="13" spans="1:9">
      <c r="A13" s="265" t="s">
        <v>539</v>
      </c>
      <c r="B13" s="265" t="s">
        <v>3</v>
      </c>
      <c r="C13" s="273">
        <v>2.7009273240686332E-2</v>
      </c>
      <c r="D13" s="361">
        <f t="shared" si="0"/>
        <v>26</v>
      </c>
    </row>
    <row r="14" spans="1:9">
      <c r="A14" s="265" t="s">
        <v>547</v>
      </c>
      <c r="B14" s="265" t="s">
        <v>8</v>
      </c>
      <c r="C14" s="273">
        <v>2.7655361280808904E-2</v>
      </c>
      <c r="D14" s="361">
        <f t="shared" si="0"/>
        <v>25</v>
      </c>
    </row>
    <row r="15" spans="1:9">
      <c r="A15" s="265" t="s">
        <v>468</v>
      </c>
      <c r="B15" s="265" t="s">
        <v>32</v>
      </c>
      <c r="C15" s="273">
        <v>2.7787728365999777E-2</v>
      </c>
      <c r="D15" s="361">
        <f t="shared" si="0"/>
        <v>24</v>
      </c>
    </row>
    <row r="16" spans="1:9">
      <c r="A16" s="265" t="s">
        <v>543</v>
      </c>
      <c r="B16" s="265" t="s">
        <v>11</v>
      </c>
      <c r="C16" s="273">
        <v>2.9943805897302871E-2</v>
      </c>
      <c r="D16" s="361">
        <f t="shared" si="0"/>
        <v>23</v>
      </c>
    </row>
    <row r="17" spans="1:4">
      <c r="A17" s="265" t="s">
        <v>461</v>
      </c>
      <c r="B17" s="265" t="s">
        <v>25</v>
      </c>
      <c r="C17" s="273">
        <v>3.0849668661357202E-2</v>
      </c>
      <c r="D17" s="361">
        <f t="shared" si="0"/>
        <v>22</v>
      </c>
    </row>
    <row r="18" spans="1:4">
      <c r="A18" s="265" t="s">
        <v>537</v>
      </c>
      <c r="B18" s="265" t="s">
        <v>9</v>
      </c>
      <c r="C18" s="273">
        <v>3.1324280002211047E-2</v>
      </c>
      <c r="D18" s="361">
        <f t="shared" si="0"/>
        <v>21</v>
      </c>
    </row>
    <row r="19" spans="1:4">
      <c r="A19" s="265" t="s">
        <v>456</v>
      </c>
      <c r="B19" s="265" t="s">
        <v>20</v>
      </c>
      <c r="C19" s="273">
        <v>3.1398462468687958E-2</v>
      </c>
      <c r="D19" s="361">
        <f t="shared" si="0"/>
        <v>20</v>
      </c>
    </row>
    <row r="20" spans="1:4">
      <c r="A20" s="265" t="s">
        <v>549</v>
      </c>
      <c r="B20" s="265" t="s">
        <v>7</v>
      </c>
      <c r="C20" s="273">
        <v>3.2401955248681141E-2</v>
      </c>
      <c r="D20" s="361">
        <f t="shared" si="0"/>
        <v>19</v>
      </c>
    </row>
    <row r="21" spans="1:4">
      <c r="A21" s="265" t="s">
        <v>462</v>
      </c>
      <c r="B21" s="265" t="s">
        <v>26</v>
      </c>
      <c r="C21" s="273">
        <v>3.6473562902060615E-2</v>
      </c>
      <c r="D21" s="361">
        <f t="shared" si="0"/>
        <v>18</v>
      </c>
    </row>
    <row r="22" spans="1:4">
      <c r="A22" s="265" t="s">
        <v>545</v>
      </c>
      <c r="B22" s="265" t="s">
        <v>0</v>
      </c>
      <c r="C22" s="273">
        <v>3.8280371830784976E-2</v>
      </c>
      <c r="D22" s="361">
        <f t="shared" si="0"/>
        <v>17</v>
      </c>
    </row>
    <row r="23" spans="1:4">
      <c r="A23" s="265" t="s">
        <v>460</v>
      </c>
      <c r="B23" s="265" t="s">
        <v>24</v>
      </c>
      <c r="C23" s="273">
        <v>3.9746499379094809E-2</v>
      </c>
      <c r="D23" s="361">
        <f t="shared" si="0"/>
        <v>16</v>
      </c>
    </row>
    <row r="24" spans="1:4">
      <c r="A24" s="265" t="s">
        <v>466</v>
      </c>
      <c r="B24" s="265" t="s">
        <v>30</v>
      </c>
      <c r="C24" s="273">
        <v>3.9996117667041364E-2</v>
      </c>
      <c r="D24" s="361">
        <f t="shared" si="0"/>
        <v>15</v>
      </c>
    </row>
    <row r="25" spans="1:4">
      <c r="A25" s="265" t="s">
        <v>463</v>
      </c>
      <c r="B25" s="265" t="s">
        <v>27</v>
      </c>
      <c r="C25" s="273">
        <v>4.374656428989411E-2</v>
      </c>
      <c r="D25" s="361">
        <f t="shared" si="0"/>
        <v>14</v>
      </c>
    </row>
    <row r="26" spans="1:4">
      <c r="A26" s="265" t="s">
        <v>541</v>
      </c>
      <c r="B26" s="265" t="s">
        <v>5</v>
      </c>
      <c r="C26" s="273">
        <v>4.4636329667116184E-2</v>
      </c>
      <c r="D26" s="361">
        <f t="shared" si="0"/>
        <v>13</v>
      </c>
    </row>
    <row r="27" spans="1:4">
      <c r="A27" s="265" t="s">
        <v>542</v>
      </c>
      <c r="B27" s="265" t="s">
        <v>12</v>
      </c>
      <c r="C27" s="273">
        <v>4.9314318384963973E-2</v>
      </c>
      <c r="D27" s="361">
        <f t="shared" si="0"/>
        <v>12</v>
      </c>
    </row>
    <row r="28" spans="1:4">
      <c r="A28" s="265" t="s">
        <v>454</v>
      </c>
      <c r="B28" s="265" t="s">
        <v>18</v>
      </c>
      <c r="C28" s="273">
        <v>4.940174182433172E-2</v>
      </c>
      <c r="D28" s="361">
        <f t="shared" si="0"/>
        <v>11</v>
      </c>
    </row>
    <row r="29" spans="1:4">
      <c r="A29" s="265" t="s">
        <v>548</v>
      </c>
      <c r="B29" s="265" t="s">
        <v>4</v>
      </c>
      <c r="C29" s="273">
        <v>5.0123475519819195E-2</v>
      </c>
      <c r="D29" s="361">
        <f t="shared" si="0"/>
        <v>10</v>
      </c>
    </row>
    <row r="30" spans="1:4">
      <c r="A30" s="265" t="s">
        <v>464</v>
      </c>
      <c r="B30" s="265" t="s">
        <v>28</v>
      </c>
      <c r="C30" s="273">
        <v>5.1900454685199202E-2</v>
      </c>
      <c r="D30" s="361">
        <f t="shared" si="0"/>
        <v>9</v>
      </c>
    </row>
    <row r="31" spans="1:4">
      <c r="A31" s="265" t="s">
        <v>458</v>
      </c>
      <c r="B31" s="265" t="s">
        <v>22</v>
      </c>
      <c r="C31" s="273">
        <v>5.4094065787832206E-2</v>
      </c>
      <c r="D31" s="361">
        <f t="shared" si="0"/>
        <v>8</v>
      </c>
    </row>
    <row r="32" spans="1:4">
      <c r="A32" s="265" t="s">
        <v>467</v>
      </c>
      <c r="B32" s="265" t="s">
        <v>31</v>
      </c>
      <c r="C32" s="273">
        <v>5.9341989076757001E-2</v>
      </c>
      <c r="D32" s="361">
        <f t="shared" si="0"/>
        <v>7</v>
      </c>
    </row>
    <row r="33" spans="1:4">
      <c r="A33" s="265" t="s">
        <v>538</v>
      </c>
      <c r="B33" s="265" t="s">
        <v>6</v>
      </c>
      <c r="C33" s="273">
        <v>6.2207906495903138E-2</v>
      </c>
      <c r="D33" s="361">
        <f t="shared" si="0"/>
        <v>6</v>
      </c>
    </row>
    <row r="34" spans="1:4">
      <c r="A34" s="265" t="s">
        <v>546</v>
      </c>
      <c r="B34" s="362" t="s">
        <v>15</v>
      </c>
      <c r="C34" s="273">
        <v>6.8783625257877873E-2</v>
      </c>
      <c r="D34" s="361">
        <f t="shared" si="0"/>
        <v>5</v>
      </c>
    </row>
    <row r="35" spans="1:4">
      <c r="A35" s="265" t="s">
        <v>453</v>
      </c>
      <c r="B35" s="265" t="s">
        <v>17</v>
      </c>
      <c r="C35" s="273">
        <v>7.3014054185438867E-2</v>
      </c>
      <c r="D35" s="361">
        <f t="shared" si="0"/>
        <v>4</v>
      </c>
    </row>
    <row r="36" spans="1:4">
      <c r="A36" s="265" t="s">
        <v>459</v>
      </c>
      <c r="B36" s="265" t="s">
        <v>23</v>
      </c>
      <c r="C36" s="273">
        <v>8.0212360782503239E-2</v>
      </c>
      <c r="D36" s="361">
        <f t="shared" si="0"/>
        <v>3</v>
      </c>
    </row>
    <row r="37" spans="1:4">
      <c r="A37" s="265" t="s">
        <v>469</v>
      </c>
      <c r="B37" s="265" t="s">
        <v>33</v>
      </c>
      <c r="C37" s="273">
        <v>8.0583572326233241E-2</v>
      </c>
      <c r="D37" s="361">
        <f t="shared" si="0"/>
        <v>2</v>
      </c>
    </row>
    <row r="38" spans="1:4">
      <c r="A38" s="265" t="s">
        <v>457</v>
      </c>
      <c r="B38" s="265" t="s">
        <v>21</v>
      </c>
      <c r="C38" s="273">
        <v>8.3519442984760883E-2</v>
      </c>
      <c r="D38" s="361">
        <f t="shared" si="0"/>
        <v>1</v>
      </c>
    </row>
    <row r="40" spans="1:4">
      <c r="B40" s="265" t="s">
        <v>1</v>
      </c>
      <c r="C40" s="363">
        <v>1</v>
      </c>
      <c r="D40" s="364">
        <v>4.02E-2</v>
      </c>
    </row>
    <row r="41" spans="1:4">
      <c r="C41" s="363">
        <v>0</v>
      </c>
      <c r="D41" s="364">
        <f>D40</f>
        <v>4.02E-2</v>
      </c>
    </row>
  </sheetData>
  <autoFilter ref="A6:D38" xr:uid="{00000000-0009-0000-0000-000006000000}">
    <sortState ref="A7:D38">
      <sortCondition ref="C6:C38"/>
    </sortState>
  </autoFilter>
  <mergeCells count="1">
    <mergeCell ref="H1:I1"/>
  </mergeCells>
  <hyperlinks>
    <hyperlink ref="H1:I1" location="Index!A1" display="Regresar al Índice" xr:uid="{5377918A-DDAD-4AE3-A882-F42524CF1D0A}"/>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6A15-92A8-492C-A689-5F3B2986A762}">
  <sheetPr codeName="Hoja127"/>
  <dimension ref="A1:I41"/>
  <sheetViews>
    <sheetView workbookViewId="0"/>
  </sheetViews>
  <sheetFormatPr baseColWidth="10" defaultRowHeight="12.75"/>
  <cols>
    <col min="1" max="16384" width="11.42578125" style="265"/>
  </cols>
  <sheetData>
    <row r="1" spans="1:9">
      <c r="A1" s="262" t="s">
        <v>2841</v>
      </c>
      <c r="H1" s="263" t="s">
        <v>1445</v>
      </c>
      <c r="I1" s="263"/>
    </row>
    <row r="2" spans="1:9">
      <c r="A2" s="267" t="s">
        <v>1341</v>
      </c>
    </row>
    <row r="6" spans="1:9">
      <c r="A6" s="265" t="s">
        <v>135</v>
      </c>
      <c r="B6" s="265" t="s">
        <v>550</v>
      </c>
      <c r="C6" s="265" t="s">
        <v>555</v>
      </c>
      <c r="D6" s="265" t="s">
        <v>136</v>
      </c>
    </row>
    <row r="7" spans="1:9">
      <c r="A7" s="265" t="s">
        <v>539</v>
      </c>
      <c r="B7" s="265" t="s">
        <v>3</v>
      </c>
      <c r="C7" s="273">
        <v>6.8721047331319243E-2</v>
      </c>
      <c r="D7" s="361">
        <f t="shared" ref="D7:D38" si="0">_xlfn.RANK.EQ(C7,$C$7:$C$38,0)</f>
        <v>32</v>
      </c>
    </row>
    <row r="8" spans="1:9">
      <c r="A8" s="265" t="s">
        <v>455</v>
      </c>
      <c r="B8" s="265" t="s">
        <v>19</v>
      </c>
      <c r="C8" s="273">
        <v>6.9781553398058305E-2</v>
      </c>
      <c r="D8" s="361">
        <f t="shared" si="0"/>
        <v>31</v>
      </c>
    </row>
    <row r="9" spans="1:9">
      <c r="A9" s="265" t="s">
        <v>536</v>
      </c>
      <c r="B9" s="265" t="s">
        <v>14</v>
      </c>
      <c r="C9" s="273">
        <v>7.2803444858116156E-2</v>
      </c>
      <c r="D9" s="361">
        <f t="shared" si="0"/>
        <v>30</v>
      </c>
    </row>
    <row r="10" spans="1:9">
      <c r="A10" s="265" t="s">
        <v>461</v>
      </c>
      <c r="B10" s="265" t="s">
        <v>25</v>
      </c>
      <c r="C10" s="273">
        <v>7.4169922280007447E-2</v>
      </c>
      <c r="D10" s="361">
        <f t="shared" si="0"/>
        <v>29</v>
      </c>
    </row>
    <row r="11" spans="1:9">
      <c r="A11" s="265" t="s">
        <v>467</v>
      </c>
      <c r="B11" s="265" t="s">
        <v>31</v>
      </c>
      <c r="C11" s="273">
        <v>7.6735028712058936E-2</v>
      </c>
      <c r="D11" s="361">
        <f t="shared" si="0"/>
        <v>28</v>
      </c>
    </row>
    <row r="12" spans="1:9">
      <c r="A12" s="265" t="s">
        <v>454</v>
      </c>
      <c r="B12" s="265" t="s">
        <v>18</v>
      </c>
      <c r="C12" s="273">
        <v>7.7418826515988984E-2</v>
      </c>
      <c r="D12" s="361">
        <f t="shared" si="0"/>
        <v>27</v>
      </c>
    </row>
    <row r="13" spans="1:9">
      <c r="A13" s="265" t="s">
        <v>465</v>
      </c>
      <c r="B13" s="265" t="s">
        <v>29</v>
      </c>
      <c r="C13" s="273">
        <v>7.7638357985707077E-2</v>
      </c>
      <c r="D13" s="361">
        <f t="shared" si="0"/>
        <v>26</v>
      </c>
    </row>
    <row r="14" spans="1:9">
      <c r="A14" s="265" t="s">
        <v>537</v>
      </c>
      <c r="B14" s="265" t="s">
        <v>9</v>
      </c>
      <c r="C14" s="273">
        <v>8.0400172832120198E-2</v>
      </c>
      <c r="D14" s="361">
        <f t="shared" si="0"/>
        <v>25</v>
      </c>
    </row>
    <row r="15" spans="1:9">
      <c r="A15" s="265" t="s">
        <v>463</v>
      </c>
      <c r="B15" s="265" t="s">
        <v>27</v>
      </c>
      <c r="C15" s="273">
        <v>8.0458233411599592E-2</v>
      </c>
      <c r="D15" s="361">
        <f t="shared" si="0"/>
        <v>24</v>
      </c>
    </row>
    <row r="16" spans="1:9">
      <c r="A16" s="265" t="s">
        <v>462</v>
      </c>
      <c r="B16" s="265" t="s">
        <v>26</v>
      </c>
      <c r="C16" s="273">
        <v>8.0753767604765214E-2</v>
      </c>
      <c r="D16" s="361">
        <f t="shared" si="0"/>
        <v>23</v>
      </c>
    </row>
    <row r="17" spans="1:4">
      <c r="A17" s="265" t="s">
        <v>469</v>
      </c>
      <c r="B17" s="362" t="s">
        <v>33</v>
      </c>
      <c r="C17" s="273">
        <v>8.1842247168978838E-2</v>
      </c>
      <c r="D17" s="361">
        <f t="shared" si="0"/>
        <v>22</v>
      </c>
    </row>
    <row r="18" spans="1:4">
      <c r="A18" s="265" t="s">
        <v>540</v>
      </c>
      <c r="B18" s="265" t="s">
        <v>16</v>
      </c>
      <c r="C18" s="273">
        <v>8.2529423114026557E-2</v>
      </c>
      <c r="D18" s="361">
        <f t="shared" si="0"/>
        <v>21</v>
      </c>
    </row>
    <row r="19" spans="1:4">
      <c r="A19" s="265" t="s">
        <v>460</v>
      </c>
      <c r="B19" s="265" t="s">
        <v>24</v>
      </c>
      <c r="C19" s="273">
        <v>8.5489220563847446E-2</v>
      </c>
      <c r="D19" s="361">
        <f t="shared" si="0"/>
        <v>20</v>
      </c>
    </row>
    <row r="20" spans="1:4">
      <c r="A20" s="265" t="s">
        <v>538</v>
      </c>
      <c r="B20" s="265" t="s">
        <v>6</v>
      </c>
      <c r="C20" s="273">
        <v>8.5561497326203231E-2</v>
      </c>
      <c r="D20" s="361">
        <f t="shared" si="0"/>
        <v>19</v>
      </c>
    </row>
    <row r="21" spans="1:4">
      <c r="A21" s="265" t="s">
        <v>542</v>
      </c>
      <c r="B21" s="265" t="s">
        <v>12</v>
      </c>
      <c r="C21" s="273">
        <v>8.692622882832074E-2</v>
      </c>
      <c r="D21" s="361">
        <f t="shared" si="0"/>
        <v>18</v>
      </c>
    </row>
    <row r="22" spans="1:4">
      <c r="A22" s="265" t="s">
        <v>457</v>
      </c>
      <c r="B22" s="265" t="s">
        <v>21</v>
      </c>
      <c r="C22" s="273">
        <v>8.6972930869729334E-2</v>
      </c>
      <c r="D22" s="361">
        <f t="shared" si="0"/>
        <v>17</v>
      </c>
    </row>
    <row r="23" spans="1:4">
      <c r="A23" s="265" t="s">
        <v>459</v>
      </c>
      <c r="B23" s="265" t="s">
        <v>23</v>
      </c>
      <c r="C23" s="273">
        <v>8.785436694620577E-2</v>
      </c>
      <c r="D23" s="361">
        <f t="shared" si="0"/>
        <v>16</v>
      </c>
    </row>
    <row r="24" spans="1:4">
      <c r="A24" s="265" t="s">
        <v>547</v>
      </c>
      <c r="B24" s="265" t="s">
        <v>8</v>
      </c>
      <c r="C24" s="273">
        <v>8.7931005383875396E-2</v>
      </c>
      <c r="D24" s="361">
        <f t="shared" si="0"/>
        <v>15</v>
      </c>
    </row>
    <row r="25" spans="1:4">
      <c r="A25" s="265" t="s">
        <v>458</v>
      </c>
      <c r="B25" s="265" t="s">
        <v>22</v>
      </c>
      <c r="C25" s="273">
        <v>8.8390501319261253E-2</v>
      </c>
      <c r="D25" s="361">
        <f t="shared" si="0"/>
        <v>14</v>
      </c>
    </row>
    <row r="26" spans="1:4">
      <c r="A26" s="265" t="s">
        <v>544</v>
      </c>
      <c r="B26" s="265" t="s">
        <v>10</v>
      </c>
      <c r="C26" s="273">
        <v>8.8647583036413971E-2</v>
      </c>
      <c r="D26" s="361">
        <f t="shared" si="0"/>
        <v>13</v>
      </c>
    </row>
    <row r="27" spans="1:4">
      <c r="A27" s="265" t="s">
        <v>453</v>
      </c>
      <c r="B27" s="265" t="s">
        <v>17</v>
      </c>
      <c r="C27" s="273">
        <v>8.877485249640546E-2</v>
      </c>
      <c r="D27" s="361">
        <f t="shared" si="0"/>
        <v>12</v>
      </c>
    </row>
    <row r="28" spans="1:4">
      <c r="A28" s="265" t="s">
        <v>549</v>
      </c>
      <c r="B28" s="265" t="s">
        <v>7</v>
      </c>
      <c r="C28" s="273">
        <v>8.9326095006972972E-2</v>
      </c>
      <c r="D28" s="361">
        <f t="shared" si="0"/>
        <v>11</v>
      </c>
    </row>
    <row r="29" spans="1:4">
      <c r="A29" s="265" t="s">
        <v>543</v>
      </c>
      <c r="B29" s="265" t="s">
        <v>11</v>
      </c>
      <c r="C29" s="273">
        <v>9.0284552512276545E-2</v>
      </c>
      <c r="D29" s="361">
        <f t="shared" si="0"/>
        <v>10</v>
      </c>
    </row>
    <row r="30" spans="1:4">
      <c r="A30" s="265" t="s">
        <v>466</v>
      </c>
      <c r="B30" s="265" t="s">
        <v>30</v>
      </c>
      <c r="C30" s="273">
        <v>9.0622590838621037E-2</v>
      </c>
      <c r="D30" s="361">
        <f t="shared" si="0"/>
        <v>9</v>
      </c>
    </row>
    <row r="31" spans="1:4">
      <c r="A31" s="265" t="s">
        <v>546</v>
      </c>
      <c r="B31" s="265" t="s">
        <v>15</v>
      </c>
      <c r="C31" s="273">
        <v>9.0994505932000938E-2</v>
      </c>
      <c r="D31" s="361">
        <f t="shared" si="0"/>
        <v>8</v>
      </c>
    </row>
    <row r="32" spans="1:4">
      <c r="A32" s="265" t="s">
        <v>545</v>
      </c>
      <c r="B32" s="265" t="s">
        <v>0</v>
      </c>
      <c r="C32" s="273">
        <v>9.2000863371465499E-2</v>
      </c>
      <c r="D32" s="361">
        <f t="shared" si="0"/>
        <v>7</v>
      </c>
    </row>
    <row r="33" spans="1:4">
      <c r="A33" s="265" t="s">
        <v>464</v>
      </c>
      <c r="B33" s="265" t="s">
        <v>28</v>
      </c>
      <c r="C33" s="273">
        <v>9.2846437532627182E-2</v>
      </c>
      <c r="D33" s="361">
        <f t="shared" si="0"/>
        <v>6</v>
      </c>
    </row>
    <row r="34" spans="1:4">
      <c r="A34" s="265" t="s">
        <v>468</v>
      </c>
      <c r="B34" s="265" t="s">
        <v>32</v>
      </c>
      <c r="C34" s="273">
        <v>9.4839247960729345E-2</v>
      </c>
      <c r="D34" s="361">
        <f t="shared" si="0"/>
        <v>5</v>
      </c>
    </row>
    <row r="35" spans="1:4">
      <c r="A35" s="265" t="s">
        <v>452</v>
      </c>
      <c r="B35" s="265" t="s">
        <v>13</v>
      </c>
      <c r="C35" s="273">
        <v>9.8001777660730177E-2</v>
      </c>
      <c r="D35" s="361">
        <f t="shared" si="0"/>
        <v>4</v>
      </c>
    </row>
    <row r="36" spans="1:4">
      <c r="A36" s="265" t="s">
        <v>548</v>
      </c>
      <c r="B36" s="265" t="s">
        <v>4</v>
      </c>
      <c r="C36" s="273">
        <v>0.10168901271112656</v>
      </c>
      <c r="D36" s="361">
        <f t="shared" si="0"/>
        <v>3</v>
      </c>
    </row>
    <row r="37" spans="1:4">
      <c r="A37" s="265" t="s">
        <v>541</v>
      </c>
      <c r="B37" s="265" t="s">
        <v>5</v>
      </c>
      <c r="C37" s="273">
        <v>0.10528589477116193</v>
      </c>
      <c r="D37" s="361">
        <f t="shared" si="0"/>
        <v>2</v>
      </c>
    </row>
    <row r="38" spans="1:4">
      <c r="A38" s="265" t="s">
        <v>456</v>
      </c>
      <c r="B38" s="265" t="s">
        <v>20</v>
      </c>
      <c r="C38" s="273">
        <v>0.11296866433300999</v>
      </c>
      <c r="D38" s="361">
        <f t="shared" si="0"/>
        <v>1</v>
      </c>
    </row>
    <row r="40" spans="1:4">
      <c r="B40" s="265" t="s">
        <v>1</v>
      </c>
      <c r="C40" s="363">
        <v>1</v>
      </c>
      <c r="D40" s="364">
        <v>8.5599999999999996E-2</v>
      </c>
    </row>
    <row r="41" spans="1:4">
      <c r="C41" s="363">
        <v>0</v>
      </c>
      <c r="D41" s="364">
        <f>D40</f>
        <v>8.5599999999999996E-2</v>
      </c>
    </row>
  </sheetData>
  <autoFilter ref="A6:D38" xr:uid="{00000000-0009-0000-0000-000007000000}">
    <sortState ref="A7:D38">
      <sortCondition ref="C6:C38"/>
    </sortState>
  </autoFilter>
  <mergeCells count="1">
    <mergeCell ref="H1:I1"/>
  </mergeCells>
  <hyperlinks>
    <hyperlink ref="H1:I1" location="Index!A1" display="Regresar al Índice" xr:uid="{20B93625-AA3A-46B8-9780-122012DC06CC}"/>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1A158-5DBC-4ABC-9430-0939CDFB5FC5}">
  <sheetPr codeName="Hoja133"/>
  <dimension ref="A1:I41"/>
  <sheetViews>
    <sheetView workbookViewId="0"/>
  </sheetViews>
  <sheetFormatPr baseColWidth="10" defaultRowHeight="12.75"/>
  <cols>
    <col min="1" max="16384" width="11.42578125" style="265"/>
  </cols>
  <sheetData>
    <row r="1" spans="1:9">
      <c r="A1" s="262" t="s">
        <v>2843</v>
      </c>
      <c r="H1" s="263" t="s">
        <v>1445</v>
      </c>
      <c r="I1" s="263"/>
    </row>
    <row r="2" spans="1:9">
      <c r="A2" s="267" t="s">
        <v>1341</v>
      </c>
    </row>
    <row r="6" spans="1:9">
      <c r="A6" s="265" t="s">
        <v>135</v>
      </c>
      <c r="B6" s="265" t="s">
        <v>550</v>
      </c>
      <c r="C6" s="265" t="s">
        <v>556</v>
      </c>
      <c r="D6" s="265" t="s">
        <v>136</v>
      </c>
    </row>
    <row r="7" spans="1:9">
      <c r="A7" s="265" t="s">
        <v>540</v>
      </c>
      <c r="B7" s="265" t="s">
        <v>16</v>
      </c>
      <c r="C7" s="273">
        <v>2.4464617433668658E-2</v>
      </c>
      <c r="D7" s="361">
        <f t="shared" ref="D7:D38" si="0">_xlfn.RANK.EQ(C7,$C$7:$C$38,0)</f>
        <v>32</v>
      </c>
    </row>
    <row r="8" spans="1:9">
      <c r="A8" s="265" t="s">
        <v>549</v>
      </c>
      <c r="B8" s="265" t="s">
        <v>7</v>
      </c>
      <c r="C8" s="273">
        <v>2.6077803974402104E-2</v>
      </c>
      <c r="D8" s="361">
        <f t="shared" si="0"/>
        <v>31</v>
      </c>
    </row>
    <row r="9" spans="1:9">
      <c r="A9" s="265" t="s">
        <v>548</v>
      </c>
      <c r="B9" s="265" t="s">
        <v>4</v>
      </c>
      <c r="C9" s="273">
        <v>2.7878507316822222E-2</v>
      </c>
      <c r="D9" s="361">
        <f t="shared" si="0"/>
        <v>30</v>
      </c>
    </row>
    <row r="10" spans="1:9">
      <c r="A10" s="265" t="s">
        <v>459</v>
      </c>
      <c r="B10" s="265" t="s">
        <v>23</v>
      </c>
      <c r="C10" s="273">
        <v>3.0498205032406845E-2</v>
      </c>
      <c r="D10" s="361">
        <f t="shared" si="0"/>
        <v>29</v>
      </c>
    </row>
    <row r="11" spans="1:9">
      <c r="A11" s="265" t="s">
        <v>469</v>
      </c>
      <c r="B11" s="265" t="s">
        <v>33</v>
      </c>
      <c r="C11" s="273">
        <v>3.4665211604123884E-2</v>
      </c>
      <c r="D11" s="361">
        <f t="shared" si="0"/>
        <v>28</v>
      </c>
    </row>
    <row r="12" spans="1:9">
      <c r="A12" s="265" t="s">
        <v>452</v>
      </c>
      <c r="B12" s="265" t="s">
        <v>13</v>
      </c>
      <c r="C12" s="273">
        <v>3.5195998087823449E-2</v>
      </c>
      <c r="D12" s="361">
        <f t="shared" si="0"/>
        <v>27</v>
      </c>
    </row>
    <row r="13" spans="1:9">
      <c r="A13" s="265" t="s">
        <v>458</v>
      </c>
      <c r="B13" s="265" t="s">
        <v>22</v>
      </c>
      <c r="C13" s="273">
        <v>3.5198355601233348E-2</v>
      </c>
      <c r="D13" s="361">
        <f t="shared" si="0"/>
        <v>26</v>
      </c>
    </row>
    <row r="14" spans="1:9">
      <c r="A14" s="265" t="s">
        <v>545</v>
      </c>
      <c r="B14" s="265" t="s">
        <v>0</v>
      </c>
      <c r="C14" s="273">
        <v>3.7197366587139499E-2</v>
      </c>
      <c r="D14" s="361">
        <f t="shared" si="0"/>
        <v>25</v>
      </c>
    </row>
    <row r="15" spans="1:9">
      <c r="A15" s="265" t="s">
        <v>453</v>
      </c>
      <c r="B15" s="265" t="s">
        <v>17</v>
      </c>
      <c r="C15" s="273">
        <v>3.7534364261168379E-2</v>
      </c>
      <c r="D15" s="361">
        <f t="shared" si="0"/>
        <v>24</v>
      </c>
    </row>
    <row r="16" spans="1:9">
      <c r="A16" s="265" t="s">
        <v>456</v>
      </c>
      <c r="B16" s="265" t="s">
        <v>20</v>
      </c>
      <c r="C16" s="273">
        <v>3.783738262663687E-2</v>
      </c>
      <c r="D16" s="361">
        <f t="shared" si="0"/>
        <v>23</v>
      </c>
    </row>
    <row r="17" spans="1:4">
      <c r="A17" s="265" t="s">
        <v>538</v>
      </c>
      <c r="B17" s="265" t="s">
        <v>6</v>
      </c>
      <c r="C17" s="273">
        <v>4.1247045108642848E-2</v>
      </c>
      <c r="D17" s="361">
        <f t="shared" si="0"/>
        <v>22</v>
      </c>
    </row>
    <row r="18" spans="1:4">
      <c r="A18" s="265" t="s">
        <v>465</v>
      </c>
      <c r="B18" s="265" t="s">
        <v>29</v>
      </c>
      <c r="C18" s="273">
        <v>4.1252535496957406E-2</v>
      </c>
      <c r="D18" s="361">
        <f t="shared" si="0"/>
        <v>21</v>
      </c>
    </row>
    <row r="19" spans="1:4">
      <c r="A19" s="265" t="s">
        <v>544</v>
      </c>
      <c r="B19" s="265" t="s">
        <v>10</v>
      </c>
      <c r="C19" s="273">
        <v>4.2062755524342271E-2</v>
      </c>
      <c r="D19" s="361">
        <f t="shared" si="0"/>
        <v>20</v>
      </c>
    </row>
    <row r="20" spans="1:4">
      <c r="A20" s="265" t="s">
        <v>463</v>
      </c>
      <c r="B20" s="265" t="s">
        <v>27</v>
      </c>
      <c r="C20" s="273">
        <v>4.2592126248635932E-2</v>
      </c>
      <c r="D20" s="361">
        <f t="shared" si="0"/>
        <v>19</v>
      </c>
    </row>
    <row r="21" spans="1:4">
      <c r="A21" s="265" t="s">
        <v>461</v>
      </c>
      <c r="B21" s="265" t="s">
        <v>25</v>
      </c>
      <c r="C21" s="273">
        <v>4.2611550439281221E-2</v>
      </c>
      <c r="D21" s="361">
        <f t="shared" si="0"/>
        <v>18</v>
      </c>
    </row>
    <row r="22" spans="1:4">
      <c r="A22" s="265" t="s">
        <v>462</v>
      </c>
      <c r="B22" s="265" t="s">
        <v>26</v>
      </c>
      <c r="C22" s="273">
        <v>4.4724914231337405E-2</v>
      </c>
      <c r="D22" s="361">
        <f t="shared" si="0"/>
        <v>17</v>
      </c>
    </row>
    <row r="23" spans="1:4">
      <c r="A23" s="265" t="s">
        <v>468</v>
      </c>
      <c r="B23" s="265" t="s">
        <v>32</v>
      </c>
      <c r="C23" s="273">
        <v>4.4984206513451697E-2</v>
      </c>
      <c r="D23" s="361">
        <f t="shared" si="0"/>
        <v>16</v>
      </c>
    </row>
    <row r="24" spans="1:4">
      <c r="A24" s="265" t="s">
        <v>543</v>
      </c>
      <c r="B24" s="265" t="s">
        <v>11</v>
      </c>
      <c r="C24" s="273">
        <v>4.7140017382773923E-2</v>
      </c>
      <c r="D24" s="361">
        <f t="shared" si="0"/>
        <v>15</v>
      </c>
    </row>
    <row r="25" spans="1:4">
      <c r="A25" s="265" t="s">
        <v>542</v>
      </c>
      <c r="B25" s="265" t="s">
        <v>12</v>
      </c>
      <c r="C25" s="273">
        <v>4.8455416384003171E-2</v>
      </c>
      <c r="D25" s="361">
        <f t="shared" si="0"/>
        <v>14</v>
      </c>
    </row>
    <row r="26" spans="1:4">
      <c r="A26" s="265" t="s">
        <v>454</v>
      </c>
      <c r="B26" s="265" t="s">
        <v>18</v>
      </c>
      <c r="C26" s="273">
        <v>4.8564974200378516E-2</v>
      </c>
      <c r="D26" s="361">
        <f t="shared" si="0"/>
        <v>13</v>
      </c>
    </row>
    <row r="27" spans="1:4">
      <c r="A27" s="265" t="s">
        <v>467</v>
      </c>
      <c r="B27" s="265" t="s">
        <v>31</v>
      </c>
      <c r="C27" s="273">
        <v>4.8669045357702105E-2</v>
      </c>
      <c r="D27" s="361">
        <f t="shared" si="0"/>
        <v>12</v>
      </c>
    </row>
    <row r="28" spans="1:4">
      <c r="A28" s="265" t="s">
        <v>460</v>
      </c>
      <c r="B28" s="265" t="s">
        <v>24</v>
      </c>
      <c r="C28" s="273">
        <v>4.8760504883351263E-2</v>
      </c>
      <c r="D28" s="361">
        <f t="shared" si="0"/>
        <v>11</v>
      </c>
    </row>
    <row r="29" spans="1:4">
      <c r="A29" s="265" t="s">
        <v>537</v>
      </c>
      <c r="B29" s="265" t="s">
        <v>9</v>
      </c>
      <c r="C29" s="273">
        <v>4.9309630800690833E-2</v>
      </c>
      <c r="D29" s="361">
        <f t="shared" si="0"/>
        <v>10</v>
      </c>
    </row>
    <row r="30" spans="1:4">
      <c r="A30" s="265" t="s">
        <v>539</v>
      </c>
      <c r="B30" s="265" t="s">
        <v>3</v>
      </c>
      <c r="C30" s="273">
        <v>5.2291201581431815E-2</v>
      </c>
      <c r="D30" s="361">
        <f t="shared" si="0"/>
        <v>9</v>
      </c>
    </row>
    <row r="31" spans="1:4">
      <c r="A31" s="265" t="s">
        <v>536</v>
      </c>
      <c r="B31" s="265" t="s">
        <v>14</v>
      </c>
      <c r="C31" s="273">
        <v>5.3418528156373837E-2</v>
      </c>
      <c r="D31" s="361">
        <f t="shared" si="0"/>
        <v>8</v>
      </c>
    </row>
    <row r="32" spans="1:4">
      <c r="A32" s="265" t="s">
        <v>464</v>
      </c>
      <c r="B32" s="362" t="s">
        <v>28</v>
      </c>
      <c r="C32" s="273">
        <v>6.2619721652455509E-2</v>
      </c>
      <c r="D32" s="361">
        <f t="shared" si="0"/>
        <v>7</v>
      </c>
    </row>
    <row r="33" spans="1:4">
      <c r="A33" s="265" t="s">
        <v>541</v>
      </c>
      <c r="B33" s="265" t="s">
        <v>5</v>
      </c>
      <c r="C33" s="273">
        <v>6.5532857331746602E-2</v>
      </c>
      <c r="D33" s="361">
        <f t="shared" si="0"/>
        <v>6</v>
      </c>
    </row>
    <row r="34" spans="1:4">
      <c r="A34" s="265" t="s">
        <v>466</v>
      </c>
      <c r="B34" s="265" t="s">
        <v>30</v>
      </c>
      <c r="C34" s="273">
        <v>6.8742389362439621E-2</v>
      </c>
      <c r="D34" s="361">
        <f t="shared" si="0"/>
        <v>5</v>
      </c>
    </row>
    <row r="35" spans="1:4">
      <c r="A35" s="265" t="s">
        <v>547</v>
      </c>
      <c r="B35" s="265" t="s">
        <v>8</v>
      </c>
      <c r="C35" s="273">
        <v>6.9340276319657335E-2</v>
      </c>
      <c r="D35" s="361">
        <f t="shared" si="0"/>
        <v>4</v>
      </c>
    </row>
    <row r="36" spans="1:4">
      <c r="A36" s="265" t="s">
        <v>457</v>
      </c>
      <c r="B36" s="265" t="s">
        <v>21</v>
      </c>
      <c r="C36" s="273">
        <v>7.566133643096655E-2</v>
      </c>
      <c r="D36" s="361">
        <f t="shared" si="0"/>
        <v>3</v>
      </c>
    </row>
    <row r="37" spans="1:4">
      <c r="A37" s="265" t="s">
        <v>455</v>
      </c>
      <c r="B37" s="265" t="s">
        <v>19</v>
      </c>
      <c r="C37" s="273">
        <v>7.7400690846286771E-2</v>
      </c>
      <c r="D37" s="361">
        <f t="shared" si="0"/>
        <v>2</v>
      </c>
    </row>
    <row r="38" spans="1:4">
      <c r="A38" s="265" t="s">
        <v>546</v>
      </c>
      <c r="B38" s="265" t="s">
        <v>15</v>
      </c>
      <c r="C38" s="273">
        <v>7.8387158087536574E-2</v>
      </c>
      <c r="D38" s="361">
        <f t="shared" si="0"/>
        <v>1</v>
      </c>
    </row>
    <row r="40" spans="1:4">
      <c r="B40" s="265" t="s">
        <v>1</v>
      </c>
      <c r="C40" s="363">
        <v>1</v>
      </c>
      <c r="D40" s="364">
        <v>4.5499999999999999E-2</v>
      </c>
    </row>
    <row r="41" spans="1:4">
      <c r="C41" s="363">
        <v>0</v>
      </c>
      <c r="D41" s="364">
        <f>D40</f>
        <v>4.5499999999999999E-2</v>
      </c>
    </row>
  </sheetData>
  <autoFilter ref="A6:D38" xr:uid="{00000000-0009-0000-0000-000008000000}">
    <sortState ref="A7:D38">
      <sortCondition ref="C6:C38"/>
    </sortState>
  </autoFilter>
  <mergeCells count="1">
    <mergeCell ref="H1:I1"/>
  </mergeCells>
  <hyperlinks>
    <hyperlink ref="H1:I1" location="Index!A1" display="Regresar al Índice" xr:uid="{DA840946-235A-49DF-9DB3-AF64B8E758D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D0329-6117-4552-B7A8-C80279CE7DBE}">
  <sheetPr codeName="Hoja18"/>
  <dimension ref="A1:AB250"/>
  <sheetViews>
    <sheetView zoomScaleNormal="100" workbookViewId="0"/>
  </sheetViews>
  <sheetFormatPr baseColWidth="10" defaultColWidth="11.42578125" defaultRowHeight="12.75"/>
  <cols>
    <col min="1" max="1" width="23.28515625" style="337" customWidth="1"/>
    <col min="2" max="2" width="27.85546875" style="109" bestFit="1" customWidth="1"/>
    <col min="3" max="3" width="15.5703125" style="337" bestFit="1" customWidth="1"/>
    <col min="4" max="4" width="20.140625" style="337" bestFit="1" customWidth="1"/>
    <col min="5" max="5" width="17.140625" style="337" bestFit="1" customWidth="1"/>
    <col min="6" max="6" width="11.42578125" style="337"/>
    <col min="7" max="7" width="13.5703125" style="337" customWidth="1"/>
    <col min="8" max="8" width="22.140625" style="337" bestFit="1" customWidth="1"/>
    <col min="9" max="9" width="15.28515625" style="337" bestFit="1" customWidth="1"/>
    <col min="10" max="10" width="13.5703125" style="337" bestFit="1" customWidth="1"/>
    <col min="11" max="11" width="12" style="337" bestFit="1" customWidth="1"/>
    <col min="12" max="14" width="11.42578125" style="337"/>
    <col min="15" max="15" width="11.85546875" style="337" bestFit="1" customWidth="1"/>
    <col min="16" max="16" width="9.7109375" style="337" bestFit="1" customWidth="1"/>
    <col min="17" max="17" width="27.85546875" style="337" bestFit="1" customWidth="1"/>
    <col min="18" max="18" width="12.42578125" style="337" bestFit="1" customWidth="1"/>
    <col min="19" max="19" width="15.28515625" style="337" bestFit="1" customWidth="1"/>
    <col min="20" max="23" width="11.42578125" style="337"/>
    <col min="24" max="24" width="22.42578125" style="337" bestFit="1" customWidth="1"/>
    <col min="25" max="25" width="12.42578125" style="337" bestFit="1" customWidth="1"/>
    <col min="26" max="26" width="15.28515625" style="337" bestFit="1" customWidth="1"/>
    <col min="27" max="28" width="12" style="337" bestFit="1" customWidth="1"/>
    <col min="29" max="16384" width="11.42578125" style="337"/>
  </cols>
  <sheetData>
    <row r="1" spans="1:13">
      <c r="A1" s="262" t="s">
        <v>2808</v>
      </c>
      <c r="H1" s="263" t="s">
        <v>1445</v>
      </c>
      <c r="I1" s="263"/>
    </row>
    <row r="2" spans="1:13">
      <c r="A2" s="337" t="s">
        <v>1429</v>
      </c>
    </row>
    <row r="5" spans="1:13">
      <c r="A5" s="213" t="s">
        <v>577</v>
      </c>
      <c r="B5" s="213" t="s">
        <v>1055</v>
      </c>
      <c r="C5" s="213" t="s">
        <v>1036</v>
      </c>
      <c r="D5" s="208" t="s">
        <v>1036</v>
      </c>
      <c r="E5" s="208" t="s">
        <v>1036</v>
      </c>
      <c r="M5" s="110"/>
    </row>
    <row r="6" spans="1:13">
      <c r="A6" s="213"/>
      <c r="B6" s="213"/>
      <c r="C6" s="213"/>
      <c r="D6" s="208" t="s">
        <v>1056</v>
      </c>
      <c r="E6" s="208" t="s">
        <v>1057</v>
      </c>
      <c r="G6" s="443"/>
      <c r="H6" s="361"/>
      <c r="I6" s="361"/>
      <c r="J6" s="364"/>
      <c r="K6" s="364"/>
      <c r="M6" s="110"/>
    </row>
    <row r="7" spans="1:13">
      <c r="A7" s="111" t="s">
        <v>55</v>
      </c>
      <c r="B7" s="112">
        <v>689416</v>
      </c>
      <c r="C7" s="112">
        <v>52800</v>
      </c>
      <c r="D7" s="113">
        <v>7.6586560219083985E-2</v>
      </c>
      <c r="E7" s="113">
        <v>0.36735545815069925</v>
      </c>
      <c r="G7" s="443"/>
      <c r="H7" s="361"/>
      <c r="I7" s="361"/>
      <c r="J7" s="364"/>
      <c r="K7" s="364"/>
      <c r="M7" s="110"/>
    </row>
    <row r="8" spans="1:13">
      <c r="A8" s="111" t="s">
        <v>151</v>
      </c>
      <c r="B8" s="114">
        <v>465143</v>
      </c>
      <c r="C8" s="114">
        <v>28612</v>
      </c>
      <c r="D8" s="115">
        <v>6.1512266120311389E-2</v>
      </c>
      <c r="E8" s="115">
        <v>0.19906769637514785</v>
      </c>
      <c r="G8" s="443"/>
      <c r="H8" s="361"/>
      <c r="I8" s="361"/>
      <c r="J8" s="364"/>
      <c r="K8" s="364"/>
      <c r="M8" s="110"/>
    </row>
    <row r="9" spans="1:13">
      <c r="A9" s="111" t="s">
        <v>153</v>
      </c>
      <c r="B9" s="112">
        <v>78767</v>
      </c>
      <c r="C9" s="112">
        <v>27070</v>
      </c>
      <c r="D9" s="113">
        <v>0.34367184226897052</v>
      </c>
      <c r="E9" s="113">
        <v>0.18833924719961037</v>
      </c>
      <c r="G9" s="443"/>
      <c r="H9" s="361"/>
      <c r="I9" s="361"/>
      <c r="J9" s="364"/>
      <c r="K9" s="364"/>
      <c r="M9" s="110"/>
    </row>
    <row r="10" spans="1:13">
      <c r="A10" s="111" t="s">
        <v>152</v>
      </c>
      <c r="B10" s="114">
        <v>114922</v>
      </c>
      <c r="C10" s="114">
        <v>8095</v>
      </c>
      <c r="D10" s="115">
        <v>7.0439080419762976E-2</v>
      </c>
      <c r="E10" s="115">
        <v>5.6320879426702844E-2</v>
      </c>
      <c r="G10" s="443"/>
      <c r="H10" s="361"/>
      <c r="I10" s="361"/>
      <c r="J10" s="364"/>
      <c r="K10" s="364"/>
      <c r="M10" s="110"/>
    </row>
    <row r="11" spans="1:13">
      <c r="A11" s="111" t="s">
        <v>1052</v>
      </c>
      <c r="B11" s="112">
        <v>130655</v>
      </c>
      <c r="C11" s="112">
        <v>6040</v>
      </c>
      <c r="D11" s="113">
        <v>4.6228617351038996E-2</v>
      </c>
      <c r="E11" s="113">
        <v>4.2023238015723927E-2</v>
      </c>
      <c r="G11" s="443"/>
      <c r="H11" s="361"/>
      <c r="I11" s="361"/>
      <c r="J11" s="364"/>
      <c r="K11" s="364"/>
      <c r="M11" s="110"/>
    </row>
    <row r="12" spans="1:13">
      <c r="A12" s="111" t="s">
        <v>163</v>
      </c>
      <c r="B12" s="114">
        <v>32276</v>
      </c>
      <c r="C12" s="114">
        <v>3152</v>
      </c>
      <c r="D12" s="115">
        <v>9.7657702317511461E-2</v>
      </c>
      <c r="E12" s="115">
        <v>2.1930007653238711E-2</v>
      </c>
      <c r="G12" s="443"/>
      <c r="H12" s="361"/>
      <c r="I12" s="361"/>
      <c r="J12" s="364"/>
      <c r="K12" s="364"/>
      <c r="M12" s="110"/>
    </row>
    <row r="13" spans="1:13">
      <c r="A13" s="111" t="s">
        <v>268</v>
      </c>
      <c r="B13" s="112">
        <v>39935</v>
      </c>
      <c r="C13" s="112">
        <v>1707</v>
      </c>
      <c r="D13" s="113">
        <v>4.2744459747089021E-2</v>
      </c>
      <c r="E13" s="113">
        <v>1.1876434982258401E-2</v>
      </c>
      <c r="G13" s="443"/>
      <c r="H13" s="361"/>
      <c r="I13" s="361"/>
      <c r="J13" s="364"/>
      <c r="K13" s="364"/>
      <c r="M13" s="110"/>
    </row>
    <row r="14" spans="1:13">
      <c r="A14" s="111" t="s">
        <v>165</v>
      </c>
      <c r="B14" s="114">
        <v>69001</v>
      </c>
      <c r="C14" s="114">
        <v>1704</v>
      </c>
      <c r="D14" s="115">
        <v>2.4695294271097519E-2</v>
      </c>
      <c r="E14" s="115">
        <v>1.1855562513045294E-2</v>
      </c>
      <c r="G14" s="443"/>
      <c r="H14" s="361"/>
      <c r="I14" s="361"/>
      <c r="J14" s="364"/>
      <c r="K14" s="364"/>
      <c r="M14" s="110"/>
    </row>
    <row r="15" spans="1:13">
      <c r="A15" s="111" t="s">
        <v>155</v>
      </c>
      <c r="B15" s="112">
        <v>38246</v>
      </c>
      <c r="C15" s="112">
        <v>1578</v>
      </c>
      <c r="D15" s="113">
        <v>4.1259216650107199E-2</v>
      </c>
      <c r="E15" s="113">
        <v>1.0978918806094761E-2</v>
      </c>
      <c r="G15" s="443"/>
      <c r="H15" s="361"/>
      <c r="I15" s="361"/>
      <c r="J15" s="364"/>
      <c r="K15" s="364"/>
      <c r="M15" s="110"/>
    </row>
    <row r="16" spans="1:13">
      <c r="A16" s="111" t="s">
        <v>156</v>
      </c>
      <c r="B16" s="114">
        <v>22933</v>
      </c>
      <c r="C16" s="114">
        <v>1425</v>
      </c>
      <c r="D16" s="115">
        <v>6.2137531068765538E-2</v>
      </c>
      <c r="E16" s="115">
        <v>9.9144228762262573E-3</v>
      </c>
      <c r="M16" s="110"/>
    </row>
    <row r="17" spans="1:28">
      <c r="A17" s="110"/>
      <c r="B17" s="5"/>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row>
    <row r="18" spans="1:28">
      <c r="G18" s="110"/>
      <c r="H18" s="110"/>
      <c r="I18" s="110"/>
      <c r="J18" s="110"/>
      <c r="K18" s="110"/>
      <c r="L18" s="110"/>
      <c r="M18" s="110"/>
      <c r="N18" s="110"/>
      <c r="O18" s="110"/>
      <c r="P18" s="110"/>
      <c r="Q18" s="110"/>
      <c r="R18" s="110"/>
      <c r="S18" s="110"/>
      <c r="T18" s="110"/>
      <c r="U18" s="110"/>
      <c r="V18" s="110"/>
      <c r="W18" s="110"/>
      <c r="X18" s="110"/>
      <c r="Y18" s="110"/>
      <c r="Z18" s="110"/>
      <c r="AA18" s="110"/>
      <c r="AB18" s="110"/>
    </row>
    <row r="19" spans="1:28">
      <c r="F19" s="110"/>
      <c r="G19" s="110"/>
      <c r="H19" s="110"/>
      <c r="I19" s="110"/>
      <c r="J19" s="110"/>
      <c r="K19" s="110"/>
      <c r="L19" s="110"/>
      <c r="M19" s="110"/>
      <c r="N19" s="110"/>
      <c r="O19" s="110"/>
      <c r="P19" s="110"/>
      <c r="Q19" s="110"/>
      <c r="R19" s="110"/>
      <c r="S19" s="110"/>
      <c r="T19" s="110"/>
      <c r="U19" s="110"/>
      <c r="V19" s="110"/>
      <c r="W19" s="110"/>
      <c r="X19" s="110"/>
      <c r="Y19" s="110"/>
      <c r="Z19" s="110"/>
      <c r="AA19" s="110"/>
      <c r="AB19" s="110"/>
    </row>
    <row r="20" spans="1:28">
      <c r="F20" s="110"/>
      <c r="G20" s="110"/>
      <c r="H20" s="110"/>
      <c r="I20" s="110"/>
      <c r="J20" s="110"/>
      <c r="K20" s="110"/>
      <c r="L20" s="110"/>
      <c r="M20" s="110"/>
      <c r="N20" s="110"/>
      <c r="O20" s="110"/>
      <c r="P20" s="110"/>
      <c r="Q20" s="110"/>
      <c r="R20" s="110"/>
      <c r="S20" s="110"/>
      <c r="T20" s="110"/>
      <c r="U20" s="110"/>
      <c r="V20" s="110"/>
      <c r="W20" s="110"/>
      <c r="X20" s="110"/>
      <c r="Y20" s="110"/>
      <c r="Z20" s="110"/>
      <c r="AA20" s="110"/>
      <c r="AB20" s="110"/>
    </row>
    <row r="21" spans="1:28">
      <c r="F21" s="110" t="s">
        <v>1359</v>
      </c>
      <c r="G21" s="110"/>
      <c r="H21" s="110"/>
      <c r="I21" s="110"/>
      <c r="J21" s="110"/>
      <c r="K21" s="110"/>
      <c r="L21" s="110"/>
      <c r="M21" s="110"/>
      <c r="N21" s="110"/>
      <c r="O21" s="110"/>
      <c r="P21" s="110"/>
      <c r="Q21" s="110"/>
      <c r="R21" s="110"/>
      <c r="S21" s="110"/>
      <c r="T21" s="110"/>
      <c r="U21" s="110"/>
      <c r="V21" s="110"/>
      <c r="W21" s="110"/>
      <c r="X21" s="110"/>
      <c r="Y21" s="110"/>
      <c r="Z21" s="110"/>
      <c r="AA21" s="110"/>
      <c r="AB21" s="110"/>
    </row>
    <row r="22" spans="1:28">
      <c r="F22" s="110"/>
      <c r="G22" s="110"/>
      <c r="H22" s="110"/>
      <c r="I22" s="110"/>
      <c r="J22" s="110"/>
      <c r="K22" s="110"/>
      <c r="L22" s="110"/>
      <c r="M22" s="110"/>
      <c r="N22" s="110"/>
      <c r="O22" s="110"/>
      <c r="P22" s="110"/>
      <c r="Q22" s="110"/>
      <c r="R22" s="110"/>
      <c r="S22" s="110"/>
      <c r="T22" s="110"/>
      <c r="U22" s="110"/>
      <c r="V22" s="110"/>
      <c r="W22" s="110"/>
      <c r="X22" s="110"/>
      <c r="Y22" s="110"/>
      <c r="Z22" s="110"/>
      <c r="AA22" s="110"/>
      <c r="AB22" s="110"/>
    </row>
    <row r="23" spans="1:28">
      <c r="F23" s="110"/>
      <c r="G23" s="110"/>
      <c r="H23" s="110"/>
      <c r="I23" s="110"/>
      <c r="J23" s="110"/>
      <c r="K23" s="110"/>
      <c r="L23" s="110"/>
      <c r="M23" s="110"/>
      <c r="N23" s="110"/>
      <c r="O23" s="110"/>
      <c r="P23" s="110"/>
      <c r="Q23" s="110"/>
      <c r="R23" s="110"/>
      <c r="S23" s="110"/>
      <c r="T23" s="110"/>
      <c r="U23" s="110"/>
      <c r="V23" s="110"/>
      <c r="W23" s="110"/>
      <c r="X23" s="110"/>
      <c r="Y23" s="110"/>
      <c r="Z23" s="110"/>
      <c r="AA23" s="110"/>
      <c r="AB23" s="110"/>
    </row>
    <row r="24" spans="1:28">
      <c r="F24" s="110"/>
      <c r="G24" s="110"/>
      <c r="H24" s="110"/>
      <c r="I24" s="110"/>
      <c r="J24" s="110"/>
      <c r="K24" s="110"/>
      <c r="L24" s="110"/>
      <c r="M24" s="110"/>
      <c r="N24" s="110"/>
      <c r="O24" s="110"/>
      <c r="P24" s="110"/>
      <c r="Q24" s="110"/>
      <c r="R24" s="110"/>
      <c r="S24" s="110"/>
      <c r="T24" s="110"/>
      <c r="U24" s="110"/>
      <c r="V24" s="110"/>
      <c r="W24" s="110"/>
      <c r="X24" s="110"/>
      <c r="Y24" s="110"/>
      <c r="Z24" s="110"/>
      <c r="AA24" s="110"/>
      <c r="AB24" s="110"/>
    </row>
    <row r="25" spans="1:28">
      <c r="F25" s="110"/>
      <c r="G25" s="110"/>
      <c r="H25" s="110"/>
      <c r="I25" s="110"/>
      <c r="J25" s="110"/>
      <c r="K25" s="110"/>
      <c r="L25" s="110"/>
      <c r="M25" s="110"/>
      <c r="N25" s="110"/>
      <c r="O25" s="110"/>
      <c r="P25" s="110"/>
      <c r="Q25" s="110"/>
      <c r="R25" s="110"/>
      <c r="S25" s="110"/>
      <c r="T25" s="110"/>
      <c r="U25" s="110"/>
      <c r="V25" s="110"/>
      <c r="W25" s="110"/>
      <c r="X25" s="110"/>
      <c r="Y25" s="110"/>
      <c r="Z25" s="110"/>
      <c r="AA25" s="110"/>
      <c r="AB25" s="110"/>
    </row>
    <row r="26" spans="1:28">
      <c r="F26" s="110"/>
      <c r="G26" s="110"/>
      <c r="H26" s="110"/>
      <c r="I26" s="110"/>
      <c r="J26" s="110"/>
      <c r="K26" s="110"/>
      <c r="L26" s="110"/>
      <c r="M26" s="110"/>
      <c r="N26" s="110"/>
      <c r="O26" s="110"/>
      <c r="P26" s="110"/>
      <c r="Q26" s="110"/>
      <c r="R26" s="110"/>
      <c r="S26" s="110"/>
      <c r="T26" s="110"/>
      <c r="U26" s="110"/>
      <c r="V26" s="110"/>
      <c r="W26" s="110"/>
      <c r="X26" s="110"/>
      <c r="Y26" s="110"/>
      <c r="Z26" s="110"/>
      <c r="AA26" s="110"/>
      <c r="AB26" s="110"/>
    </row>
    <row r="27" spans="1:28">
      <c r="F27" s="110"/>
      <c r="G27" s="110"/>
      <c r="H27" s="110"/>
      <c r="I27" s="110"/>
      <c r="J27" s="110"/>
      <c r="K27" s="110"/>
      <c r="L27" s="110"/>
      <c r="M27" s="110"/>
      <c r="N27" s="110"/>
      <c r="O27" s="110"/>
      <c r="P27" s="110"/>
      <c r="Q27" s="110"/>
      <c r="R27" s="110"/>
      <c r="S27" s="110"/>
      <c r="T27" s="110"/>
      <c r="U27" s="110"/>
      <c r="V27" s="110"/>
      <c r="W27" s="110"/>
      <c r="X27" s="110"/>
      <c r="Y27" s="110"/>
      <c r="Z27" s="110"/>
      <c r="AA27" s="110"/>
      <c r="AB27" s="110"/>
    </row>
    <row r="28" spans="1:28">
      <c r="F28" s="110"/>
      <c r="G28" s="110"/>
      <c r="H28" s="110"/>
      <c r="I28" s="110"/>
      <c r="J28" s="110"/>
      <c r="K28" s="110"/>
      <c r="L28" s="110"/>
      <c r="M28" s="110"/>
      <c r="N28" s="110"/>
      <c r="O28" s="110"/>
      <c r="P28" s="110"/>
      <c r="Q28" s="110"/>
      <c r="R28" s="110"/>
      <c r="S28" s="110"/>
      <c r="T28" s="110"/>
      <c r="U28" s="110"/>
      <c r="V28" s="110"/>
      <c r="W28" s="110"/>
      <c r="X28" s="110"/>
      <c r="Y28" s="110"/>
      <c r="Z28" s="110"/>
      <c r="AA28" s="110"/>
      <c r="AB28" s="110"/>
    </row>
    <row r="29" spans="1:28">
      <c r="F29" s="110"/>
      <c r="G29" s="110"/>
      <c r="H29" s="110"/>
      <c r="I29" s="110"/>
      <c r="J29" s="110"/>
      <c r="K29" s="110"/>
      <c r="L29" s="110"/>
      <c r="M29" s="110"/>
      <c r="N29" s="110"/>
      <c r="O29" s="110"/>
      <c r="P29" s="110"/>
      <c r="Q29" s="110"/>
      <c r="R29" s="110"/>
      <c r="S29" s="110"/>
      <c r="T29" s="110"/>
      <c r="U29" s="110"/>
      <c r="V29" s="110"/>
      <c r="W29" s="110"/>
      <c r="X29" s="110"/>
      <c r="Y29" s="110"/>
      <c r="Z29" s="110"/>
      <c r="AA29" s="110"/>
      <c r="AB29" s="110"/>
    </row>
    <row r="30" spans="1:28">
      <c r="F30" s="110"/>
      <c r="G30" s="110"/>
      <c r="H30" s="110"/>
      <c r="I30" s="110"/>
      <c r="J30" s="110"/>
      <c r="K30" s="110"/>
      <c r="L30" s="110"/>
      <c r="M30" s="110"/>
      <c r="N30" s="110"/>
      <c r="O30" s="110"/>
      <c r="P30" s="110"/>
      <c r="Q30" s="110"/>
      <c r="R30" s="110"/>
      <c r="S30" s="110"/>
      <c r="T30" s="110"/>
      <c r="U30" s="110"/>
      <c r="V30" s="110"/>
      <c r="W30" s="110"/>
      <c r="X30" s="110"/>
      <c r="Y30" s="110"/>
      <c r="Z30" s="110"/>
      <c r="AA30" s="110"/>
      <c r="AB30" s="110"/>
    </row>
    <row r="31" spans="1:28">
      <c r="F31" s="110"/>
      <c r="G31" s="110"/>
      <c r="H31" s="110"/>
      <c r="I31" s="110"/>
      <c r="J31" s="110"/>
      <c r="K31" s="110"/>
      <c r="L31" s="110"/>
      <c r="M31" s="110"/>
      <c r="N31" s="110"/>
      <c r="O31" s="110"/>
      <c r="P31" s="110"/>
      <c r="Q31" s="110"/>
      <c r="R31" s="110"/>
      <c r="S31" s="110"/>
      <c r="T31" s="110"/>
      <c r="U31" s="110"/>
      <c r="V31" s="110"/>
      <c r="W31" s="110"/>
      <c r="X31" s="110"/>
      <c r="Y31" s="110"/>
      <c r="Z31" s="110"/>
      <c r="AA31" s="110"/>
      <c r="AB31" s="110"/>
    </row>
    <row r="32" spans="1:28">
      <c r="F32" s="110"/>
      <c r="G32" s="110"/>
      <c r="H32" s="110"/>
      <c r="I32" s="110"/>
      <c r="J32" s="110"/>
      <c r="K32" s="110"/>
      <c r="L32" s="110"/>
      <c r="M32" s="110"/>
      <c r="N32" s="110"/>
      <c r="O32" s="110"/>
      <c r="P32" s="110"/>
      <c r="Q32" s="110"/>
      <c r="R32" s="110"/>
      <c r="S32" s="110"/>
      <c r="T32" s="110"/>
      <c r="U32" s="110"/>
      <c r="V32" s="110"/>
      <c r="W32" s="110"/>
      <c r="X32" s="110"/>
      <c r="Y32" s="110"/>
      <c r="Z32" s="110"/>
      <c r="AA32" s="110"/>
      <c r="AB32" s="110"/>
    </row>
    <row r="33" spans="6:28">
      <c r="F33" s="110"/>
      <c r="G33" s="110"/>
      <c r="H33" s="110"/>
      <c r="I33" s="110"/>
      <c r="J33" s="110"/>
      <c r="K33" s="110"/>
      <c r="L33" s="110"/>
      <c r="M33" s="110"/>
      <c r="N33" s="110"/>
      <c r="O33" s="110"/>
      <c r="P33" s="110"/>
      <c r="Q33" s="110"/>
      <c r="R33" s="110"/>
      <c r="S33" s="110"/>
      <c r="T33" s="110"/>
      <c r="U33" s="110"/>
      <c r="V33" s="110"/>
      <c r="W33" s="110"/>
      <c r="X33" s="110"/>
      <c r="Y33" s="110"/>
      <c r="Z33" s="110"/>
      <c r="AA33" s="110"/>
      <c r="AB33" s="110"/>
    </row>
    <row r="34" spans="6:28">
      <c r="F34" s="110"/>
      <c r="G34" s="110"/>
      <c r="H34" s="110"/>
      <c r="I34" s="110"/>
      <c r="J34" s="110"/>
      <c r="K34" s="110"/>
      <c r="L34" s="110"/>
      <c r="M34" s="110"/>
      <c r="N34" s="110"/>
      <c r="O34" s="110"/>
      <c r="P34" s="110"/>
      <c r="Q34" s="110"/>
      <c r="R34" s="110"/>
      <c r="S34" s="110"/>
      <c r="T34" s="110"/>
      <c r="U34" s="110"/>
      <c r="V34" s="110"/>
      <c r="W34" s="110"/>
      <c r="X34" s="110"/>
      <c r="Y34" s="110"/>
      <c r="Z34" s="110"/>
      <c r="AA34" s="110"/>
      <c r="AB34" s="110"/>
    </row>
    <row r="35" spans="6:28">
      <c r="F35" s="110"/>
      <c r="G35" s="110"/>
      <c r="H35" s="110"/>
      <c r="I35" s="110"/>
      <c r="J35" s="110"/>
      <c r="K35" s="110"/>
      <c r="L35" s="110"/>
      <c r="M35" s="110"/>
      <c r="N35" s="110"/>
      <c r="O35" s="110"/>
      <c r="P35" s="110"/>
      <c r="Q35" s="110"/>
      <c r="R35" s="110"/>
      <c r="S35" s="110"/>
      <c r="T35" s="110"/>
      <c r="U35" s="110"/>
      <c r="V35" s="110"/>
      <c r="W35" s="110"/>
      <c r="X35" s="110"/>
      <c r="Y35" s="110"/>
      <c r="Z35" s="110"/>
      <c r="AA35" s="110"/>
      <c r="AB35" s="110"/>
    </row>
    <row r="36" spans="6:28">
      <c r="F36" s="110"/>
      <c r="G36" s="110"/>
      <c r="H36" s="110"/>
      <c r="I36" s="110"/>
      <c r="J36" s="110"/>
      <c r="K36" s="110"/>
      <c r="L36" s="110"/>
      <c r="M36" s="110"/>
      <c r="N36" s="110"/>
      <c r="O36" s="110"/>
      <c r="P36" s="110"/>
      <c r="Q36" s="110"/>
      <c r="R36" s="110"/>
      <c r="S36" s="110"/>
      <c r="T36" s="110"/>
      <c r="U36" s="110"/>
      <c r="V36" s="110"/>
      <c r="W36" s="110"/>
      <c r="X36" s="110"/>
      <c r="Y36" s="110"/>
      <c r="Z36" s="110"/>
      <c r="AA36" s="110"/>
      <c r="AB36" s="110"/>
    </row>
    <row r="37" spans="6:28">
      <c r="F37" s="110"/>
      <c r="G37" s="110"/>
      <c r="H37" s="110"/>
      <c r="I37" s="110"/>
      <c r="J37" s="110"/>
      <c r="K37" s="110"/>
      <c r="L37" s="110"/>
      <c r="M37" s="110"/>
      <c r="N37" s="110"/>
      <c r="O37" s="110"/>
      <c r="P37" s="110"/>
      <c r="Q37" s="110"/>
      <c r="R37" s="110"/>
      <c r="S37" s="110"/>
      <c r="T37" s="110"/>
      <c r="U37" s="110"/>
      <c r="V37" s="110"/>
      <c r="W37" s="110"/>
      <c r="X37" s="110"/>
      <c r="Y37" s="110"/>
      <c r="Z37" s="110"/>
      <c r="AA37" s="110"/>
      <c r="AB37" s="110"/>
    </row>
    <row r="38" spans="6:28">
      <c r="F38" s="110"/>
      <c r="G38" s="110"/>
      <c r="H38" s="110"/>
      <c r="I38" s="110"/>
      <c r="J38" s="110"/>
      <c r="K38" s="110"/>
      <c r="L38" s="110"/>
      <c r="M38" s="110"/>
      <c r="N38" s="110"/>
      <c r="O38" s="110"/>
      <c r="P38" s="110"/>
      <c r="Q38" s="110"/>
      <c r="R38" s="110"/>
      <c r="S38" s="110"/>
      <c r="T38" s="110"/>
      <c r="U38" s="110"/>
      <c r="V38" s="110"/>
      <c r="W38" s="110"/>
      <c r="X38" s="110"/>
      <c r="Y38" s="110"/>
      <c r="Z38" s="110"/>
      <c r="AA38" s="110"/>
      <c r="AB38" s="110"/>
    </row>
    <row r="39" spans="6:28">
      <c r="F39" s="110"/>
      <c r="G39" s="110"/>
      <c r="H39" s="110"/>
      <c r="I39" s="110"/>
      <c r="J39" s="110"/>
      <c r="K39" s="110"/>
      <c r="L39" s="110"/>
      <c r="M39" s="110"/>
      <c r="N39" s="110"/>
      <c r="O39" s="110"/>
      <c r="P39" s="110"/>
      <c r="Q39" s="110"/>
      <c r="R39" s="110"/>
      <c r="S39" s="110"/>
      <c r="T39" s="110"/>
      <c r="U39" s="110"/>
      <c r="V39" s="110"/>
      <c r="W39" s="110"/>
      <c r="X39" s="110"/>
      <c r="Y39" s="110"/>
      <c r="Z39" s="110"/>
      <c r="AA39" s="110"/>
      <c r="AB39" s="110"/>
    </row>
    <row r="40" spans="6:28">
      <c r="F40" s="110"/>
      <c r="G40" s="110"/>
      <c r="H40" s="110"/>
      <c r="I40" s="110"/>
      <c r="J40" s="110"/>
      <c r="K40" s="110"/>
      <c r="L40" s="110"/>
      <c r="M40" s="110"/>
      <c r="N40" s="110"/>
      <c r="O40" s="110"/>
      <c r="P40" s="110"/>
      <c r="Q40" s="110"/>
      <c r="R40" s="110"/>
      <c r="S40" s="110"/>
      <c r="T40" s="110"/>
      <c r="U40" s="110"/>
      <c r="V40" s="110"/>
      <c r="W40" s="110"/>
      <c r="X40" s="110"/>
      <c r="Y40" s="110"/>
      <c r="Z40" s="110"/>
      <c r="AA40" s="110"/>
      <c r="AB40" s="110"/>
    </row>
    <row r="41" spans="6:28">
      <c r="F41" s="110"/>
      <c r="G41" s="110"/>
      <c r="H41" s="110"/>
      <c r="I41" s="110"/>
      <c r="J41" s="110"/>
      <c r="K41" s="110"/>
      <c r="L41" s="110"/>
      <c r="M41" s="110"/>
      <c r="N41" s="110"/>
      <c r="O41" s="110"/>
      <c r="P41" s="110"/>
      <c r="Q41" s="110"/>
      <c r="R41" s="110"/>
      <c r="S41" s="110"/>
      <c r="T41" s="110"/>
      <c r="U41" s="110"/>
      <c r="V41" s="110"/>
      <c r="W41" s="110"/>
      <c r="X41" s="110"/>
      <c r="Y41" s="110"/>
      <c r="Z41" s="110"/>
      <c r="AA41" s="110"/>
      <c r="AB41" s="110"/>
    </row>
    <row r="42" spans="6:28">
      <c r="F42" s="110"/>
      <c r="G42" s="110"/>
      <c r="H42" s="110"/>
      <c r="I42" s="110"/>
      <c r="J42" s="110"/>
      <c r="K42" s="110"/>
      <c r="L42" s="110"/>
      <c r="M42" s="110"/>
      <c r="N42" s="110"/>
      <c r="O42" s="110"/>
      <c r="P42" s="110"/>
      <c r="Q42" s="110"/>
      <c r="R42" s="110"/>
      <c r="S42" s="110"/>
      <c r="T42" s="110"/>
      <c r="U42" s="110"/>
      <c r="V42" s="110"/>
      <c r="W42" s="110"/>
      <c r="X42" s="110"/>
      <c r="Y42" s="110"/>
      <c r="Z42" s="110"/>
      <c r="AA42" s="110"/>
      <c r="AB42" s="110"/>
    </row>
    <row r="43" spans="6:28">
      <c r="F43" s="110"/>
      <c r="G43" s="110"/>
      <c r="H43" s="110"/>
      <c r="I43" s="110"/>
      <c r="J43" s="110"/>
      <c r="K43" s="110"/>
      <c r="L43" s="110"/>
      <c r="M43" s="110"/>
      <c r="N43" s="110"/>
      <c r="O43" s="110"/>
      <c r="P43" s="110"/>
      <c r="Q43" s="110"/>
      <c r="R43" s="110"/>
      <c r="S43" s="110"/>
      <c r="T43" s="110"/>
      <c r="U43" s="110"/>
      <c r="V43" s="110"/>
      <c r="W43" s="110"/>
      <c r="X43" s="110"/>
      <c r="Y43" s="110"/>
      <c r="Z43" s="110"/>
      <c r="AA43" s="110"/>
      <c r="AB43" s="110"/>
    </row>
    <row r="44" spans="6:28">
      <c r="F44" s="110"/>
      <c r="G44" s="110"/>
      <c r="H44" s="110"/>
      <c r="I44" s="110"/>
      <c r="J44" s="110"/>
      <c r="K44" s="110"/>
      <c r="L44" s="110"/>
      <c r="M44" s="110"/>
      <c r="N44" s="110"/>
      <c r="O44" s="110"/>
      <c r="P44" s="110"/>
      <c r="Q44" s="110"/>
      <c r="R44" s="110"/>
      <c r="S44" s="110"/>
      <c r="T44" s="110"/>
      <c r="U44" s="110"/>
      <c r="V44" s="110"/>
      <c r="W44" s="110"/>
      <c r="X44" s="110"/>
      <c r="Y44" s="110"/>
      <c r="Z44" s="110"/>
      <c r="AA44" s="110"/>
      <c r="AB44" s="110"/>
    </row>
    <row r="45" spans="6:28">
      <c r="F45" s="110"/>
      <c r="G45" s="110"/>
      <c r="H45" s="110"/>
      <c r="I45" s="110"/>
      <c r="J45" s="110"/>
      <c r="K45" s="110"/>
      <c r="L45" s="110"/>
      <c r="M45" s="110"/>
      <c r="N45" s="110"/>
      <c r="O45" s="110"/>
      <c r="P45" s="110"/>
      <c r="Q45" s="110"/>
      <c r="R45" s="110"/>
      <c r="S45" s="110"/>
      <c r="T45" s="110"/>
      <c r="U45" s="110"/>
      <c r="V45" s="110"/>
      <c r="W45" s="110"/>
      <c r="X45" s="110"/>
      <c r="Y45" s="110"/>
      <c r="Z45" s="110"/>
      <c r="AA45" s="110"/>
      <c r="AB45" s="110"/>
    </row>
    <row r="46" spans="6:28">
      <c r="F46" s="110"/>
      <c r="G46" s="110"/>
      <c r="H46" s="110"/>
      <c r="I46" s="110"/>
      <c r="J46" s="110"/>
      <c r="K46" s="110"/>
      <c r="L46" s="110"/>
      <c r="M46" s="110"/>
      <c r="N46" s="110"/>
      <c r="O46" s="110"/>
      <c r="P46" s="110"/>
      <c r="Q46" s="110"/>
      <c r="R46" s="110"/>
      <c r="S46" s="110"/>
      <c r="T46" s="110"/>
      <c r="U46" s="110"/>
      <c r="V46" s="110"/>
      <c r="W46" s="110"/>
      <c r="X46" s="110"/>
      <c r="Y46" s="110"/>
      <c r="Z46" s="110"/>
      <c r="AA46" s="110"/>
      <c r="AB46" s="110"/>
    </row>
    <row r="47" spans="6:28">
      <c r="F47" s="110"/>
      <c r="G47" s="110"/>
      <c r="H47" s="110"/>
      <c r="I47" s="110"/>
      <c r="J47" s="110"/>
      <c r="K47" s="110"/>
      <c r="L47" s="110"/>
      <c r="M47" s="110"/>
      <c r="N47" s="110"/>
      <c r="O47" s="110"/>
      <c r="P47" s="110"/>
      <c r="Q47" s="110"/>
      <c r="R47" s="110"/>
      <c r="S47" s="110"/>
      <c r="T47" s="110"/>
      <c r="U47" s="110"/>
      <c r="V47" s="110"/>
      <c r="W47" s="110"/>
      <c r="X47" s="110"/>
      <c r="Y47" s="110"/>
      <c r="Z47" s="110"/>
      <c r="AA47" s="110"/>
      <c r="AB47" s="110"/>
    </row>
    <row r="48" spans="6:28">
      <c r="F48" s="110"/>
      <c r="G48" s="110"/>
      <c r="H48" s="110"/>
      <c r="I48" s="110"/>
      <c r="J48" s="110"/>
      <c r="K48" s="110"/>
      <c r="L48" s="110"/>
      <c r="M48" s="110"/>
      <c r="N48" s="110"/>
      <c r="O48" s="110"/>
      <c r="P48" s="110"/>
      <c r="Q48" s="110"/>
      <c r="R48" s="110"/>
      <c r="S48" s="110"/>
      <c r="T48" s="110"/>
      <c r="U48" s="110"/>
      <c r="V48" s="110"/>
      <c r="W48" s="110"/>
      <c r="X48" s="110"/>
      <c r="Y48" s="110"/>
      <c r="Z48" s="110"/>
      <c r="AA48" s="110"/>
      <c r="AB48" s="110"/>
    </row>
    <row r="49" spans="6:28">
      <c r="F49" s="110"/>
      <c r="G49" s="110"/>
      <c r="H49" s="110"/>
      <c r="I49" s="110"/>
      <c r="J49" s="110"/>
      <c r="K49" s="110"/>
      <c r="L49" s="110"/>
      <c r="M49" s="110"/>
      <c r="N49" s="110"/>
      <c r="O49" s="110"/>
      <c r="P49" s="110"/>
      <c r="Q49" s="110"/>
      <c r="R49" s="110"/>
      <c r="S49" s="110"/>
      <c r="T49" s="110"/>
      <c r="U49" s="110"/>
      <c r="V49" s="110"/>
      <c r="W49" s="110"/>
      <c r="X49" s="110"/>
      <c r="Y49" s="110"/>
      <c r="Z49" s="110"/>
      <c r="AA49" s="110"/>
      <c r="AB49" s="110"/>
    </row>
    <row r="50" spans="6:28">
      <c r="F50" s="110"/>
      <c r="G50" s="110"/>
      <c r="H50" s="110"/>
      <c r="I50" s="110"/>
      <c r="J50" s="110"/>
      <c r="K50" s="110"/>
      <c r="L50" s="110"/>
      <c r="M50" s="110"/>
      <c r="N50" s="110"/>
      <c r="O50" s="110"/>
      <c r="P50" s="110"/>
      <c r="Q50" s="110"/>
      <c r="R50" s="110"/>
      <c r="S50" s="110"/>
      <c r="T50" s="110"/>
      <c r="U50" s="110"/>
      <c r="V50" s="110"/>
      <c r="W50" s="110"/>
      <c r="X50" s="110"/>
      <c r="Y50" s="110"/>
      <c r="Z50" s="110"/>
      <c r="AA50" s="110"/>
      <c r="AB50" s="110"/>
    </row>
    <row r="51" spans="6:28">
      <c r="F51" s="110"/>
      <c r="G51" s="110"/>
      <c r="H51" s="110"/>
      <c r="I51" s="110"/>
      <c r="J51" s="110"/>
      <c r="K51" s="110"/>
      <c r="L51" s="110"/>
      <c r="M51" s="110"/>
      <c r="N51" s="110"/>
      <c r="O51" s="110"/>
      <c r="P51" s="110"/>
      <c r="Q51" s="110"/>
      <c r="R51" s="110"/>
      <c r="S51" s="110"/>
      <c r="T51" s="110"/>
      <c r="U51" s="110"/>
      <c r="V51" s="110"/>
      <c r="W51" s="110"/>
      <c r="X51" s="110"/>
      <c r="Y51" s="110"/>
      <c r="Z51" s="110"/>
      <c r="AA51" s="110"/>
      <c r="AB51" s="110"/>
    </row>
    <row r="52" spans="6:28">
      <c r="F52" s="110"/>
      <c r="G52" s="110"/>
      <c r="H52" s="110"/>
      <c r="I52" s="110"/>
      <c r="J52" s="110"/>
      <c r="K52" s="110"/>
      <c r="L52" s="110"/>
      <c r="M52" s="110"/>
      <c r="N52" s="110"/>
      <c r="O52" s="110"/>
      <c r="P52" s="110"/>
      <c r="Q52" s="110"/>
      <c r="R52" s="110"/>
      <c r="S52" s="110"/>
      <c r="T52" s="110"/>
      <c r="U52" s="110"/>
      <c r="V52" s="110"/>
      <c r="W52" s="110"/>
      <c r="X52" s="110"/>
      <c r="Y52" s="110"/>
      <c r="Z52" s="110"/>
      <c r="AA52" s="110"/>
      <c r="AB52" s="110"/>
    </row>
    <row r="53" spans="6:28">
      <c r="F53" s="110"/>
      <c r="G53" s="110"/>
      <c r="H53" s="110"/>
      <c r="I53" s="110"/>
      <c r="J53" s="110"/>
      <c r="K53" s="110"/>
      <c r="L53" s="110"/>
      <c r="M53" s="110"/>
      <c r="N53" s="110"/>
      <c r="O53" s="110"/>
      <c r="P53" s="110"/>
      <c r="Q53" s="110"/>
      <c r="R53" s="110"/>
      <c r="S53" s="110"/>
      <c r="T53" s="110"/>
      <c r="U53" s="110"/>
      <c r="V53" s="110"/>
      <c r="W53" s="110"/>
      <c r="X53" s="110"/>
      <c r="Y53" s="110"/>
      <c r="Z53" s="110"/>
      <c r="AA53" s="110"/>
      <c r="AB53" s="110"/>
    </row>
    <row r="54" spans="6:28">
      <c r="F54" s="110"/>
      <c r="G54" s="110"/>
      <c r="H54" s="110"/>
      <c r="I54" s="110"/>
      <c r="J54" s="110"/>
      <c r="K54" s="110"/>
      <c r="L54" s="110"/>
      <c r="M54" s="110"/>
      <c r="N54" s="110"/>
      <c r="O54" s="110"/>
      <c r="P54" s="110"/>
      <c r="Q54" s="110"/>
      <c r="R54" s="110"/>
      <c r="S54" s="110"/>
      <c r="T54" s="110"/>
      <c r="U54" s="110"/>
      <c r="V54" s="110"/>
      <c r="W54" s="110"/>
      <c r="X54" s="110"/>
      <c r="Y54" s="110"/>
      <c r="Z54" s="110"/>
      <c r="AA54" s="110"/>
      <c r="AB54" s="110"/>
    </row>
    <row r="55" spans="6:28">
      <c r="F55" s="110"/>
      <c r="G55" s="110"/>
      <c r="H55" s="110"/>
      <c r="I55" s="110"/>
      <c r="J55" s="110"/>
      <c r="K55" s="110"/>
      <c r="L55" s="110"/>
      <c r="M55" s="110"/>
      <c r="N55" s="110"/>
      <c r="O55" s="110"/>
      <c r="P55" s="110"/>
      <c r="Q55" s="110"/>
      <c r="R55" s="110"/>
      <c r="S55" s="110"/>
      <c r="T55" s="110"/>
      <c r="U55" s="110"/>
      <c r="V55" s="110"/>
      <c r="W55" s="110"/>
      <c r="X55" s="110"/>
      <c r="Y55" s="110"/>
      <c r="Z55" s="110"/>
      <c r="AA55" s="110"/>
      <c r="AB55" s="110"/>
    </row>
    <row r="56" spans="6:28">
      <c r="F56" s="110"/>
      <c r="G56" s="110"/>
      <c r="H56" s="110"/>
      <c r="I56" s="110"/>
      <c r="J56" s="110"/>
      <c r="K56" s="110"/>
      <c r="L56" s="110"/>
      <c r="M56" s="110"/>
      <c r="N56" s="110"/>
      <c r="O56" s="110"/>
      <c r="P56" s="110"/>
      <c r="Q56" s="110"/>
      <c r="R56" s="110"/>
      <c r="S56" s="110"/>
      <c r="T56" s="110"/>
      <c r="U56" s="110"/>
      <c r="V56" s="110"/>
      <c r="W56" s="110"/>
      <c r="X56" s="110"/>
      <c r="Y56" s="110"/>
      <c r="Z56" s="110"/>
      <c r="AA56" s="110"/>
      <c r="AB56" s="110"/>
    </row>
    <row r="57" spans="6:28">
      <c r="F57" s="110"/>
      <c r="G57" s="110"/>
      <c r="H57" s="110"/>
      <c r="I57" s="110"/>
      <c r="J57" s="110"/>
      <c r="K57" s="110"/>
      <c r="L57" s="110"/>
      <c r="M57" s="110"/>
      <c r="N57" s="110"/>
      <c r="O57" s="110"/>
      <c r="P57" s="110"/>
      <c r="Q57" s="110"/>
      <c r="R57" s="110"/>
      <c r="S57" s="110"/>
      <c r="T57" s="110"/>
      <c r="U57" s="110"/>
      <c r="V57" s="110"/>
      <c r="W57" s="110"/>
      <c r="X57" s="110"/>
      <c r="Y57" s="110"/>
      <c r="Z57" s="110"/>
      <c r="AA57" s="110"/>
      <c r="AB57" s="110"/>
    </row>
    <row r="58" spans="6:28">
      <c r="F58" s="110"/>
      <c r="G58" s="110"/>
      <c r="H58" s="110"/>
      <c r="I58" s="110"/>
      <c r="J58" s="110"/>
      <c r="K58" s="110"/>
      <c r="L58" s="110"/>
      <c r="M58" s="110"/>
      <c r="N58" s="110"/>
      <c r="O58" s="110"/>
      <c r="P58" s="110"/>
      <c r="Q58" s="110"/>
      <c r="R58" s="110"/>
      <c r="S58" s="110"/>
      <c r="T58" s="110"/>
      <c r="U58" s="110"/>
      <c r="V58" s="110"/>
      <c r="W58" s="110"/>
      <c r="X58" s="110"/>
      <c r="Y58" s="110"/>
      <c r="Z58" s="110"/>
      <c r="AA58" s="110"/>
      <c r="AB58" s="110"/>
    </row>
    <row r="59" spans="6:28">
      <c r="F59" s="110"/>
      <c r="G59" s="110"/>
      <c r="H59" s="110"/>
      <c r="I59" s="110"/>
      <c r="J59" s="110"/>
      <c r="K59" s="110"/>
      <c r="L59" s="110"/>
      <c r="M59" s="110"/>
      <c r="N59" s="110"/>
      <c r="O59" s="110"/>
      <c r="P59" s="110"/>
      <c r="Q59" s="110"/>
      <c r="R59" s="110"/>
      <c r="S59" s="110"/>
      <c r="T59" s="110"/>
      <c r="U59" s="110"/>
      <c r="V59" s="110"/>
      <c r="W59" s="110"/>
      <c r="X59" s="110"/>
      <c r="Y59" s="110"/>
      <c r="Z59" s="110"/>
      <c r="AA59" s="110"/>
      <c r="AB59" s="110"/>
    </row>
    <row r="60" spans="6:28">
      <c r="F60" s="110"/>
      <c r="G60" s="110"/>
      <c r="H60" s="110"/>
      <c r="I60" s="110"/>
      <c r="J60" s="110"/>
      <c r="K60" s="110"/>
      <c r="L60" s="110"/>
      <c r="M60" s="110"/>
      <c r="N60" s="110"/>
      <c r="O60" s="110"/>
      <c r="P60" s="110"/>
      <c r="Q60" s="110"/>
      <c r="R60" s="110"/>
      <c r="S60" s="110"/>
      <c r="T60" s="110"/>
      <c r="U60" s="110"/>
      <c r="V60" s="110"/>
      <c r="W60" s="110"/>
      <c r="X60" s="110"/>
      <c r="Y60" s="110"/>
      <c r="Z60" s="110"/>
      <c r="AA60" s="110"/>
      <c r="AB60" s="110"/>
    </row>
    <row r="61" spans="6:28">
      <c r="F61" s="110"/>
      <c r="G61" s="110"/>
      <c r="H61" s="110"/>
      <c r="I61" s="110"/>
      <c r="J61" s="110"/>
      <c r="K61" s="110"/>
      <c r="L61" s="110"/>
      <c r="M61" s="110"/>
      <c r="N61" s="110"/>
      <c r="O61" s="110"/>
      <c r="P61" s="110"/>
      <c r="Q61" s="110"/>
      <c r="R61" s="110"/>
      <c r="S61" s="110"/>
      <c r="T61" s="110"/>
      <c r="U61" s="110"/>
      <c r="V61" s="110"/>
      <c r="W61" s="110"/>
      <c r="X61" s="110"/>
      <c r="Y61" s="110"/>
      <c r="Z61" s="110"/>
      <c r="AA61" s="110"/>
      <c r="AB61" s="110"/>
    </row>
    <row r="62" spans="6:28">
      <c r="F62" s="110"/>
      <c r="G62" s="110"/>
      <c r="H62" s="110"/>
      <c r="I62" s="110"/>
      <c r="J62" s="110"/>
      <c r="K62" s="110"/>
      <c r="L62" s="110"/>
      <c r="M62" s="110"/>
      <c r="N62" s="110"/>
      <c r="O62" s="110"/>
      <c r="P62" s="110"/>
      <c r="Q62" s="110"/>
      <c r="R62" s="110"/>
      <c r="S62" s="110"/>
      <c r="T62" s="110"/>
      <c r="U62" s="110"/>
      <c r="V62" s="110"/>
      <c r="W62" s="110"/>
      <c r="X62" s="110"/>
      <c r="Y62" s="110"/>
      <c r="Z62" s="110"/>
      <c r="AA62" s="110"/>
      <c r="AB62" s="110"/>
    </row>
    <row r="63" spans="6:28">
      <c r="F63" s="110"/>
      <c r="G63" s="110"/>
      <c r="H63" s="110"/>
      <c r="I63" s="110"/>
      <c r="J63" s="110"/>
      <c r="K63" s="110"/>
      <c r="L63" s="110"/>
      <c r="M63" s="110"/>
      <c r="N63" s="110"/>
      <c r="O63" s="110"/>
      <c r="P63" s="110"/>
      <c r="Q63" s="110"/>
      <c r="R63" s="110"/>
      <c r="S63" s="110"/>
      <c r="T63" s="110"/>
      <c r="U63" s="110"/>
      <c r="V63" s="110"/>
      <c r="W63" s="110"/>
      <c r="X63" s="110"/>
      <c r="Y63" s="110"/>
      <c r="Z63" s="110"/>
      <c r="AA63" s="110"/>
      <c r="AB63" s="110"/>
    </row>
    <row r="64" spans="6:28">
      <c r="F64" s="110"/>
      <c r="G64" s="110"/>
      <c r="H64" s="110"/>
      <c r="I64" s="110"/>
      <c r="J64" s="110"/>
      <c r="K64" s="110"/>
      <c r="L64" s="110"/>
      <c r="M64" s="110"/>
      <c r="N64" s="110"/>
      <c r="O64" s="110"/>
      <c r="P64" s="110"/>
      <c r="Q64" s="110"/>
      <c r="R64" s="110"/>
      <c r="S64" s="110"/>
      <c r="T64" s="110"/>
      <c r="U64" s="110"/>
      <c r="V64" s="110"/>
      <c r="W64" s="110"/>
      <c r="X64" s="110"/>
      <c r="Y64" s="110"/>
      <c r="Z64" s="110"/>
      <c r="AA64" s="110"/>
      <c r="AB64" s="110"/>
    </row>
    <row r="65" spans="6:28">
      <c r="F65" s="110"/>
      <c r="G65" s="110"/>
      <c r="H65" s="110"/>
      <c r="I65" s="110"/>
      <c r="J65" s="110"/>
      <c r="K65" s="110"/>
      <c r="L65" s="110"/>
      <c r="M65" s="110"/>
      <c r="N65" s="110"/>
      <c r="O65" s="110"/>
      <c r="P65" s="110"/>
      <c r="Q65" s="110"/>
      <c r="R65" s="110"/>
      <c r="S65" s="110"/>
      <c r="T65" s="110"/>
      <c r="U65" s="110"/>
      <c r="V65" s="110"/>
      <c r="W65" s="110"/>
      <c r="X65" s="110"/>
      <c r="Y65" s="110"/>
      <c r="Z65" s="110"/>
      <c r="AA65" s="110"/>
      <c r="AB65" s="110"/>
    </row>
    <row r="66" spans="6:28">
      <c r="F66" s="110"/>
      <c r="G66" s="110"/>
      <c r="H66" s="110"/>
      <c r="I66" s="110"/>
      <c r="J66" s="110"/>
      <c r="K66" s="110"/>
      <c r="L66" s="110"/>
      <c r="M66" s="110"/>
      <c r="N66" s="110"/>
      <c r="O66" s="110"/>
      <c r="P66" s="110"/>
      <c r="Q66" s="110"/>
      <c r="R66" s="110"/>
      <c r="S66" s="110"/>
      <c r="T66" s="110"/>
      <c r="U66" s="110"/>
      <c r="V66" s="110"/>
      <c r="W66" s="110"/>
      <c r="X66" s="110"/>
      <c r="Y66" s="110"/>
      <c r="Z66" s="110"/>
      <c r="AA66" s="110"/>
      <c r="AB66" s="110"/>
    </row>
    <row r="67" spans="6:28">
      <c r="F67" s="110"/>
      <c r="G67" s="110"/>
      <c r="H67" s="110"/>
      <c r="I67" s="110"/>
      <c r="J67" s="110"/>
      <c r="K67" s="110"/>
      <c r="L67" s="110"/>
      <c r="M67" s="110"/>
      <c r="N67" s="110"/>
      <c r="O67" s="110"/>
      <c r="P67" s="110"/>
      <c r="Q67" s="110"/>
      <c r="R67" s="110"/>
      <c r="S67" s="110"/>
      <c r="T67" s="110"/>
      <c r="U67" s="110"/>
      <c r="V67" s="110"/>
      <c r="W67" s="110"/>
      <c r="X67" s="110"/>
      <c r="Y67" s="110"/>
      <c r="Z67" s="110"/>
      <c r="AA67" s="110"/>
      <c r="AB67" s="110"/>
    </row>
    <row r="68" spans="6:28">
      <c r="F68" s="110"/>
      <c r="G68" s="110"/>
      <c r="H68" s="110"/>
      <c r="I68" s="110"/>
      <c r="J68" s="110"/>
      <c r="K68" s="110"/>
      <c r="L68" s="110"/>
      <c r="M68" s="110"/>
      <c r="N68" s="110"/>
      <c r="O68" s="110"/>
      <c r="P68" s="110"/>
      <c r="Q68" s="110"/>
      <c r="R68" s="110"/>
      <c r="S68" s="110"/>
      <c r="T68" s="110"/>
      <c r="U68" s="110"/>
      <c r="V68" s="110"/>
      <c r="W68" s="110"/>
      <c r="X68" s="110"/>
      <c r="Y68" s="110"/>
      <c r="Z68" s="110"/>
      <c r="AA68" s="110"/>
      <c r="AB68" s="110"/>
    </row>
    <row r="69" spans="6:28">
      <c r="F69" s="110"/>
      <c r="G69" s="110"/>
      <c r="H69" s="110"/>
      <c r="I69" s="110"/>
      <c r="J69" s="110"/>
      <c r="K69" s="110"/>
      <c r="L69" s="110"/>
      <c r="M69" s="110"/>
      <c r="N69" s="110"/>
      <c r="O69" s="110"/>
      <c r="P69" s="110"/>
      <c r="Q69" s="110"/>
      <c r="R69" s="110"/>
      <c r="S69" s="110"/>
      <c r="T69" s="110"/>
      <c r="U69" s="110"/>
      <c r="V69" s="110"/>
      <c r="W69" s="110"/>
      <c r="X69" s="110"/>
      <c r="Y69" s="110"/>
      <c r="Z69" s="110"/>
      <c r="AA69" s="110"/>
      <c r="AB69" s="110"/>
    </row>
    <row r="70" spans="6:28">
      <c r="F70" s="110"/>
      <c r="G70" s="110"/>
      <c r="H70" s="110"/>
      <c r="I70" s="110"/>
      <c r="J70" s="110"/>
      <c r="K70" s="110"/>
      <c r="L70" s="110"/>
      <c r="M70" s="110"/>
      <c r="N70" s="110"/>
      <c r="O70" s="110"/>
      <c r="P70" s="110"/>
      <c r="Q70" s="110"/>
      <c r="R70" s="110"/>
      <c r="S70" s="110"/>
      <c r="T70" s="110"/>
      <c r="U70" s="110"/>
      <c r="V70" s="110"/>
      <c r="W70" s="110"/>
      <c r="X70" s="110"/>
      <c r="Y70" s="110"/>
      <c r="Z70" s="110"/>
      <c r="AA70" s="110"/>
      <c r="AB70" s="110"/>
    </row>
    <row r="71" spans="6:28">
      <c r="F71" s="110"/>
      <c r="G71" s="110"/>
      <c r="H71" s="110"/>
      <c r="I71" s="110"/>
      <c r="J71" s="110"/>
      <c r="K71" s="110"/>
      <c r="L71" s="110"/>
      <c r="M71" s="110"/>
      <c r="N71" s="110"/>
      <c r="O71" s="110"/>
      <c r="P71" s="110"/>
      <c r="Q71" s="110"/>
      <c r="R71" s="110"/>
      <c r="S71" s="110"/>
      <c r="T71" s="110"/>
      <c r="U71" s="110"/>
      <c r="V71" s="110"/>
      <c r="W71" s="110"/>
      <c r="X71" s="110"/>
      <c r="Y71" s="110"/>
      <c r="Z71" s="110"/>
      <c r="AA71" s="110"/>
      <c r="AB71" s="110"/>
    </row>
    <row r="72" spans="6:28">
      <c r="F72" s="110"/>
      <c r="G72" s="110"/>
      <c r="H72" s="110"/>
      <c r="I72" s="110"/>
      <c r="J72" s="110"/>
      <c r="K72" s="110"/>
      <c r="L72" s="110"/>
      <c r="M72" s="110"/>
      <c r="N72" s="110"/>
      <c r="O72" s="110"/>
      <c r="P72" s="110"/>
      <c r="Q72" s="110"/>
      <c r="R72" s="110"/>
      <c r="S72" s="110"/>
      <c r="T72" s="110"/>
      <c r="U72" s="110"/>
      <c r="V72" s="110"/>
      <c r="W72" s="110"/>
      <c r="X72" s="110"/>
      <c r="Y72" s="110"/>
      <c r="Z72" s="110"/>
      <c r="AA72" s="110"/>
      <c r="AB72" s="110"/>
    </row>
    <row r="73" spans="6:28">
      <c r="F73" s="110"/>
      <c r="G73" s="110"/>
      <c r="H73" s="110"/>
      <c r="I73" s="110"/>
      <c r="J73" s="110"/>
      <c r="K73" s="110"/>
      <c r="L73" s="110"/>
      <c r="M73" s="110"/>
      <c r="N73" s="110"/>
      <c r="O73" s="110"/>
      <c r="P73" s="110"/>
      <c r="Q73" s="110"/>
      <c r="R73" s="110"/>
      <c r="S73" s="110"/>
      <c r="T73" s="110"/>
      <c r="U73" s="110"/>
      <c r="V73" s="110"/>
      <c r="W73" s="110"/>
      <c r="X73" s="110"/>
      <c r="Y73" s="110"/>
      <c r="Z73" s="110"/>
      <c r="AA73" s="110"/>
      <c r="AB73" s="110"/>
    </row>
    <row r="74" spans="6:28">
      <c r="F74" s="110"/>
      <c r="G74" s="110"/>
      <c r="H74" s="110"/>
      <c r="I74" s="110"/>
      <c r="J74" s="110"/>
      <c r="K74" s="110"/>
      <c r="L74" s="110"/>
      <c r="M74" s="110"/>
      <c r="N74" s="110"/>
      <c r="O74" s="110"/>
      <c r="P74" s="110"/>
      <c r="Q74" s="110"/>
      <c r="R74" s="110"/>
      <c r="S74" s="110"/>
      <c r="T74" s="110"/>
      <c r="U74" s="110"/>
      <c r="V74" s="110"/>
      <c r="W74" s="110"/>
      <c r="X74" s="110"/>
      <c r="Y74" s="110"/>
      <c r="Z74" s="110"/>
      <c r="AA74" s="110"/>
      <c r="AB74" s="110"/>
    </row>
    <row r="75" spans="6:28">
      <c r="F75" s="110"/>
      <c r="G75" s="110"/>
      <c r="H75" s="110"/>
      <c r="I75" s="110"/>
      <c r="J75" s="110"/>
      <c r="K75" s="110"/>
      <c r="L75" s="110"/>
      <c r="M75" s="110"/>
      <c r="N75" s="110"/>
      <c r="O75" s="110"/>
      <c r="P75" s="110"/>
      <c r="Q75" s="110"/>
      <c r="R75" s="110"/>
      <c r="S75" s="110"/>
      <c r="T75" s="110"/>
      <c r="U75" s="110"/>
      <c r="V75" s="110"/>
      <c r="W75" s="110"/>
      <c r="X75" s="110"/>
      <c r="Y75" s="110"/>
      <c r="Z75" s="110"/>
      <c r="AA75" s="110"/>
      <c r="AB75" s="110"/>
    </row>
    <row r="76" spans="6:28">
      <c r="F76" s="110"/>
      <c r="G76" s="110"/>
      <c r="H76" s="110"/>
      <c r="I76" s="110"/>
      <c r="J76" s="110"/>
      <c r="K76" s="110"/>
      <c r="L76" s="110"/>
      <c r="M76" s="110"/>
      <c r="N76" s="110"/>
      <c r="O76" s="110"/>
      <c r="P76" s="110"/>
      <c r="Q76" s="110"/>
      <c r="R76" s="110"/>
      <c r="S76" s="110"/>
      <c r="T76" s="110"/>
      <c r="U76" s="110"/>
      <c r="V76" s="110"/>
      <c r="W76" s="110"/>
      <c r="X76" s="110"/>
      <c r="Y76" s="110"/>
      <c r="Z76" s="110"/>
      <c r="AA76" s="110"/>
      <c r="AB76" s="110"/>
    </row>
    <row r="77" spans="6:28">
      <c r="F77" s="110"/>
      <c r="G77" s="110"/>
      <c r="H77" s="110"/>
      <c r="I77" s="110"/>
      <c r="J77" s="110"/>
      <c r="K77" s="110"/>
      <c r="L77" s="110"/>
      <c r="M77" s="110"/>
      <c r="N77" s="110"/>
      <c r="O77" s="110"/>
      <c r="P77" s="110"/>
      <c r="Q77" s="110"/>
      <c r="R77" s="110"/>
      <c r="S77" s="110"/>
      <c r="T77" s="110"/>
      <c r="U77" s="110"/>
      <c r="V77" s="110"/>
      <c r="W77" s="110"/>
      <c r="X77" s="110"/>
      <c r="Y77" s="110"/>
      <c r="Z77" s="110"/>
      <c r="AA77" s="110"/>
      <c r="AB77" s="110"/>
    </row>
    <row r="78" spans="6:28">
      <c r="F78" s="110"/>
      <c r="G78" s="110"/>
      <c r="H78" s="110"/>
      <c r="I78" s="110"/>
      <c r="J78" s="110"/>
      <c r="K78" s="110"/>
      <c r="L78" s="110"/>
      <c r="M78" s="110"/>
      <c r="N78" s="110"/>
      <c r="O78" s="110"/>
      <c r="P78" s="110"/>
      <c r="Q78" s="110"/>
      <c r="R78" s="110"/>
      <c r="S78" s="110"/>
      <c r="T78" s="110"/>
      <c r="U78" s="110"/>
      <c r="V78" s="110"/>
      <c r="W78" s="110"/>
      <c r="X78" s="110"/>
      <c r="Y78" s="110"/>
      <c r="Z78" s="110"/>
      <c r="AA78" s="110"/>
      <c r="AB78" s="110"/>
    </row>
    <row r="79" spans="6:28">
      <c r="F79" s="110"/>
      <c r="G79" s="110"/>
      <c r="H79" s="110"/>
      <c r="I79" s="110"/>
      <c r="J79" s="110"/>
      <c r="K79" s="110"/>
      <c r="L79" s="110"/>
      <c r="M79" s="110"/>
      <c r="N79" s="110"/>
      <c r="O79" s="110"/>
      <c r="P79" s="110"/>
      <c r="Q79" s="110"/>
      <c r="R79" s="110"/>
      <c r="S79" s="110"/>
      <c r="T79" s="110"/>
      <c r="U79" s="110"/>
      <c r="V79" s="110"/>
      <c r="W79" s="110"/>
      <c r="X79" s="110"/>
      <c r="Y79" s="110"/>
      <c r="Z79" s="110"/>
      <c r="AA79" s="110"/>
      <c r="AB79" s="110"/>
    </row>
    <row r="80" spans="6:28">
      <c r="F80" s="110"/>
      <c r="G80" s="110"/>
      <c r="H80" s="110"/>
      <c r="I80" s="110"/>
      <c r="J80" s="110"/>
      <c r="K80" s="110"/>
      <c r="L80" s="110"/>
      <c r="M80" s="110"/>
      <c r="N80" s="110"/>
      <c r="O80" s="110"/>
      <c r="P80" s="110"/>
      <c r="Q80" s="110"/>
      <c r="R80" s="110"/>
      <c r="S80" s="110"/>
      <c r="T80" s="110"/>
      <c r="U80" s="110"/>
      <c r="V80" s="110"/>
      <c r="W80" s="110"/>
      <c r="X80" s="110"/>
      <c r="Y80" s="110"/>
      <c r="Z80" s="110"/>
      <c r="AA80" s="110"/>
      <c r="AB80" s="110"/>
    </row>
    <row r="81" spans="6:28">
      <c r="F81" s="110"/>
      <c r="G81" s="110"/>
      <c r="H81" s="110"/>
      <c r="I81" s="110"/>
      <c r="J81" s="110"/>
      <c r="K81" s="110"/>
      <c r="L81" s="110"/>
      <c r="M81" s="110"/>
      <c r="N81" s="110"/>
      <c r="O81" s="110"/>
      <c r="P81" s="110"/>
      <c r="Q81" s="110"/>
      <c r="R81" s="110"/>
      <c r="S81" s="110"/>
      <c r="T81" s="110"/>
      <c r="U81" s="110"/>
      <c r="V81" s="110"/>
      <c r="W81" s="110"/>
      <c r="X81" s="110"/>
      <c r="Y81" s="110"/>
      <c r="Z81" s="110"/>
      <c r="AA81" s="110"/>
      <c r="AB81" s="110"/>
    </row>
    <row r="82" spans="6:28">
      <c r="F82" s="110"/>
      <c r="G82" s="110"/>
      <c r="H82" s="110"/>
      <c r="I82" s="110"/>
      <c r="J82" s="110"/>
      <c r="K82" s="110"/>
      <c r="L82" s="110"/>
      <c r="M82" s="110"/>
      <c r="N82" s="110"/>
      <c r="O82" s="110"/>
      <c r="P82" s="110"/>
      <c r="Q82" s="110"/>
      <c r="R82" s="110"/>
      <c r="S82" s="110"/>
      <c r="T82" s="110"/>
      <c r="U82" s="110"/>
      <c r="V82" s="110"/>
      <c r="W82" s="110"/>
      <c r="X82" s="110"/>
      <c r="Y82" s="110"/>
      <c r="Z82" s="110"/>
      <c r="AA82" s="110"/>
      <c r="AB82" s="110"/>
    </row>
    <row r="83" spans="6:28">
      <c r="F83" s="110"/>
      <c r="G83" s="110"/>
      <c r="H83" s="110"/>
      <c r="I83" s="110"/>
      <c r="J83" s="110"/>
      <c r="K83" s="110"/>
      <c r="L83" s="110"/>
      <c r="M83" s="110"/>
      <c r="N83" s="110"/>
      <c r="O83" s="110"/>
      <c r="P83" s="110"/>
      <c r="Q83" s="110"/>
      <c r="R83" s="110"/>
      <c r="S83" s="110"/>
      <c r="T83" s="110"/>
      <c r="U83" s="110"/>
      <c r="V83" s="110"/>
      <c r="W83" s="110"/>
      <c r="X83" s="110"/>
      <c r="Y83" s="110"/>
      <c r="Z83" s="110"/>
      <c r="AA83" s="110"/>
      <c r="AB83" s="110"/>
    </row>
    <row r="84" spans="6:28">
      <c r="F84" s="110"/>
      <c r="G84" s="110"/>
      <c r="H84" s="110"/>
      <c r="I84" s="110"/>
      <c r="J84" s="110"/>
      <c r="K84" s="110"/>
      <c r="L84" s="110"/>
      <c r="M84" s="110"/>
      <c r="N84" s="110"/>
      <c r="O84" s="110"/>
      <c r="P84" s="110"/>
      <c r="Q84" s="110"/>
      <c r="R84" s="110"/>
      <c r="S84" s="110"/>
      <c r="T84" s="110"/>
      <c r="U84" s="110"/>
      <c r="V84" s="110"/>
      <c r="W84" s="110"/>
      <c r="X84" s="110"/>
      <c r="Y84" s="110"/>
      <c r="Z84" s="110"/>
      <c r="AA84" s="110"/>
      <c r="AB84" s="110"/>
    </row>
    <row r="85" spans="6:28">
      <c r="F85" s="110"/>
      <c r="G85" s="110"/>
      <c r="H85" s="110"/>
      <c r="I85" s="110"/>
      <c r="J85" s="110"/>
      <c r="K85" s="110"/>
      <c r="L85" s="110"/>
      <c r="M85" s="110"/>
      <c r="N85" s="110"/>
      <c r="O85" s="110"/>
      <c r="P85" s="110"/>
      <c r="Q85" s="110"/>
      <c r="R85" s="110"/>
      <c r="S85" s="110"/>
      <c r="T85" s="110"/>
      <c r="U85" s="110"/>
      <c r="V85" s="110"/>
      <c r="W85" s="110"/>
      <c r="X85" s="110"/>
      <c r="Y85" s="110"/>
      <c r="Z85" s="110"/>
      <c r="AA85" s="110"/>
      <c r="AB85" s="110"/>
    </row>
    <row r="86" spans="6:28">
      <c r="F86" s="110"/>
      <c r="G86" s="110"/>
      <c r="H86" s="110"/>
      <c r="I86" s="110"/>
      <c r="J86" s="110"/>
      <c r="K86" s="110"/>
      <c r="L86" s="110"/>
      <c r="M86" s="110"/>
      <c r="N86" s="110"/>
      <c r="O86" s="110"/>
      <c r="P86" s="110"/>
      <c r="Q86" s="110"/>
      <c r="R86" s="110"/>
      <c r="S86" s="110"/>
      <c r="T86" s="110"/>
      <c r="U86" s="110"/>
      <c r="V86" s="110"/>
      <c r="W86" s="110"/>
      <c r="X86" s="110"/>
      <c r="Y86" s="110"/>
      <c r="Z86" s="110"/>
      <c r="AA86" s="110"/>
      <c r="AB86" s="110"/>
    </row>
    <row r="87" spans="6:28">
      <c r="F87" s="110"/>
      <c r="G87" s="110"/>
      <c r="H87" s="110"/>
      <c r="I87" s="110"/>
      <c r="J87" s="110"/>
      <c r="K87" s="110"/>
      <c r="L87" s="110"/>
      <c r="M87" s="110"/>
      <c r="N87" s="110"/>
      <c r="O87" s="110"/>
      <c r="P87" s="110"/>
      <c r="Q87" s="110"/>
      <c r="R87" s="110"/>
      <c r="S87" s="110"/>
      <c r="T87" s="110"/>
      <c r="U87" s="110"/>
      <c r="V87" s="110"/>
      <c r="W87" s="110"/>
      <c r="X87" s="110"/>
      <c r="Y87" s="110"/>
      <c r="Z87" s="110"/>
      <c r="AA87" s="110"/>
      <c r="AB87" s="110"/>
    </row>
    <row r="88" spans="6:28">
      <c r="F88" s="110"/>
      <c r="G88" s="110"/>
      <c r="H88" s="110"/>
      <c r="I88" s="110"/>
      <c r="J88" s="110"/>
      <c r="K88" s="110"/>
      <c r="L88" s="110"/>
      <c r="M88" s="110"/>
      <c r="N88" s="110"/>
      <c r="O88" s="110"/>
      <c r="P88" s="110"/>
      <c r="Q88" s="110"/>
      <c r="R88" s="110"/>
      <c r="S88" s="110"/>
      <c r="T88" s="110"/>
      <c r="U88" s="110"/>
      <c r="V88" s="110"/>
      <c r="W88" s="110"/>
      <c r="X88" s="110"/>
      <c r="Y88" s="110"/>
      <c r="Z88" s="110"/>
      <c r="AA88" s="110"/>
      <c r="AB88" s="110"/>
    </row>
    <row r="89" spans="6:28">
      <c r="F89" s="110"/>
      <c r="G89" s="110"/>
      <c r="H89" s="110"/>
      <c r="I89" s="110"/>
      <c r="J89" s="110"/>
      <c r="K89" s="110"/>
      <c r="L89" s="110"/>
      <c r="M89" s="110"/>
      <c r="N89" s="110"/>
      <c r="O89" s="110"/>
      <c r="P89" s="110"/>
      <c r="Q89" s="110"/>
      <c r="R89" s="110"/>
      <c r="S89" s="110"/>
      <c r="T89" s="110"/>
      <c r="U89" s="110"/>
      <c r="V89" s="110"/>
      <c r="W89" s="110"/>
      <c r="X89" s="110"/>
      <c r="Y89" s="110"/>
      <c r="Z89" s="110"/>
      <c r="AA89" s="110"/>
      <c r="AB89" s="110"/>
    </row>
    <row r="90" spans="6:28">
      <c r="F90" s="110"/>
      <c r="G90" s="110"/>
      <c r="H90" s="110"/>
      <c r="I90" s="110"/>
      <c r="J90" s="110"/>
      <c r="K90" s="110"/>
      <c r="L90" s="110"/>
      <c r="M90" s="110"/>
      <c r="N90" s="110"/>
      <c r="O90" s="110"/>
      <c r="P90" s="110"/>
      <c r="Q90" s="110"/>
      <c r="R90" s="110"/>
      <c r="S90" s="110"/>
      <c r="T90" s="110"/>
      <c r="U90" s="110"/>
      <c r="V90" s="110"/>
      <c r="W90" s="110"/>
      <c r="X90" s="110"/>
      <c r="Y90" s="110"/>
      <c r="Z90" s="110"/>
      <c r="AA90" s="110"/>
      <c r="AB90" s="110"/>
    </row>
    <row r="91" spans="6:28">
      <c r="F91" s="110"/>
      <c r="G91" s="110"/>
      <c r="H91" s="110"/>
      <c r="I91" s="110"/>
      <c r="J91" s="110"/>
      <c r="K91" s="110"/>
      <c r="L91" s="110"/>
      <c r="M91" s="110"/>
      <c r="N91" s="110"/>
      <c r="O91" s="110"/>
      <c r="P91" s="110"/>
      <c r="Q91" s="110"/>
      <c r="R91" s="110"/>
      <c r="S91" s="110"/>
      <c r="T91" s="110"/>
      <c r="U91" s="110"/>
      <c r="V91" s="110"/>
      <c r="W91" s="110"/>
      <c r="X91" s="110"/>
      <c r="Y91" s="110"/>
      <c r="Z91" s="110"/>
      <c r="AA91" s="110"/>
      <c r="AB91" s="110"/>
    </row>
    <row r="92" spans="6:28">
      <c r="F92" s="110"/>
      <c r="G92" s="110"/>
      <c r="H92" s="110"/>
      <c r="I92" s="110"/>
      <c r="J92" s="110"/>
      <c r="K92" s="110"/>
      <c r="L92" s="110"/>
      <c r="M92" s="110"/>
      <c r="N92" s="110"/>
      <c r="O92" s="110"/>
      <c r="P92" s="110"/>
      <c r="Q92" s="110"/>
      <c r="R92" s="110"/>
      <c r="S92" s="110"/>
      <c r="T92" s="110"/>
      <c r="U92" s="110"/>
      <c r="V92" s="110"/>
      <c r="W92" s="110"/>
      <c r="X92" s="110"/>
      <c r="Y92" s="110"/>
      <c r="Z92" s="110"/>
      <c r="AA92" s="110"/>
      <c r="AB92" s="110"/>
    </row>
    <row r="93" spans="6:28">
      <c r="F93" s="110"/>
      <c r="G93" s="110"/>
      <c r="H93" s="110"/>
      <c r="I93" s="110"/>
      <c r="J93" s="110"/>
      <c r="K93" s="110"/>
      <c r="L93" s="110"/>
      <c r="M93" s="110"/>
      <c r="N93" s="110"/>
      <c r="O93" s="110"/>
      <c r="P93" s="110"/>
      <c r="Q93" s="110"/>
      <c r="R93" s="110"/>
      <c r="S93" s="110"/>
      <c r="T93" s="110"/>
      <c r="U93" s="110"/>
      <c r="V93" s="110"/>
      <c r="W93" s="110"/>
      <c r="X93" s="110"/>
      <c r="Y93" s="110"/>
      <c r="Z93" s="110"/>
      <c r="AA93" s="110"/>
      <c r="AB93" s="110"/>
    </row>
    <row r="94" spans="6:28">
      <c r="F94" s="110"/>
      <c r="G94" s="110"/>
      <c r="H94" s="110"/>
      <c r="I94" s="110"/>
      <c r="J94" s="110"/>
      <c r="K94" s="110"/>
      <c r="L94" s="110"/>
      <c r="M94" s="110"/>
      <c r="N94" s="110"/>
      <c r="O94" s="110"/>
      <c r="P94" s="110"/>
      <c r="Q94" s="110"/>
      <c r="R94" s="110"/>
      <c r="S94" s="110"/>
      <c r="T94" s="110"/>
      <c r="U94" s="110"/>
      <c r="V94" s="110"/>
      <c r="W94" s="110"/>
      <c r="X94" s="110"/>
      <c r="Y94" s="110"/>
      <c r="Z94" s="110"/>
      <c r="AA94" s="110"/>
      <c r="AB94" s="110"/>
    </row>
    <row r="95" spans="6:28">
      <c r="F95" s="110"/>
      <c r="G95" s="110"/>
      <c r="H95" s="110"/>
      <c r="I95" s="110"/>
      <c r="J95" s="110"/>
      <c r="K95" s="110"/>
      <c r="L95" s="110"/>
      <c r="M95" s="110"/>
      <c r="N95" s="110"/>
      <c r="O95" s="110"/>
      <c r="P95" s="110"/>
      <c r="Q95" s="110"/>
      <c r="R95" s="110"/>
      <c r="S95" s="110"/>
      <c r="T95" s="110"/>
      <c r="U95" s="110"/>
      <c r="V95" s="110"/>
      <c r="W95" s="110"/>
      <c r="X95" s="110"/>
      <c r="Y95" s="110"/>
      <c r="Z95" s="110"/>
      <c r="AA95" s="110"/>
      <c r="AB95" s="110"/>
    </row>
    <row r="96" spans="6:28">
      <c r="F96" s="110"/>
      <c r="G96" s="110"/>
      <c r="H96" s="110"/>
      <c r="I96" s="110"/>
      <c r="J96" s="110"/>
      <c r="K96" s="110"/>
      <c r="L96" s="110"/>
      <c r="M96" s="110"/>
      <c r="N96" s="110"/>
      <c r="O96" s="110"/>
      <c r="P96" s="110"/>
      <c r="Q96" s="110"/>
      <c r="R96" s="110"/>
      <c r="S96" s="110"/>
      <c r="T96" s="110"/>
      <c r="U96" s="110"/>
      <c r="V96" s="110"/>
      <c r="W96" s="110"/>
      <c r="X96" s="110"/>
      <c r="Y96" s="110"/>
      <c r="Z96" s="110"/>
      <c r="AA96" s="110"/>
      <c r="AB96" s="110"/>
    </row>
    <row r="97" spans="6:28">
      <c r="F97" s="110"/>
      <c r="G97" s="110"/>
      <c r="H97" s="110"/>
      <c r="I97" s="110"/>
      <c r="J97" s="110"/>
      <c r="K97" s="110"/>
      <c r="L97" s="110"/>
      <c r="M97" s="110"/>
      <c r="N97" s="110"/>
      <c r="O97" s="110"/>
      <c r="P97" s="110"/>
      <c r="Q97" s="110"/>
      <c r="R97" s="110"/>
      <c r="S97" s="110"/>
      <c r="T97" s="110"/>
      <c r="U97" s="110"/>
      <c r="V97" s="110"/>
      <c r="W97" s="110"/>
      <c r="X97" s="110"/>
      <c r="Y97" s="110"/>
      <c r="Z97" s="110"/>
      <c r="AA97" s="110"/>
      <c r="AB97" s="110"/>
    </row>
    <row r="98" spans="6:28">
      <c r="F98" s="110"/>
      <c r="G98" s="110"/>
      <c r="H98" s="110"/>
      <c r="I98" s="110"/>
      <c r="J98" s="110"/>
      <c r="K98" s="110"/>
      <c r="L98" s="110"/>
      <c r="M98" s="110"/>
      <c r="N98" s="110"/>
      <c r="O98" s="110"/>
      <c r="P98" s="110"/>
      <c r="Q98" s="110"/>
      <c r="R98" s="110"/>
      <c r="S98" s="110"/>
      <c r="T98" s="110"/>
      <c r="U98" s="110"/>
      <c r="V98" s="110"/>
      <c r="W98" s="110"/>
      <c r="X98" s="110"/>
      <c r="Y98" s="110"/>
      <c r="Z98" s="110"/>
      <c r="AA98" s="110"/>
      <c r="AB98" s="110"/>
    </row>
    <row r="99" spans="6:28">
      <c r="F99" s="110"/>
      <c r="G99" s="110"/>
      <c r="H99" s="110"/>
      <c r="I99" s="110"/>
      <c r="J99" s="110"/>
      <c r="K99" s="110"/>
      <c r="L99" s="110"/>
      <c r="M99" s="110"/>
      <c r="N99" s="110"/>
      <c r="O99" s="110"/>
      <c r="P99" s="110"/>
      <c r="Q99" s="110"/>
      <c r="R99" s="110"/>
      <c r="S99" s="110"/>
      <c r="T99" s="110"/>
      <c r="U99" s="110"/>
      <c r="V99" s="110"/>
      <c r="W99" s="110"/>
      <c r="X99" s="110"/>
      <c r="Y99" s="110"/>
      <c r="Z99" s="110"/>
      <c r="AA99" s="110"/>
      <c r="AB99" s="110"/>
    </row>
    <row r="100" spans="6:28">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row>
    <row r="101" spans="6:28">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row>
    <row r="102" spans="6:28">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row>
    <row r="103" spans="6:28">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row>
    <row r="104" spans="6:28">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row>
    <row r="105" spans="6:28">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row>
    <row r="106" spans="6:28">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row>
    <row r="107" spans="6:28">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row>
    <row r="108" spans="6:28">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row>
    <row r="109" spans="6:28">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row>
    <row r="110" spans="6:28">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row>
    <row r="111" spans="6:28">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row>
    <row r="112" spans="6:28">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row>
    <row r="113" spans="6:28">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row>
    <row r="114" spans="6:28">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row>
    <row r="115" spans="6:28">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row>
    <row r="116" spans="6:28">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row>
    <row r="117" spans="6:28">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row>
    <row r="118" spans="6:28">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row>
    <row r="119" spans="6:28">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row>
    <row r="120" spans="6:28">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row>
    <row r="121" spans="6:28">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row>
    <row r="122" spans="6:28">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row>
    <row r="123" spans="6:28">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row>
    <row r="124" spans="6:28">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row>
    <row r="125" spans="6:28">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row>
    <row r="126" spans="6:28">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row>
    <row r="127" spans="6:28">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row>
    <row r="128" spans="6:28">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row>
    <row r="129" spans="1:28">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row>
    <row r="130" spans="1:28">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row>
    <row r="131" spans="1:28">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row>
    <row r="132" spans="1:28">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row>
    <row r="133" spans="1:28">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row>
    <row r="134" spans="1:28">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row>
    <row r="135" spans="1:28">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row>
    <row r="136" spans="1:28">
      <c r="A136" s="110"/>
      <c r="B136" s="5"/>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row>
    <row r="137" spans="1:28">
      <c r="A137" s="110"/>
      <c r="B137" s="5"/>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row>
    <row r="138" spans="1:28">
      <c r="A138" s="110"/>
      <c r="B138" s="5"/>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row>
    <row r="139" spans="1:28">
      <c r="A139" s="110"/>
      <c r="B139" s="5"/>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row>
    <row r="140" spans="1:28">
      <c r="A140" s="110"/>
      <c r="B140" s="5"/>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row>
    <row r="141" spans="1:28">
      <c r="A141" s="110"/>
      <c r="B141" s="5"/>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row>
    <row r="142" spans="1:28">
      <c r="A142" s="110"/>
      <c r="B142" s="5"/>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row>
    <row r="143" spans="1:28">
      <c r="A143" s="110"/>
      <c r="B143" s="5"/>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row>
    <row r="144" spans="1:28">
      <c r="A144" s="110"/>
      <c r="B144" s="5"/>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row>
    <row r="145" spans="1:28">
      <c r="A145" s="110"/>
      <c r="B145" s="5"/>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row>
    <row r="146" spans="1:28">
      <c r="A146" s="110"/>
      <c r="B146" s="5"/>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row>
    <row r="147" spans="1:28">
      <c r="A147" s="110"/>
      <c r="B147" s="5"/>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row>
    <row r="148" spans="1:28">
      <c r="A148" s="110"/>
      <c r="B148" s="5"/>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row>
    <row r="149" spans="1:28">
      <c r="A149" s="110"/>
      <c r="B149" s="5"/>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row>
    <row r="150" spans="1:28">
      <c r="A150" s="110"/>
      <c r="B150" s="5"/>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row>
    <row r="151" spans="1:28">
      <c r="A151" s="110"/>
      <c r="B151" s="5"/>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row>
    <row r="152" spans="1:28">
      <c r="A152" s="110"/>
      <c r="B152" s="5"/>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row>
    <row r="153" spans="1:28">
      <c r="A153" s="110"/>
      <c r="B153" s="5"/>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row>
    <row r="154" spans="1:28">
      <c r="A154" s="110"/>
      <c r="B154" s="5"/>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row>
    <row r="155" spans="1:28">
      <c r="A155" s="110"/>
      <c r="B155" s="5"/>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row>
    <row r="156" spans="1:28">
      <c r="A156" s="110"/>
      <c r="B156" s="5"/>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row>
    <row r="157" spans="1:28">
      <c r="A157" s="110"/>
      <c r="B157" s="5"/>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row>
    <row r="158" spans="1:28">
      <c r="A158" s="110"/>
      <c r="B158" s="5"/>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row>
    <row r="159" spans="1:28">
      <c r="A159" s="110"/>
      <c r="B159" s="5"/>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row>
    <row r="160" spans="1:28">
      <c r="A160" s="110"/>
      <c r="B160" s="5"/>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row>
    <row r="161" spans="1:28">
      <c r="A161" s="110"/>
      <c r="B161" s="5"/>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row>
    <row r="162" spans="1:28">
      <c r="A162" s="110"/>
      <c r="B162" s="5"/>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row>
    <row r="163" spans="1:28">
      <c r="A163" s="110"/>
      <c r="B163" s="5"/>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row>
    <row r="164" spans="1:28">
      <c r="A164" s="110"/>
      <c r="B164" s="5"/>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row>
    <row r="165" spans="1:28">
      <c r="A165" s="110"/>
      <c r="B165" s="5"/>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row>
    <row r="166" spans="1:28">
      <c r="A166" s="110"/>
      <c r="B166" s="5"/>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row>
    <row r="167" spans="1:28">
      <c r="A167" s="110"/>
      <c r="B167" s="5"/>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row>
    <row r="168" spans="1:28">
      <c r="A168" s="110"/>
      <c r="B168" s="5"/>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row>
    <row r="169" spans="1:28">
      <c r="A169" s="110"/>
      <c r="B169" s="5"/>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row>
    <row r="170" spans="1:28">
      <c r="A170" s="110"/>
      <c r="B170" s="5"/>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row>
    <row r="171" spans="1:28">
      <c r="A171" s="110"/>
      <c r="B171" s="5"/>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row>
    <row r="172" spans="1:28">
      <c r="A172" s="110"/>
      <c r="B172" s="5"/>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row>
    <row r="173" spans="1:28">
      <c r="A173" s="110"/>
      <c r="B173" s="5"/>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row>
    <row r="174" spans="1:28">
      <c r="A174" s="110"/>
      <c r="B174" s="5"/>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row>
    <row r="175" spans="1:28">
      <c r="A175" s="110"/>
      <c r="B175" s="5"/>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row>
    <row r="176" spans="1:28">
      <c r="A176" s="110"/>
      <c r="B176" s="5"/>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row>
    <row r="177" spans="1:28">
      <c r="A177" s="110"/>
      <c r="B177" s="5"/>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row>
    <row r="178" spans="1:28">
      <c r="A178" s="110"/>
      <c r="B178" s="5"/>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row>
    <row r="179" spans="1:28">
      <c r="A179" s="110"/>
      <c r="B179" s="5"/>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row>
    <row r="180" spans="1:28">
      <c r="A180" s="110"/>
      <c r="B180" s="5"/>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row>
    <row r="181" spans="1:28">
      <c r="A181" s="110"/>
      <c r="B181" s="5"/>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row>
    <row r="182" spans="1:28">
      <c r="A182" s="110"/>
      <c r="B182" s="5"/>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row>
    <row r="183" spans="1:28">
      <c r="A183" s="110"/>
      <c r="B183" s="5"/>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row>
    <row r="184" spans="1:28">
      <c r="A184" s="110"/>
      <c r="B184" s="5"/>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row>
    <row r="185" spans="1:28">
      <c r="A185" s="110"/>
      <c r="B185" s="5"/>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row>
    <row r="186" spans="1:28">
      <c r="A186" s="110"/>
      <c r="B186" s="5"/>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row>
    <row r="187" spans="1:28">
      <c r="A187" s="110"/>
      <c r="B187" s="5"/>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row>
    <row r="188" spans="1:28">
      <c r="A188" s="110"/>
      <c r="B188" s="5"/>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row>
    <row r="189" spans="1:28">
      <c r="A189" s="110"/>
      <c r="B189" s="5"/>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row>
    <row r="190" spans="1:28">
      <c r="A190" s="110"/>
      <c r="B190" s="5"/>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row>
    <row r="191" spans="1:28">
      <c r="A191" s="110"/>
      <c r="B191" s="5"/>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row>
    <row r="192" spans="1:28">
      <c r="A192" s="110"/>
      <c r="B192" s="5"/>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row>
    <row r="193" spans="1:28">
      <c r="A193" s="110"/>
      <c r="B193" s="5"/>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row>
    <row r="194" spans="1:28">
      <c r="A194" s="110"/>
      <c r="B194" s="5"/>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row>
    <row r="195" spans="1:28">
      <c r="A195" s="110"/>
      <c r="B195" s="5"/>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row>
    <row r="196" spans="1:28">
      <c r="A196" s="110"/>
      <c r="B196" s="5"/>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row>
    <row r="197" spans="1:28">
      <c r="A197" s="110"/>
      <c r="B197" s="5"/>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row>
    <row r="198" spans="1:28">
      <c r="A198" s="110"/>
      <c r="B198" s="5"/>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row>
    <row r="199" spans="1:28">
      <c r="A199" s="110"/>
      <c r="B199" s="5"/>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row>
    <row r="200" spans="1:28">
      <c r="A200" s="110"/>
      <c r="B200" s="5"/>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row>
    <row r="201" spans="1:28">
      <c r="A201" s="110"/>
      <c r="B201" s="5"/>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row>
    <row r="202" spans="1:28">
      <c r="A202" s="110"/>
      <c r="B202" s="5"/>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row>
    <row r="203" spans="1:28">
      <c r="A203" s="110"/>
      <c r="B203" s="5"/>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row>
    <row r="204" spans="1:28">
      <c r="A204" s="110"/>
      <c r="B204" s="5"/>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row>
    <row r="205" spans="1:28">
      <c r="A205" s="110"/>
      <c r="B205" s="5"/>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row>
    <row r="206" spans="1:28">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row>
    <row r="207" spans="1:28">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row>
    <row r="208" spans="1:28">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row>
    <row r="209" spans="1:28">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row>
    <row r="210" spans="1:28">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row>
    <row r="211" spans="1:28">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row>
    <row r="212" spans="1:28">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row>
    <row r="213" spans="1:28">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row>
    <row r="214" spans="1:28">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row>
    <row r="215" spans="1:28">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row>
    <row r="216" spans="1:28">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row>
    <row r="217" spans="1:28">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row>
    <row r="218" spans="1:28">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row>
    <row r="219" spans="1:28">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row>
    <row r="220" spans="1:28">
      <c r="Q220" s="337">
        <v>1257</v>
      </c>
      <c r="R220" s="337">
        <v>7</v>
      </c>
      <c r="S220" s="337">
        <v>5.5688146380270488E-3</v>
      </c>
      <c r="T220" s="337">
        <v>5.367274957828554E-5</v>
      </c>
    </row>
    <row r="221" spans="1:28">
      <c r="Q221" s="337">
        <v>542</v>
      </c>
      <c r="R221" s="337">
        <v>3</v>
      </c>
      <c r="S221" s="337">
        <v>5.5350553505535052E-3</v>
      </c>
      <c r="T221" s="337">
        <v>2.3002606962122375E-5</v>
      </c>
    </row>
    <row r="222" spans="1:28">
      <c r="Q222" s="337">
        <v>1920</v>
      </c>
      <c r="R222" s="337">
        <v>10</v>
      </c>
      <c r="S222" s="337">
        <v>5.208333333333333E-3</v>
      </c>
      <c r="T222" s="337">
        <v>7.6675356540407909E-5</v>
      </c>
    </row>
    <row r="223" spans="1:28">
      <c r="Q223" s="337">
        <v>194</v>
      </c>
      <c r="R223" s="337">
        <v>1</v>
      </c>
      <c r="S223" s="337">
        <v>5.1546391752577319E-3</v>
      </c>
      <c r="T223" s="337">
        <v>7.6675356540407912E-6</v>
      </c>
    </row>
    <row r="224" spans="1:28">
      <c r="Q224" s="337">
        <v>597</v>
      </c>
      <c r="R224" s="337">
        <v>3</v>
      </c>
      <c r="S224" s="337">
        <v>5.0251256281407036E-3</v>
      </c>
      <c r="T224" s="337">
        <v>2.3002606962122375E-5</v>
      </c>
    </row>
    <row r="225" spans="17:20">
      <c r="Q225" s="337">
        <v>2199</v>
      </c>
      <c r="R225" s="337">
        <v>11</v>
      </c>
      <c r="S225" s="337">
        <v>5.0022737608003635E-3</v>
      </c>
      <c r="T225" s="337">
        <v>8.4342892194448705E-5</v>
      </c>
    </row>
    <row r="226" spans="17:20">
      <c r="Q226" s="337">
        <v>214</v>
      </c>
      <c r="R226" s="337">
        <v>1</v>
      </c>
      <c r="S226" s="337">
        <v>4.6728971962616819E-3</v>
      </c>
      <c r="T226" s="337">
        <v>7.6675356540407912E-6</v>
      </c>
    </row>
    <row r="227" spans="17:20">
      <c r="Q227" s="337">
        <v>880</v>
      </c>
      <c r="R227" s="337">
        <v>4</v>
      </c>
      <c r="S227" s="337">
        <v>4.5454545454545452E-3</v>
      </c>
      <c r="T227" s="337">
        <v>3.0670142616163165E-5</v>
      </c>
    </row>
    <row r="228" spans="17:20">
      <c r="Q228" s="337">
        <v>834</v>
      </c>
      <c r="R228" s="337">
        <v>3</v>
      </c>
      <c r="S228" s="337">
        <v>3.5971223021582736E-3</v>
      </c>
      <c r="T228" s="337">
        <v>2.3002606962122375E-5</v>
      </c>
    </row>
    <row r="229" spans="17:20">
      <c r="Q229" s="337">
        <v>4174</v>
      </c>
      <c r="R229" s="337">
        <v>14</v>
      </c>
      <c r="S229" s="337">
        <v>3.3540967896502154E-3</v>
      </c>
      <c r="T229" s="337">
        <v>1.0734549915657108E-4</v>
      </c>
    </row>
    <row r="230" spans="17:20">
      <c r="Q230" s="337">
        <v>598</v>
      </c>
      <c r="R230" s="337">
        <v>1</v>
      </c>
      <c r="S230" s="337">
        <v>1.6722408026755853E-3</v>
      </c>
      <c r="T230" s="337">
        <v>7.6675356540407912E-6</v>
      </c>
    </row>
    <row r="231" spans="17:20">
      <c r="Q231" s="337">
        <v>2522</v>
      </c>
      <c r="R231" s="337">
        <v>3</v>
      </c>
      <c r="S231" s="337">
        <v>1.1895321173671688E-3</v>
      </c>
      <c r="T231" s="337">
        <v>2.3002606962122375E-5</v>
      </c>
    </row>
    <row r="232" spans="17:20">
      <c r="Q232" s="337">
        <v>675</v>
      </c>
      <c r="R232" s="337">
        <v>0</v>
      </c>
      <c r="S232" s="337">
        <v>0</v>
      </c>
      <c r="T232" s="337">
        <v>0</v>
      </c>
    </row>
    <row r="233" spans="17:20">
      <c r="Q233" s="337">
        <v>58</v>
      </c>
      <c r="R233" s="337">
        <v>0</v>
      </c>
      <c r="S233" s="337">
        <v>0</v>
      </c>
      <c r="T233" s="337">
        <v>0</v>
      </c>
    </row>
    <row r="234" spans="17:20">
      <c r="Q234" s="337">
        <v>3</v>
      </c>
      <c r="R234" s="337">
        <v>0</v>
      </c>
      <c r="S234" s="337">
        <v>0</v>
      </c>
      <c r="T234" s="337">
        <v>0</v>
      </c>
    </row>
    <row r="235" spans="17:20">
      <c r="Q235" s="337">
        <v>8</v>
      </c>
      <c r="R235" s="337">
        <v>0</v>
      </c>
      <c r="S235" s="337">
        <v>0</v>
      </c>
      <c r="T235" s="337">
        <v>0</v>
      </c>
    </row>
    <row r="236" spans="17:20">
      <c r="Q236" s="337">
        <v>151</v>
      </c>
      <c r="R236" s="337">
        <v>0</v>
      </c>
      <c r="S236" s="337">
        <v>0</v>
      </c>
      <c r="T236" s="337">
        <v>0</v>
      </c>
    </row>
    <row r="237" spans="17:20">
      <c r="Q237" s="337">
        <v>96</v>
      </c>
      <c r="R237" s="337">
        <v>0</v>
      </c>
      <c r="S237" s="337">
        <v>0</v>
      </c>
      <c r="T237" s="337">
        <v>0</v>
      </c>
    </row>
    <row r="238" spans="17:20">
      <c r="Q238" s="337">
        <v>57</v>
      </c>
      <c r="R238" s="337">
        <v>0</v>
      </c>
      <c r="S238" s="337">
        <v>0</v>
      </c>
      <c r="T238" s="337">
        <v>0</v>
      </c>
    </row>
    <row r="239" spans="17:20">
      <c r="Q239" s="337">
        <v>85</v>
      </c>
      <c r="R239" s="337">
        <v>0</v>
      </c>
      <c r="S239" s="337">
        <v>0</v>
      </c>
      <c r="T239" s="337">
        <v>0</v>
      </c>
    </row>
    <row r="240" spans="17:20">
      <c r="Q240" s="337">
        <v>14</v>
      </c>
      <c r="R240" s="337">
        <v>0</v>
      </c>
      <c r="S240" s="337">
        <v>0</v>
      </c>
      <c r="T240" s="337">
        <v>0</v>
      </c>
    </row>
    <row r="241" spans="17:20">
      <c r="Q241" s="337">
        <v>206</v>
      </c>
      <c r="R241" s="337">
        <v>0</v>
      </c>
      <c r="S241" s="337">
        <v>0</v>
      </c>
      <c r="T241" s="337">
        <v>0</v>
      </c>
    </row>
    <row r="242" spans="17:20">
      <c r="Q242" s="337">
        <v>37</v>
      </c>
      <c r="R242" s="337">
        <v>0</v>
      </c>
      <c r="S242" s="337">
        <v>0</v>
      </c>
      <c r="T242" s="337">
        <v>0</v>
      </c>
    </row>
    <row r="243" spans="17:20">
      <c r="Q243" s="337">
        <v>13</v>
      </c>
      <c r="R243" s="337">
        <v>0</v>
      </c>
      <c r="S243" s="337">
        <v>0</v>
      </c>
      <c r="T243" s="337">
        <v>0</v>
      </c>
    </row>
    <row r="244" spans="17:20">
      <c r="Q244" s="337">
        <v>103</v>
      </c>
      <c r="R244" s="337">
        <v>0</v>
      </c>
      <c r="S244" s="337">
        <v>0</v>
      </c>
      <c r="T244" s="337">
        <v>0</v>
      </c>
    </row>
    <row r="245" spans="17:20">
      <c r="Q245" s="337">
        <v>8</v>
      </c>
      <c r="R245" s="337">
        <v>0</v>
      </c>
      <c r="S245" s="337">
        <v>0</v>
      </c>
      <c r="T245" s="337">
        <v>0</v>
      </c>
    </row>
    <row r="246" spans="17:20">
      <c r="Q246" s="337">
        <v>347</v>
      </c>
      <c r="R246" s="337">
        <v>0</v>
      </c>
      <c r="S246" s="337">
        <v>0</v>
      </c>
      <c r="T246" s="337">
        <v>0</v>
      </c>
    </row>
    <row r="247" spans="17:20">
      <c r="Q247" s="337">
        <v>476</v>
      </c>
      <c r="R247" s="337">
        <v>0</v>
      </c>
      <c r="S247" s="337">
        <v>0</v>
      </c>
      <c r="T247" s="337">
        <v>0</v>
      </c>
    </row>
    <row r="248" spans="17:20">
      <c r="Q248" s="337">
        <v>50</v>
      </c>
      <c r="R248" s="337">
        <v>0</v>
      </c>
      <c r="S248" s="337">
        <v>0</v>
      </c>
      <c r="T248" s="337">
        <v>0</v>
      </c>
    </row>
    <row r="249" spans="17:20">
      <c r="Q249" s="337">
        <v>302</v>
      </c>
      <c r="R249" s="337">
        <v>0</v>
      </c>
      <c r="S249" s="337">
        <v>0</v>
      </c>
      <c r="T249" s="337">
        <v>0</v>
      </c>
    </row>
    <row r="250" spans="17:20">
      <c r="Q250" s="337">
        <v>41</v>
      </c>
      <c r="R250" s="337">
        <v>0</v>
      </c>
      <c r="S250" s="337">
        <v>0</v>
      </c>
      <c r="T250" s="337">
        <v>0</v>
      </c>
    </row>
  </sheetData>
  <mergeCells count="4">
    <mergeCell ref="H1:I1"/>
    <mergeCell ref="A5:A6"/>
    <mergeCell ref="B5:B6"/>
    <mergeCell ref="C5:C6"/>
  </mergeCells>
  <hyperlinks>
    <hyperlink ref="H1:I1" location="Index!A1" display="Regresar al Índice" xr:uid="{A47CD381-1383-43F4-BB14-322CECD898E7}"/>
  </hyperlink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52602-3B9B-4703-BBE3-7D791E13218D}">
  <sheetPr codeName="Hoja135"/>
  <dimension ref="A1:I41"/>
  <sheetViews>
    <sheetView workbookViewId="0"/>
  </sheetViews>
  <sheetFormatPr baseColWidth="10" defaultRowHeight="12.75"/>
  <cols>
    <col min="1" max="16384" width="11.42578125" style="265"/>
  </cols>
  <sheetData>
    <row r="1" spans="1:9">
      <c r="A1" s="262" t="s">
        <v>2845</v>
      </c>
      <c r="H1" s="263" t="s">
        <v>1445</v>
      </c>
      <c r="I1" s="263"/>
    </row>
    <row r="2" spans="1:9">
      <c r="A2" s="267" t="s">
        <v>1341</v>
      </c>
    </row>
    <row r="6" spans="1:9">
      <c r="A6" s="265" t="s">
        <v>135</v>
      </c>
      <c r="B6" s="265" t="s">
        <v>550</v>
      </c>
      <c r="C6" s="265" t="s">
        <v>557</v>
      </c>
      <c r="D6" s="265" t="s">
        <v>136</v>
      </c>
    </row>
    <row r="7" spans="1:9">
      <c r="A7" s="265" t="s">
        <v>536</v>
      </c>
      <c r="B7" s="265" t="s">
        <v>14</v>
      </c>
      <c r="C7" s="273">
        <v>2.6194786386676241E-2</v>
      </c>
      <c r="D7" s="361">
        <f t="shared" ref="D7:D38" si="0">_xlfn.RANK.EQ(C7,$C$7:$C$38,0)</f>
        <v>32</v>
      </c>
    </row>
    <row r="8" spans="1:9">
      <c r="A8" s="265" t="s">
        <v>539</v>
      </c>
      <c r="B8" s="265" t="s">
        <v>3</v>
      </c>
      <c r="C8" s="273">
        <v>2.9776763109504258E-2</v>
      </c>
      <c r="D8" s="361">
        <f t="shared" si="0"/>
        <v>31</v>
      </c>
    </row>
    <row r="9" spans="1:9">
      <c r="A9" s="265" t="s">
        <v>545</v>
      </c>
      <c r="B9" s="265" t="s">
        <v>0</v>
      </c>
      <c r="C9" s="273">
        <v>3.5105289279637096E-2</v>
      </c>
      <c r="D9" s="361">
        <f t="shared" si="0"/>
        <v>30</v>
      </c>
    </row>
    <row r="10" spans="1:9">
      <c r="A10" s="265" t="s">
        <v>457</v>
      </c>
      <c r="B10" s="265" t="s">
        <v>21</v>
      </c>
      <c r="C10" s="273">
        <v>3.5751378841057183E-2</v>
      </c>
      <c r="D10" s="361">
        <f t="shared" si="0"/>
        <v>29</v>
      </c>
    </row>
    <row r="11" spans="1:9">
      <c r="A11" s="265" t="s">
        <v>460</v>
      </c>
      <c r="B11" s="265" t="s">
        <v>24</v>
      </c>
      <c r="C11" s="273">
        <v>3.585041817778107E-2</v>
      </c>
      <c r="D11" s="361">
        <f t="shared" si="0"/>
        <v>28</v>
      </c>
    </row>
    <row r="12" spans="1:9">
      <c r="A12" s="265" t="s">
        <v>541</v>
      </c>
      <c r="B12" s="362" t="s">
        <v>5</v>
      </c>
      <c r="C12" s="273">
        <v>3.7243528542863884E-2</v>
      </c>
      <c r="D12" s="361">
        <f t="shared" si="0"/>
        <v>27</v>
      </c>
    </row>
    <row r="13" spans="1:9">
      <c r="A13" s="265" t="s">
        <v>459</v>
      </c>
      <c r="B13" s="265" t="s">
        <v>23</v>
      </c>
      <c r="C13" s="273">
        <v>3.9296611813676108E-2</v>
      </c>
      <c r="D13" s="361">
        <f t="shared" si="0"/>
        <v>26</v>
      </c>
    </row>
    <row r="14" spans="1:9">
      <c r="A14" s="265" t="s">
        <v>455</v>
      </c>
      <c r="B14" s="265" t="s">
        <v>19</v>
      </c>
      <c r="C14" s="273">
        <v>4.0863091257634508E-2</v>
      </c>
      <c r="D14" s="361">
        <f t="shared" si="0"/>
        <v>25</v>
      </c>
    </row>
    <row r="15" spans="1:9">
      <c r="A15" s="265" t="s">
        <v>548</v>
      </c>
      <c r="B15" s="265" t="s">
        <v>4</v>
      </c>
      <c r="C15" s="273">
        <v>4.2604381613030595E-2</v>
      </c>
      <c r="D15" s="361">
        <f t="shared" si="0"/>
        <v>24</v>
      </c>
    </row>
    <row r="16" spans="1:9">
      <c r="A16" s="265" t="s">
        <v>465</v>
      </c>
      <c r="B16" s="265" t="s">
        <v>29</v>
      </c>
      <c r="C16" s="273">
        <v>4.3234825503416223E-2</v>
      </c>
      <c r="D16" s="361">
        <f t="shared" si="0"/>
        <v>23</v>
      </c>
    </row>
    <row r="17" spans="1:4">
      <c r="A17" s="265" t="s">
        <v>466</v>
      </c>
      <c r="B17" s="265" t="s">
        <v>30</v>
      </c>
      <c r="C17" s="273">
        <v>4.4421250022113251E-2</v>
      </c>
      <c r="D17" s="361">
        <f t="shared" si="0"/>
        <v>22</v>
      </c>
    </row>
    <row r="18" spans="1:4">
      <c r="A18" s="265" t="s">
        <v>464</v>
      </c>
      <c r="B18" s="265" t="s">
        <v>28</v>
      </c>
      <c r="C18" s="273">
        <v>4.6700534711780518E-2</v>
      </c>
      <c r="D18" s="361">
        <f t="shared" si="0"/>
        <v>21</v>
      </c>
    </row>
    <row r="19" spans="1:4">
      <c r="A19" s="265" t="s">
        <v>461</v>
      </c>
      <c r="B19" s="265" t="s">
        <v>25</v>
      </c>
      <c r="C19" s="273">
        <v>4.6978239011778264E-2</v>
      </c>
      <c r="D19" s="361">
        <f t="shared" si="0"/>
        <v>20</v>
      </c>
    </row>
    <row r="20" spans="1:4">
      <c r="A20" s="265" t="s">
        <v>547</v>
      </c>
      <c r="B20" s="265" t="s">
        <v>8</v>
      </c>
      <c r="C20" s="273">
        <v>4.8137202221028123E-2</v>
      </c>
      <c r="D20" s="361">
        <f t="shared" si="0"/>
        <v>19</v>
      </c>
    </row>
    <row r="21" spans="1:4">
      <c r="A21" s="265" t="s">
        <v>537</v>
      </c>
      <c r="B21" s="265" t="s">
        <v>9</v>
      </c>
      <c r="C21" s="273">
        <v>4.8272103495104052E-2</v>
      </c>
      <c r="D21" s="361">
        <f t="shared" si="0"/>
        <v>18</v>
      </c>
    </row>
    <row r="22" spans="1:4">
      <c r="A22" s="265" t="s">
        <v>453</v>
      </c>
      <c r="B22" s="265" t="s">
        <v>17</v>
      </c>
      <c r="C22" s="273">
        <v>4.8382071482618978E-2</v>
      </c>
      <c r="D22" s="361">
        <f t="shared" si="0"/>
        <v>17</v>
      </c>
    </row>
    <row r="23" spans="1:4">
      <c r="A23" s="265" t="s">
        <v>543</v>
      </c>
      <c r="B23" s="265" t="s">
        <v>11</v>
      </c>
      <c r="C23" s="273">
        <v>4.8825234199820974E-2</v>
      </c>
      <c r="D23" s="361">
        <f t="shared" si="0"/>
        <v>16</v>
      </c>
    </row>
    <row r="24" spans="1:4">
      <c r="A24" s="265" t="s">
        <v>467</v>
      </c>
      <c r="B24" s="265" t="s">
        <v>31</v>
      </c>
      <c r="C24" s="273">
        <v>4.9483883447342045E-2</v>
      </c>
      <c r="D24" s="361">
        <f t="shared" si="0"/>
        <v>15</v>
      </c>
    </row>
    <row r="25" spans="1:4">
      <c r="A25" s="265" t="s">
        <v>538</v>
      </c>
      <c r="B25" s="265" t="s">
        <v>6</v>
      </c>
      <c r="C25" s="273">
        <v>4.971588313752711E-2</v>
      </c>
      <c r="D25" s="361">
        <f t="shared" si="0"/>
        <v>14</v>
      </c>
    </row>
    <row r="26" spans="1:4">
      <c r="A26" s="265" t="s">
        <v>452</v>
      </c>
      <c r="B26" s="265" t="s">
        <v>13</v>
      </c>
      <c r="C26" s="273">
        <v>5.0234558248631711E-2</v>
      </c>
      <c r="D26" s="361">
        <f t="shared" si="0"/>
        <v>13</v>
      </c>
    </row>
    <row r="27" spans="1:4">
      <c r="A27" s="265" t="s">
        <v>458</v>
      </c>
      <c r="B27" s="265" t="s">
        <v>22</v>
      </c>
      <c r="C27" s="273">
        <v>5.0260011320220677E-2</v>
      </c>
      <c r="D27" s="361">
        <f t="shared" si="0"/>
        <v>12</v>
      </c>
    </row>
    <row r="28" spans="1:4">
      <c r="A28" s="265" t="s">
        <v>544</v>
      </c>
      <c r="B28" s="265" t="s">
        <v>10</v>
      </c>
      <c r="C28" s="273">
        <v>5.0692792657370395E-2</v>
      </c>
      <c r="D28" s="361">
        <f t="shared" si="0"/>
        <v>11</v>
      </c>
    </row>
    <row r="29" spans="1:4">
      <c r="A29" s="265" t="s">
        <v>456</v>
      </c>
      <c r="B29" s="265" t="s">
        <v>20</v>
      </c>
      <c r="C29" s="273">
        <v>5.0838574423480075E-2</v>
      </c>
      <c r="D29" s="361">
        <f t="shared" si="0"/>
        <v>10</v>
      </c>
    </row>
    <row r="30" spans="1:4">
      <c r="A30" s="265" t="s">
        <v>468</v>
      </c>
      <c r="B30" s="265" t="s">
        <v>32</v>
      </c>
      <c r="C30" s="273">
        <v>5.0862031528205967E-2</v>
      </c>
      <c r="D30" s="361">
        <f t="shared" si="0"/>
        <v>9</v>
      </c>
    </row>
    <row r="31" spans="1:4">
      <c r="A31" s="265" t="s">
        <v>542</v>
      </c>
      <c r="B31" s="265" t="s">
        <v>12</v>
      </c>
      <c r="C31" s="273">
        <v>5.1052780830172721E-2</v>
      </c>
      <c r="D31" s="361">
        <f t="shared" si="0"/>
        <v>8</v>
      </c>
    </row>
    <row r="32" spans="1:4">
      <c r="A32" s="265" t="s">
        <v>549</v>
      </c>
      <c r="B32" s="265" t="s">
        <v>7</v>
      </c>
      <c r="C32" s="273">
        <v>5.2904536584061787E-2</v>
      </c>
      <c r="D32" s="361">
        <f t="shared" si="0"/>
        <v>7</v>
      </c>
    </row>
    <row r="33" spans="1:4">
      <c r="A33" s="265" t="s">
        <v>463</v>
      </c>
      <c r="B33" s="265" t="s">
        <v>27</v>
      </c>
      <c r="C33" s="273">
        <v>5.3224625212871995E-2</v>
      </c>
      <c r="D33" s="361">
        <f t="shared" si="0"/>
        <v>6</v>
      </c>
    </row>
    <row r="34" spans="1:4">
      <c r="A34" s="265" t="s">
        <v>469</v>
      </c>
      <c r="B34" s="265" t="s">
        <v>33</v>
      </c>
      <c r="C34" s="273">
        <v>5.3546801513490595E-2</v>
      </c>
      <c r="D34" s="361">
        <f t="shared" si="0"/>
        <v>5</v>
      </c>
    </row>
    <row r="35" spans="1:4">
      <c r="A35" s="265" t="s">
        <v>462</v>
      </c>
      <c r="B35" s="265" t="s">
        <v>26</v>
      </c>
      <c r="C35" s="273">
        <v>6.6830374346886962E-2</v>
      </c>
      <c r="D35" s="361">
        <f t="shared" si="0"/>
        <v>4</v>
      </c>
    </row>
    <row r="36" spans="1:4">
      <c r="A36" s="265" t="s">
        <v>454</v>
      </c>
      <c r="B36" s="265" t="s">
        <v>18</v>
      </c>
      <c r="C36" s="273">
        <v>7.1208108848506993E-2</v>
      </c>
      <c r="D36" s="361">
        <f t="shared" si="0"/>
        <v>3</v>
      </c>
    </row>
    <row r="37" spans="1:4">
      <c r="A37" s="265" t="s">
        <v>540</v>
      </c>
      <c r="B37" s="265" t="s">
        <v>16</v>
      </c>
      <c r="C37" s="273">
        <v>7.2569317073607073E-2</v>
      </c>
      <c r="D37" s="361">
        <f t="shared" si="0"/>
        <v>2</v>
      </c>
    </row>
    <row r="38" spans="1:4">
      <c r="A38" s="265" t="s">
        <v>546</v>
      </c>
      <c r="B38" s="265" t="s">
        <v>15</v>
      </c>
      <c r="C38" s="273">
        <v>8.610801338218893E-2</v>
      </c>
      <c r="D38" s="361">
        <f t="shared" si="0"/>
        <v>1</v>
      </c>
    </row>
    <row r="40" spans="1:4">
      <c r="B40" s="265" t="s">
        <v>1</v>
      </c>
      <c r="C40" s="363">
        <v>1</v>
      </c>
      <c r="D40" s="364">
        <v>4.7199999999999999E-2</v>
      </c>
    </row>
    <row r="41" spans="1:4">
      <c r="C41" s="363">
        <v>0</v>
      </c>
      <c r="D41" s="364">
        <f>D40</f>
        <v>4.7199999999999999E-2</v>
      </c>
    </row>
  </sheetData>
  <autoFilter ref="A6:D38" xr:uid="{00000000-0009-0000-0000-000009000000}">
    <sortState ref="A7:D38">
      <sortCondition ref="C6:C38"/>
    </sortState>
  </autoFilter>
  <mergeCells count="1">
    <mergeCell ref="H1:I1"/>
  </mergeCells>
  <hyperlinks>
    <hyperlink ref="H1:I1" location="Index!A1" display="Regresar al Índice" xr:uid="{1A779CE1-57CB-434A-BCCE-21273AA29D2A}"/>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58299-AC07-43AD-AB9D-593EE9EEF2C9}">
  <sheetPr codeName="Hoja204"/>
  <dimension ref="A1:I41"/>
  <sheetViews>
    <sheetView workbookViewId="0"/>
  </sheetViews>
  <sheetFormatPr baseColWidth="10" defaultRowHeight="12.75"/>
  <cols>
    <col min="1" max="16384" width="11.42578125" style="265"/>
  </cols>
  <sheetData>
    <row r="1" spans="1:9">
      <c r="A1" s="262" t="s">
        <v>2847</v>
      </c>
      <c r="H1" s="263" t="s">
        <v>1445</v>
      </c>
      <c r="I1" s="263"/>
    </row>
    <row r="2" spans="1:9">
      <c r="A2" s="267" t="s">
        <v>1341</v>
      </c>
    </row>
    <row r="6" spans="1:9">
      <c r="A6" s="265" t="s">
        <v>135</v>
      </c>
      <c r="B6" s="265" t="s">
        <v>550</v>
      </c>
      <c r="C6" s="265" t="s">
        <v>558</v>
      </c>
      <c r="D6" s="265" t="s">
        <v>136</v>
      </c>
    </row>
    <row r="7" spans="1:9">
      <c r="A7" s="265" t="s">
        <v>464</v>
      </c>
      <c r="B7" s="265" t="s">
        <v>28</v>
      </c>
      <c r="C7" s="273">
        <v>5.7336118726071202E-2</v>
      </c>
      <c r="D7" s="361">
        <f t="shared" ref="D7:D38" si="0">_xlfn.RANK.EQ(C7,$C$7:$C$38,0)</f>
        <v>32</v>
      </c>
    </row>
    <row r="8" spans="1:9">
      <c r="A8" s="265" t="s">
        <v>466</v>
      </c>
      <c r="B8" s="265" t="s">
        <v>30</v>
      </c>
      <c r="C8" s="273">
        <v>6.774370929142895E-2</v>
      </c>
      <c r="D8" s="361">
        <f t="shared" si="0"/>
        <v>31</v>
      </c>
    </row>
    <row r="9" spans="1:9">
      <c r="A9" s="265" t="s">
        <v>536</v>
      </c>
      <c r="B9" s="265" t="s">
        <v>14</v>
      </c>
      <c r="C9" s="273">
        <v>7.9254244218505562E-2</v>
      </c>
      <c r="D9" s="361">
        <f t="shared" si="0"/>
        <v>30</v>
      </c>
    </row>
    <row r="10" spans="1:9">
      <c r="A10" s="265" t="s">
        <v>457</v>
      </c>
      <c r="B10" s="265" t="s">
        <v>21</v>
      </c>
      <c r="C10" s="273">
        <v>8.31294144891737E-2</v>
      </c>
      <c r="D10" s="361">
        <f t="shared" si="0"/>
        <v>29</v>
      </c>
    </row>
    <row r="11" spans="1:9">
      <c r="A11" s="265" t="s">
        <v>454</v>
      </c>
      <c r="B11" s="265" t="s">
        <v>18</v>
      </c>
      <c r="C11" s="273">
        <v>8.6059254690798573E-2</v>
      </c>
      <c r="D11" s="361">
        <f t="shared" si="0"/>
        <v>28</v>
      </c>
    </row>
    <row r="12" spans="1:9">
      <c r="A12" s="265" t="s">
        <v>462</v>
      </c>
      <c r="B12" s="265" t="s">
        <v>26</v>
      </c>
      <c r="C12" s="273">
        <v>8.6142652939948203E-2</v>
      </c>
      <c r="D12" s="361">
        <f t="shared" si="0"/>
        <v>27</v>
      </c>
    </row>
    <row r="13" spans="1:9">
      <c r="A13" s="265" t="s">
        <v>540</v>
      </c>
      <c r="B13" s="265" t="s">
        <v>16</v>
      </c>
      <c r="C13" s="273">
        <v>9.0793640960515357E-2</v>
      </c>
      <c r="D13" s="361">
        <f t="shared" si="0"/>
        <v>26</v>
      </c>
    </row>
    <row r="14" spans="1:9">
      <c r="A14" s="265" t="s">
        <v>458</v>
      </c>
      <c r="B14" s="265" t="s">
        <v>22</v>
      </c>
      <c r="C14" s="273">
        <v>9.4207092288543487E-2</v>
      </c>
      <c r="D14" s="361">
        <f t="shared" si="0"/>
        <v>25</v>
      </c>
    </row>
    <row r="15" spans="1:9">
      <c r="A15" s="265" t="s">
        <v>463</v>
      </c>
      <c r="B15" s="265" t="s">
        <v>27</v>
      </c>
      <c r="C15" s="273">
        <v>9.4393318382182262E-2</v>
      </c>
      <c r="D15" s="361">
        <f t="shared" si="0"/>
        <v>24</v>
      </c>
    </row>
    <row r="16" spans="1:9">
      <c r="A16" s="265" t="s">
        <v>542</v>
      </c>
      <c r="B16" s="265" t="s">
        <v>12</v>
      </c>
      <c r="C16" s="273">
        <v>9.6450936007798665E-2</v>
      </c>
      <c r="D16" s="361">
        <f t="shared" si="0"/>
        <v>23</v>
      </c>
    </row>
    <row r="17" spans="1:4">
      <c r="A17" s="265" t="s">
        <v>455</v>
      </c>
      <c r="B17" s="265" t="s">
        <v>19</v>
      </c>
      <c r="C17" s="273">
        <v>9.6846472371994327E-2</v>
      </c>
      <c r="D17" s="361">
        <f t="shared" si="0"/>
        <v>22</v>
      </c>
    </row>
    <row r="18" spans="1:4">
      <c r="A18" s="265" t="s">
        <v>460</v>
      </c>
      <c r="B18" s="265" t="s">
        <v>24</v>
      </c>
      <c r="C18" s="273">
        <v>9.8092467381756213E-2</v>
      </c>
      <c r="D18" s="361">
        <f t="shared" si="0"/>
        <v>21</v>
      </c>
    </row>
    <row r="19" spans="1:4">
      <c r="A19" s="265" t="s">
        <v>541</v>
      </c>
      <c r="B19" s="265" t="s">
        <v>5</v>
      </c>
      <c r="C19" s="273">
        <v>9.8715475109045742E-2</v>
      </c>
      <c r="D19" s="361">
        <f t="shared" si="0"/>
        <v>20</v>
      </c>
    </row>
    <row r="20" spans="1:4">
      <c r="A20" s="265" t="s">
        <v>537</v>
      </c>
      <c r="B20" s="265" t="s">
        <v>9</v>
      </c>
      <c r="C20" s="273">
        <v>0.10068789933658105</v>
      </c>
      <c r="D20" s="361">
        <f t="shared" si="0"/>
        <v>19</v>
      </c>
    </row>
    <row r="21" spans="1:4">
      <c r="A21" s="265" t="s">
        <v>452</v>
      </c>
      <c r="B21" s="265" t="s">
        <v>13</v>
      </c>
      <c r="C21" s="273">
        <v>0.10312091410380314</v>
      </c>
      <c r="D21" s="361">
        <f t="shared" si="0"/>
        <v>18</v>
      </c>
    </row>
    <row r="22" spans="1:4">
      <c r="A22" s="265" t="s">
        <v>545</v>
      </c>
      <c r="B22" s="265" t="s">
        <v>0</v>
      </c>
      <c r="C22" s="273">
        <v>0.10322033106498284</v>
      </c>
      <c r="D22" s="361">
        <f t="shared" si="0"/>
        <v>17</v>
      </c>
    </row>
    <row r="23" spans="1:4">
      <c r="A23" s="265" t="s">
        <v>469</v>
      </c>
      <c r="B23" s="265" t="s">
        <v>33</v>
      </c>
      <c r="C23" s="273">
        <v>0.10781005042977294</v>
      </c>
      <c r="D23" s="361">
        <f t="shared" si="0"/>
        <v>16</v>
      </c>
    </row>
    <row r="24" spans="1:4">
      <c r="A24" s="265" t="s">
        <v>547</v>
      </c>
      <c r="B24" s="265" t="s">
        <v>8</v>
      </c>
      <c r="C24" s="273">
        <v>0.10902210294605448</v>
      </c>
      <c r="D24" s="361">
        <f t="shared" si="0"/>
        <v>15</v>
      </c>
    </row>
    <row r="25" spans="1:4">
      <c r="A25" s="265" t="s">
        <v>465</v>
      </c>
      <c r="B25" s="265" t="s">
        <v>29</v>
      </c>
      <c r="C25" s="273">
        <v>0.10921065948353036</v>
      </c>
      <c r="D25" s="361">
        <f t="shared" si="0"/>
        <v>14</v>
      </c>
    </row>
    <row r="26" spans="1:4">
      <c r="A26" s="265" t="s">
        <v>549</v>
      </c>
      <c r="B26" s="265" t="s">
        <v>7</v>
      </c>
      <c r="C26" s="273">
        <v>0.11115051500894467</v>
      </c>
      <c r="D26" s="361">
        <f t="shared" si="0"/>
        <v>13</v>
      </c>
    </row>
    <row r="27" spans="1:4">
      <c r="A27" s="265" t="s">
        <v>544</v>
      </c>
      <c r="B27" s="265" t="s">
        <v>10</v>
      </c>
      <c r="C27" s="273">
        <v>0.11191167049779545</v>
      </c>
      <c r="D27" s="361">
        <f t="shared" si="0"/>
        <v>12</v>
      </c>
    </row>
    <row r="28" spans="1:4">
      <c r="A28" s="265" t="s">
        <v>538</v>
      </c>
      <c r="B28" s="265" t="s">
        <v>6</v>
      </c>
      <c r="C28" s="273">
        <v>0.11191469484399928</v>
      </c>
      <c r="D28" s="361">
        <f t="shared" si="0"/>
        <v>11</v>
      </c>
    </row>
    <row r="29" spans="1:4">
      <c r="A29" s="265" t="s">
        <v>459</v>
      </c>
      <c r="B29" s="265" t="s">
        <v>23</v>
      </c>
      <c r="C29" s="273">
        <v>0.11325070268267745</v>
      </c>
      <c r="D29" s="361">
        <f t="shared" si="0"/>
        <v>10</v>
      </c>
    </row>
    <row r="30" spans="1:4">
      <c r="A30" s="265" t="s">
        <v>543</v>
      </c>
      <c r="B30" s="265" t="s">
        <v>11</v>
      </c>
      <c r="C30" s="273">
        <v>0.11385507332334929</v>
      </c>
      <c r="D30" s="361">
        <f t="shared" si="0"/>
        <v>9</v>
      </c>
    </row>
    <row r="31" spans="1:4">
      <c r="A31" s="265" t="s">
        <v>456</v>
      </c>
      <c r="B31" s="362" t="s">
        <v>20</v>
      </c>
      <c r="C31" s="273">
        <v>0.11467279353509736</v>
      </c>
      <c r="D31" s="361">
        <f t="shared" si="0"/>
        <v>8</v>
      </c>
    </row>
    <row r="32" spans="1:4">
      <c r="A32" s="265" t="s">
        <v>467</v>
      </c>
      <c r="B32" s="265" t="s">
        <v>31</v>
      </c>
      <c r="C32" s="273">
        <v>0.11547799696509878</v>
      </c>
      <c r="D32" s="361">
        <f t="shared" si="0"/>
        <v>7</v>
      </c>
    </row>
    <row r="33" spans="1:4">
      <c r="A33" s="265" t="s">
        <v>468</v>
      </c>
      <c r="B33" s="265" t="s">
        <v>32</v>
      </c>
      <c r="C33" s="273">
        <v>0.11913132617031773</v>
      </c>
      <c r="D33" s="361">
        <f t="shared" si="0"/>
        <v>6</v>
      </c>
    </row>
    <row r="34" spans="1:4">
      <c r="A34" s="265" t="s">
        <v>548</v>
      </c>
      <c r="B34" s="265" t="s">
        <v>4</v>
      </c>
      <c r="C34" s="273">
        <v>0.12448120070449498</v>
      </c>
      <c r="D34" s="361">
        <f t="shared" si="0"/>
        <v>5</v>
      </c>
    </row>
    <row r="35" spans="1:4">
      <c r="A35" s="265" t="s">
        <v>539</v>
      </c>
      <c r="B35" s="265" t="s">
        <v>3</v>
      </c>
      <c r="C35" s="273">
        <v>0.13285335597075276</v>
      </c>
      <c r="D35" s="361">
        <f t="shared" si="0"/>
        <v>4</v>
      </c>
    </row>
    <row r="36" spans="1:4">
      <c r="A36" s="265" t="s">
        <v>461</v>
      </c>
      <c r="B36" s="265" t="s">
        <v>25</v>
      </c>
      <c r="C36" s="273">
        <v>0.13655641029609802</v>
      </c>
      <c r="D36" s="361">
        <f t="shared" si="0"/>
        <v>3</v>
      </c>
    </row>
    <row r="37" spans="1:4">
      <c r="A37" s="265" t="s">
        <v>453</v>
      </c>
      <c r="B37" s="265" t="s">
        <v>17</v>
      </c>
      <c r="C37" s="273">
        <v>0.14692556144716842</v>
      </c>
      <c r="D37" s="361">
        <f t="shared" si="0"/>
        <v>2</v>
      </c>
    </row>
    <row r="38" spans="1:4">
      <c r="A38" s="265" t="s">
        <v>546</v>
      </c>
      <c r="B38" s="265" t="s">
        <v>15</v>
      </c>
      <c r="C38" s="273">
        <v>0.15261701767263275</v>
      </c>
      <c r="D38" s="361">
        <f t="shared" si="0"/>
        <v>1</v>
      </c>
    </row>
    <row r="40" spans="1:4">
      <c r="B40" s="265" t="s">
        <v>1</v>
      </c>
      <c r="C40" s="363">
        <v>1</v>
      </c>
      <c r="D40" s="364">
        <v>0.10489999999999999</v>
      </c>
    </row>
    <row r="41" spans="1:4">
      <c r="C41" s="363">
        <v>0</v>
      </c>
      <c r="D41" s="364">
        <f>D40</f>
        <v>0.10489999999999999</v>
      </c>
    </row>
  </sheetData>
  <autoFilter ref="A6:D38" xr:uid="{00000000-0009-0000-0000-00000A000000}">
    <sortState ref="A7:D38">
      <sortCondition ref="C6:C38"/>
    </sortState>
  </autoFilter>
  <mergeCells count="1">
    <mergeCell ref="H1:I1"/>
  </mergeCells>
  <hyperlinks>
    <hyperlink ref="H1:I1" location="Index!A1" display="Regresar al Índice" xr:uid="{D54B34BA-9233-4A6D-A416-3D4E3F0A413D}"/>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A8903-9B52-4853-889A-655E7D65AF6F}">
  <sheetPr codeName="Hoja67"/>
  <dimension ref="A1:I10"/>
  <sheetViews>
    <sheetView workbookViewId="0"/>
  </sheetViews>
  <sheetFormatPr baseColWidth="10" defaultRowHeight="12.75"/>
  <cols>
    <col min="1" max="1" width="90.7109375" style="264" customWidth="1"/>
    <col min="2" max="2" width="4.7109375" style="264" customWidth="1"/>
    <col min="3" max="5" width="11.7109375" style="264" customWidth="1"/>
    <col min="6" max="16384" width="11.42578125" style="264"/>
  </cols>
  <sheetData>
    <row r="1" spans="1:9">
      <c r="A1" s="262" t="s">
        <v>2849</v>
      </c>
      <c r="H1" s="263" t="s">
        <v>1445</v>
      </c>
      <c r="I1" s="263"/>
    </row>
    <row r="2" spans="1:9">
      <c r="A2" s="264" t="s">
        <v>150</v>
      </c>
    </row>
    <row r="6" spans="1:9">
      <c r="A6" s="359" t="s">
        <v>53</v>
      </c>
      <c r="B6" s="359" t="s">
        <v>53</v>
      </c>
      <c r="C6" s="359" t="s">
        <v>559</v>
      </c>
      <c r="D6" s="359" t="s">
        <v>560</v>
      </c>
      <c r="E6" s="359" t="s">
        <v>561</v>
      </c>
    </row>
    <row r="7" spans="1:9">
      <c r="A7" s="359" t="s">
        <v>617</v>
      </c>
      <c r="B7" s="359" t="s">
        <v>1183</v>
      </c>
      <c r="C7" s="359">
        <v>22.59</v>
      </c>
      <c r="D7" s="359">
        <v>24.95</v>
      </c>
      <c r="E7" s="359">
        <v>23.91</v>
      </c>
    </row>
    <row r="8" spans="1:9">
      <c r="A8" s="359" t="s">
        <v>619</v>
      </c>
      <c r="B8" s="359" t="s">
        <v>1183</v>
      </c>
      <c r="C8" s="359">
        <v>22.4</v>
      </c>
      <c r="D8" s="359">
        <v>24.91</v>
      </c>
      <c r="E8" s="359">
        <v>23.9</v>
      </c>
    </row>
    <row r="9" spans="1:9">
      <c r="A9" s="264" t="s">
        <v>137</v>
      </c>
      <c r="B9" s="264" t="s">
        <v>137</v>
      </c>
      <c r="C9" s="360">
        <v>-8.4108012394865598E-3</v>
      </c>
      <c r="D9" s="360">
        <v>-1.60320641282563E-3</v>
      </c>
      <c r="E9" s="360">
        <v>-4.1823504809712598E-4</v>
      </c>
    </row>
    <row r="10" spans="1:9">
      <c r="A10" s="264" t="s">
        <v>655</v>
      </c>
      <c r="B10" s="264" t="s">
        <v>655</v>
      </c>
      <c r="C10" s="264">
        <v>-0.190000000000001</v>
      </c>
      <c r="D10" s="264">
        <v>-3.9999999999999099E-2</v>
      </c>
      <c r="E10" s="264">
        <v>-1.00000000000016E-2</v>
      </c>
    </row>
  </sheetData>
  <mergeCells count="1">
    <mergeCell ref="H1:I1"/>
  </mergeCells>
  <hyperlinks>
    <hyperlink ref="H1:I1" location="Index!A1" display="Regresar al Índice" xr:uid="{8AA982FC-122B-4D62-9AB8-5525E805F81A}"/>
  </hyperlink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E61CD-B21C-4A63-980D-F845A5DA1C4E}">
  <sheetPr codeName="Hoja68"/>
  <dimension ref="A1:I85"/>
  <sheetViews>
    <sheetView workbookViewId="0"/>
  </sheetViews>
  <sheetFormatPr baseColWidth="10" defaultRowHeight="12.75"/>
  <cols>
    <col min="1" max="1" width="90.7109375" style="264" customWidth="1"/>
    <col min="2" max="2" width="3.7109375" style="264" customWidth="1"/>
    <col min="3" max="8" width="11.7109375" style="264" customWidth="1"/>
    <col min="9" max="17" width="9.140625" style="264" customWidth="1"/>
    <col min="18" max="16384" width="11.42578125" style="264"/>
  </cols>
  <sheetData>
    <row r="1" spans="1:9" s="264" customFormat="1">
      <c r="A1" s="262" t="s">
        <v>2851</v>
      </c>
      <c r="B1" s="264" t="s">
        <v>53</v>
      </c>
      <c r="C1" s="264" t="s">
        <v>53</v>
      </c>
      <c r="D1" s="264" t="s">
        <v>53</v>
      </c>
      <c r="E1" s="264" t="s">
        <v>53</v>
      </c>
      <c r="F1" s="264" t="s">
        <v>53</v>
      </c>
      <c r="G1" s="264" t="s">
        <v>53</v>
      </c>
      <c r="H1" s="263" t="s">
        <v>1445</v>
      </c>
      <c r="I1" s="263"/>
    </row>
    <row r="2" spans="1:9" s="264" customFormat="1">
      <c r="A2" s="264" t="s">
        <v>150</v>
      </c>
      <c r="B2" s="264" t="s">
        <v>53</v>
      </c>
      <c r="C2" s="264" t="s">
        <v>53</v>
      </c>
      <c r="D2" s="264" t="s">
        <v>53</v>
      </c>
      <c r="E2" s="264" t="s">
        <v>53</v>
      </c>
      <c r="F2" s="264" t="s">
        <v>53</v>
      </c>
      <c r="G2" s="264" t="s">
        <v>53</v>
      </c>
      <c r="H2" s="264" t="s">
        <v>53</v>
      </c>
    </row>
    <row r="6" spans="1:9" s="264" customFormat="1">
      <c r="A6" s="264" t="s">
        <v>438</v>
      </c>
      <c r="B6" s="264" t="s">
        <v>562</v>
      </c>
      <c r="C6" s="264" t="s">
        <v>563</v>
      </c>
      <c r="D6" s="264" t="s">
        <v>564</v>
      </c>
      <c r="E6" s="264" t="s">
        <v>0</v>
      </c>
      <c r="F6" s="264" t="s">
        <v>1</v>
      </c>
      <c r="G6" s="264" t="s">
        <v>726</v>
      </c>
      <c r="H6" s="264" t="s">
        <v>727</v>
      </c>
    </row>
    <row r="7" spans="1:9" s="264" customFormat="1">
      <c r="A7" s="264" t="s">
        <v>75</v>
      </c>
      <c r="B7" s="264" t="s">
        <v>138</v>
      </c>
      <c r="C7" s="264">
        <v>93.603882444858499</v>
      </c>
      <c r="D7" s="264">
        <v>0.73080074361246095</v>
      </c>
      <c r="E7" s="359">
        <v>16.456392632160899</v>
      </c>
      <c r="F7" s="359">
        <v>16.004980490928599</v>
      </c>
      <c r="G7" s="359">
        <v>22.518303075082301</v>
      </c>
      <c r="H7" s="359">
        <v>21.900607834378398</v>
      </c>
    </row>
    <row r="8" spans="1:9" s="264" customFormat="1">
      <c r="B8" s="264" t="s">
        <v>139</v>
      </c>
      <c r="C8" s="264">
        <v>94.1447803353567</v>
      </c>
      <c r="D8" s="264">
        <v>0.73502373704253998</v>
      </c>
      <c r="E8" s="359">
        <v>16.4444385250086</v>
      </c>
      <c r="F8" s="359">
        <v>15.8508929874362</v>
      </c>
      <c r="G8" s="359">
        <v>22.3726632165307</v>
      </c>
      <c r="H8" s="359">
        <v>21.565144346513598</v>
      </c>
    </row>
    <row r="9" spans="1:9" s="264" customFormat="1">
      <c r="B9" s="264" t="s">
        <v>140</v>
      </c>
      <c r="C9" s="264">
        <v>94.722489332291602</v>
      </c>
      <c r="D9" s="264">
        <v>0.73953412863661006</v>
      </c>
      <c r="E9" s="359">
        <v>16.3548961058288</v>
      </c>
      <c r="F9" s="359">
        <v>15.7837102260116</v>
      </c>
      <c r="G9" s="359">
        <v>22.115133666623802</v>
      </c>
      <c r="H9" s="359">
        <v>21.342774612863501</v>
      </c>
    </row>
    <row r="10" spans="1:9" s="264" customFormat="1">
      <c r="B10" s="264" t="s">
        <v>141</v>
      </c>
      <c r="C10" s="264">
        <v>94.838932628162794</v>
      </c>
      <c r="D10" s="264">
        <v>0.74044324527780803</v>
      </c>
      <c r="E10" s="359">
        <v>16.356097215837099</v>
      </c>
      <c r="F10" s="359">
        <v>15.777774592384599</v>
      </c>
      <c r="G10" s="359">
        <v>22.089602842822199</v>
      </c>
      <c r="H10" s="359">
        <v>21.308553617049899</v>
      </c>
    </row>
    <row r="11" spans="1:9" s="264" customFormat="1">
      <c r="B11" s="264" t="s">
        <v>142</v>
      </c>
      <c r="C11" s="264">
        <v>94.725494320572096</v>
      </c>
      <c r="D11" s="264">
        <v>0.73955758971122199</v>
      </c>
      <c r="E11" s="359">
        <v>16.239453203925699</v>
      </c>
      <c r="F11" s="359">
        <v>15.6770200598946</v>
      </c>
      <c r="G11" s="359">
        <v>21.958334861071201</v>
      </c>
      <c r="H11" s="359">
        <v>21.197835405916301</v>
      </c>
    </row>
    <row r="12" spans="1:9" s="264" customFormat="1">
      <c r="B12" s="264" t="s">
        <v>143</v>
      </c>
      <c r="C12" s="264">
        <v>94.963639641805401</v>
      </c>
      <c r="D12" s="264">
        <v>0.74141687987418703</v>
      </c>
      <c r="E12" s="359">
        <v>16.1180677380863</v>
      </c>
      <c r="F12" s="359">
        <v>15.573428010733799</v>
      </c>
      <c r="G12" s="359">
        <v>21.739547851704401</v>
      </c>
      <c r="H12" s="359">
        <v>21.0049547474242</v>
      </c>
    </row>
    <row r="13" spans="1:9" s="264" customFormat="1">
      <c r="B13" s="264" t="s">
        <v>144</v>
      </c>
      <c r="C13" s="264">
        <v>95.322735741330604</v>
      </c>
      <c r="D13" s="264">
        <v>0.74422047829026705</v>
      </c>
      <c r="E13" s="359">
        <v>16.0274208341791</v>
      </c>
      <c r="F13" s="359">
        <v>15.4830190630821</v>
      </c>
      <c r="G13" s="359">
        <v>21.535850331610899</v>
      </c>
      <c r="H13" s="359">
        <v>20.804344296802899</v>
      </c>
    </row>
    <row r="14" spans="1:9" s="264" customFormat="1">
      <c r="B14" s="264" t="s">
        <v>145</v>
      </c>
      <c r="C14" s="264">
        <v>95.793767654306095</v>
      </c>
      <c r="D14" s="264">
        <v>0.74789800173562704</v>
      </c>
      <c r="E14" s="359">
        <v>16.091090318572199</v>
      </c>
      <c r="F14" s="359">
        <v>15.559245428145999</v>
      </c>
      <c r="G14" s="359">
        <v>21.5150866578464</v>
      </c>
      <c r="H14" s="359">
        <v>20.803967107864999</v>
      </c>
    </row>
    <row r="15" spans="1:9" s="264" customFormat="1">
      <c r="B15" s="264" t="s">
        <v>146</v>
      </c>
      <c r="C15" s="264">
        <v>96.093515235290596</v>
      </c>
      <c r="D15" s="264">
        <v>0.75023824392812999</v>
      </c>
      <c r="E15" s="359">
        <v>16.314386868657198</v>
      </c>
      <c r="F15" s="359">
        <v>15.7850845379142</v>
      </c>
      <c r="G15" s="359">
        <v>21.745608146070499</v>
      </c>
      <c r="H15" s="359">
        <v>21.040095817117901</v>
      </c>
    </row>
    <row r="16" spans="1:9" s="264" customFormat="1">
      <c r="B16" s="264" t="s">
        <v>147</v>
      </c>
      <c r="C16" s="264">
        <v>96.698269126750404</v>
      </c>
      <c r="D16" s="264">
        <v>0.75495978519370399</v>
      </c>
      <c r="E16" s="359">
        <v>16.442916139327501</v>
      </c>
      <c r="F16" s="359">
        <v>15.9176840132329</v>
      </c>
      <c r="G16" s="359">
        <v>21.779856969611501</v>
      </c>
      <c r="H16" s="359">
        <v>21.084148222741199</v>
      </c>
    </row>
    <row r="17" spans="1:8" s="264" customFormat="1">
      <c r="B17" s="264" t="s">
        <v>148</v>
      </c>
      <c r="C17" s="264">
        <v>97.695173988821495</v>
      </c>
      <c r="D17" s="264">
        <v>0.76274299669608603</v>
      </c>
      <c r="E17" s="359">
        <v>16.522304881777099</v>
      </c>
      <c r="F17" s="359">
        <v>16.017897338022902</v>
      </c>
      <c r="G17" s="359">
        <v>21.661693327038702</v>
      </c>
      <c r="H17" s="359">
        <v>21.000385985064899</v>
      </c>
    </row>
    <row r="18" spans="1:8" s="264" customFormat="1">
      <c r="B18" s="264" t="s">
        <v>149</v>
      </c>
      <c r="C18" s="264">
        <v>98.272882985756297</v>
      </c>
      <c r="D18" s="264">
        <v>0.76725338829015599</v>
      </c>
      <c r="E18" s="359">
        <v>16.6704789181466</v>
      </c>
      <c r="F18" s="359">
        <v>16.1586334483668</v>
      </c>
      <c r="G18" s="359">
        <v>21.7274751373822</v>
      </c>
      <c r="H18" s="359">
        <v>21.0603611466308</v>
      </c>
    </row>
    <row r="19" spans="1:8" s="264" customFormat="1">
      <c r="A19" s="264" t="s">
        <v>76</v>
      </c>
      <c r="B19" s="264" t="s">
        <v>138</v>
      </c>
      <c r="C19" s="264">
        <v>98.794999699501204</v>
      </c>
      <c r="D19" s="264">
        <v>0.77132975000391302</v>
      </c>
      <c r="E19" s="359">
        <v>17.285123927708</v>
      </c>
      <c r="F19" s="359">
        <v>16.705832683727301</v>
      </c>
      <c r="G19" s="359">
        <v>22.409512828489198</v>
      </c>
      <c r="H19" s="359">
        <v>21.6584835261995</v>
      </c>
    </row>
    <row r="20" spans="1:8" s="264" customFormat="1">
      <c r="B20" s="264" t="s">
        <v>139</v>
      </c>
      <c r="C20" s="264">
        <v>99.171374481639504</v>
      </c>
      <c r="D20" s="264">
        <v>0.77426824959900897</v>
      </c>
      <c r="E20" s="359">
        <v>18.083951641280098</v>
      </c>
      <c r="F20" s="359">
        <v>17.3510480320334</v>
      </c>
      <c r="G20" s="359">
        <v>23.356183920296001</v>
      </c>
      <c r="H20" s="359">
        <v>22.4096080925693</v>
      </c>
    </row>
    <row r="21" spans="1:8" s="264" customFormat="1">
      <c r="B21" s="264" t="s">
        <v>140</v>
      </c>
      <c r="C21" s="264">
        <v>99.492156980587794</v>
      </c>
      <c r="D21" s="264">
        <v>0.77677271931379199</v>
      </c>
      <c r="E21" s="359">
        <v>18.328773522058398</v>
      </c>
      <c r="F21" s="359">
        <v>17.579471355799399</v>
      </c>
      <c r="G21" s="359">
        <v>23.596057207377498</v>
      </c>
      <c r="H21" s="359">
        <v>22.6314221891434</v>
      </c>
    </row>
    <row r="22" spans="1:8" s="264" customFormat="1">
      <c r="B22" s="264" t="s">
        <v>141</v>
      </c>
      <c r="C22" s="264">
        <v>99.154847046096506</v>
      </c>
      <c r="D22" s="264">
        <v>0.77413921368864602</v>
      </c>
      <c r="E22" s="359">
        <v>18.4167612007118</v>
      </c>
      <c r="F22" s="359">
        <v>17.681710016479698</v>
      </c>
      <c r="G22" s="359">
        <v>23.789986187315101</v>
      </c>
      <c r="H22" s="359">
        <v>22.840478435692798</v>
      </c>
    </row>
    <row r="23" spans="1:8" s="264" customFormat="1">
      <c r="B23" s="264" t="s">
        <v>142</v>
      </c>
      <c r="C23" s="264">
        <v>98.994080173087298</v>
      </c>
      <c r="D23" s="264">
        <v>0.77288404619692797</v>
      </c>
      <c r="E23" s="359">
        <v>18.651850570488801</v>
      </c>
      <c r="F23" s="359">
        <v>17.889366376945802</v>
      </c>
      <c r="G23" s="359">
        <v>24.132792832595701</v>
      </c>
      <c r="H23" s="359">
        <v>23.1462487354638</v>
      </c>
    </row>
    <row r="24" spans="1:8" s="264" customFormat="1">
      <c r="B24" s="264" t="s">
        <v>143</v>
      </c>
      <c r="C24" s="264">
        <v>99.376464931786799</v>
      </c>
      <c r="D24" s="264">
        <v>0.775869467941248</v>
      </c>
      <c r="E24" s="359">
        <v>18.941898614520198</v>
      </c>
      <c r="F24" s="359">
        <v>18.095843377263801</v>
      </c>
      <c r="G24" s="359">
        <v>24.4137698378339</v>
      </c>
      <c r="H24" s="359">
        <v>23.323309042280901</v>
      </c>
    </row>
    <row r="25" spans="1:8" s="264" customFormat="1">
      <c r="B25" s="264" t="s">
        <v>144</v>
      </c>
      <c r="C25" s="264">
        <v>99.909099104513501</v>
      </c>
      <c r="D25" s="264">
        <v>0.78002794341614501</v>
      </c>
      <c r="E25" s="359">
        <v>19.2196076400867</v>
      </c>
      <c r="F25" s="359">
        <v>18.451393019182198</v>
      </c>
      <c r="G25" s="359">
        <v>24.6396399030452</v>
      </c>
      <c r="H25" s="359">
        <v>23.6547846457578</v>
      </c>
    </row>
    <row r="26" spans="1:8" s="264" customFormat="1">
      <c r="B26" s="264" t="s">
        <v>145</v>
      </c>
      <c r="C26" s="264">
        <v>100.492</v>
      </c>
      <c r="D26" s="264">
        <v>0.78457887011648597</v>
      </c>
      <c r="E26" s="359">
        <v>19.634224926422402</v>
      </c>
      <c r="F26" s="359">
        <v>18.971086196797899</v>
      </c>
      <c r="G26" s="359">
        <v>25.0251767849768</v>
      </c>
      <c r="H26" s="359">
        <v>24.179960637967799</v>
      </c>
    </row>
    <row r="27" spans="1:8" s="264" customFormat="1">
      <c r="B27" s="264" t="s">
        <v>146</v>
      </c>
      <c r="C27" s="264">
        <v>100.917</v>
      </c>
      <c r="D27" s="264">
        <v>0.78789700509040905</v>
      </c>
      <c r="E27" s="359">
        <v>19.894079386652599</v>
      </c>
      <c r="F27" s="359">
        <v>19.228593123981401</v>
      </c>
      <c r="G27" s="359">
        <v>25.249593865850301</v>
      </c>
      <c r="H27" s="359">
        <v>24.404957754313301</v>
      </c>
    </row>
    <row r="28" spans="1:8" s="264" customFormat="1">
      <c r="B28" s="264" t="s">
        <v>147</v>
      </c>
      <c r="C28" s="264">
        <v>101.44</v>
      </c>
      <c r="D28" s="264">
        <v>0.79198026295243695</v>
      </c>
      <c r="E28" s="359">
        <v>20.141253942115199</v>
      </c>
      <c r="F28" s="359">
        <v>19.430086776846899</v>
      </c>
      <c r="G28" s="359">
        <v>25.431509955854501</v>
      </c>
      <c r="H28" s="359">
        <v>24.533549238226101</v>
      </c>
    </row>
    <row r="29" spans="1:8" s="264" customFormat="1">
      <c r="B29" s="264" t="s">
        <v>148</v>
      </c>
      <c r="C29" s="264">
        <v>102.303</v>
      </c>
      <c r="D29" s="264">
        <v>0.79871802879360398</v>
      </c>
      <c r="E29" s="359">
        <v>20.1839990142598</v>
      </c>
      <c r="F29" s="359">
        <v>19.404950840373999</v>
      </c>
      <c r="G29" s="359">
        <v>25.270493824643001</v>
      </c>
      <c r="H29" s="359">
        <v>24.2951206068098</v>
      </c>
    </row>
    <row r="30" spans="1:8" s="264" customFormat="1">
      <c r="B30" s="264" t="s">
        <v>149</v>
      </c>
      <c r="C30" s="264">
        <v>103.02</v>
      </c>
      <c r="D30" s="264">
        <v>0.804315917679023</v>
      </c>
      <c r="E30" s="359">
        <v>19.951792481530902</v>
      </c>
      <c r="F30" s="359">
        <v>19.104687517973002</v>
      </c>
      <c r="G30" s="359">
        <v>24.805915241743399</v>
      </c>
      <c r="H30" s="359">
        <v>23.752715939157898</v>
      </c>
    </row>
    <row r="31" spans="1:8" s="264" customFormat="1">
      <c r="A31" s="264" t="s">
        <v>77</v>
      </c>
      <c r="B31" s="264" t="s">
        <v>138</v>
      </c>
      <c r="C31" s="264">
        <v>103.108</v>
      </c>
      <c r="D31" s="264">
        <v>0.80500296680303596</v>
      </c>
      <c r="E31" s="359">
        <v>19.893147122035298</v>
      </c>
      <c r="F31" s="359">
        <v>18.816270308070301</v>
      </c>
      <c r="G31" s="359">
        <v>24.711892927598001</v>
      </c>
      <c r="H31" s="359">
        <v>23.374162685134699</v>
      </c>
    </row>
    <row r="32" spans="1:8" s="264" customFormat="1">
      <c r="B32" s="264" t="s">
        <v>139</v>
      </c>
      <c r="C32" s="264">
        <v>103.07899999999999</v>
      </c>
      <c r="D32" s="264">
        <v>0.80477655288716798</v>
      </c>
      <c r="E32" s="359">
        <v>20.301391729917601</v>
      </c>
      <c r="F32" s="359">
        <v>19.238369871747899</v>
      </c>
      <c r="G32" s="359">
        <v>25.226122278395799</v>
      </c>
      <c r="H32" s="359">
        <v>23.905231585996699</v>
      </c>
    </row>
    <row r="33" spans="1:8" s="264" customFormat="1">
      <c r="B33" s="264" t="s">
        <v>140</v>
      </c>
      <c r="C33" s="264">
        <v>103.476</v>
      </c>
      <c r="D33" s="264">
        <v>0.80787608132163302</v>
      </c>
      <c r="E33" s="359">
        <v>20.774428473064201</v>
      </c>
      <c r="F33" s="359">
        <v>19.740755868351499</v>
      </c>
      <c r="G33" s="359">
        <v>25.714870081409799</v>
      </c>
      <c r="H33" s="359">
        <v>24.4353760740842</v>
      </c>
    </row>
    <row r="34" spans="1:8" s="264" customFormat="1">
      <c r="B34" s="264" t="s">
        <v>141</v>
      </c>
      <c r="C34" s="264">
        <v>103.53100000000001</v>
      </c>
      <c r="D34" s="264">
        <v>0.80830548702413996</v>
      </c>
      <c r="E34" s="359">
        <v>20.658890675713199</v>
      </c>
      <c r="F34" s="359">
        <v>19.521537383341101</v>
      </c>
      <c r="G34" s="359">
        <v>25.558270984613799</v>
      </c>
      <c r="H34" s="359">
        <v>24.151187511063</v>
      </c>
    </row>
    <row r="35" spans="1:8" s="264" customFormat="1">
      <c r="B35" s="264" t="s">
        <v>142</v>
      </c>
      <c r="C35" s="264">
        <v>103.233</v>
      </c>
      <c r="D35" s="264">
        <v>0.805978888854189</v>
      </c>
      <c r="E35" s="359">
        <v>20.6614093159045</v>
      </c>
      <c r="F35" s="359">
        <v>19.4420275152358</v>
      </c>
      <c r="G35" s="359">
        <v>25.635174322341701</v>
      </c>
      <c r="H35" s="359">
        <v>24.122254049203899</v>
      </c>
    </row>
    <row r="36" spans="1:8" s="264" customFormat="1">
      <c r="B36" s="264" t="s">
        <v>143</v>
      </c>
      <c r="C36" s="264">
        <v>103.29900000000001</v>
      </c>
      <c r="D36" s="264">
        <v>0.80649417569719895</v>
      </c>
      <c r="E36" s="359">
        <v>20.5192302672233</v>
      </c>
      <c r="F36" s="359">
        <v>19.3298048986649</v>
      </c>
      <c r="G36" s="359">
        <v>25.442502730394601</v>
      </c>
      <c r="H36" s="359">
        <v>23.9676931106845</v>
      </c>
    </row>
    <row r="37" spans="1:8" s="264" customFormat="1">
      <c r="B37" s="264" t="s">
        <v>144</v>
      </c>
      <c r="C37" s="264">
        <v>103.687</v>
      </c>
      <c r="D37" s="264">
        <v>0.80952343774398094</v>
      </c>
      <c r="E37" s="359">
        <v>20.529053710272301</v>
      </c>
      <c r="F37" s="359">
        <v>19.3989640169521</v>
      </c>
      <c r="G37" s="359">
        <v>25.359430935667099</v>
      </c>
      <c r="H37" s="359">
        <v>23.963437143974499</v>
      </c>
    </row>
    <row r="38" spans="1:8" s="264" customFormat="1">
      <c r="B38" s="264" t="s">
        <v>145</v>
      </c>
      <c r="C38" s="264">
        <v>103.67</v>
      </c>
      <c r="D38" s="264">
        <v>0.80939071234502402</v>
      </c>
      <c r="E38" s="359">
        <v>20.3882030396639</v>
      </c>
      <c r="F38" s="359">
        <v>19.284820126811301</v>
      </c>
      <c r="G38" s="359">
        <v>25.1895688061378</v>
      </c>
      <c r="H38" s="359">
        <v>23.826342250626901</v>
      </c>
    </row>
    <row r="39" spans="1:8" s="264" customFormat="1">
      <c r="B39" s="264" t="s">
        <v>146</v>
      </c>
      <c r="C39" s="264">
        <v>103.94199999999999</v>
      </c>
      <c r="D39" s="264">
        <v>0.81151431872833402</v>
      </c>
      <c r="E39" s="359">
        <v>20.369187842913199</v>
      </c>
      <c r="F39" s="359">
        <v>19.3686493233951</v>
      </c>
      <c r="G39" s="359">
        <v>25.100219888704299</v>
      </c>
      <c r="H39" s="359">
        <v>23.867292143096599</v>
      </c>
    </row>
    <row r="40" spans="1:8" s="264" customFormat="1">
      <c r="B40" s="264" t="s">
        <v>147</v>
      </c>
      <c r="C40" s="264">
        <v>104.503</v>
      </c>
      <c r="D40" s="264">
        <v>0.81589425689391304</v>
      </c>
      <c r="E40" s="359">
        <v>20.348828349988999</v>
      </c>
      <c r="F40" s="359">
        <v>19.327784184716901</v>
      </c>
      <c r="G40" s="359">
        <v>24.9405216154559</v>
      </c>
      <c r="H40" s="359">
        <v>23.689079830390298</v>
      </c>
    </row>
    <row r="41" spans="1:8" s="264" customFormat="1">
      <c r="B41" s="264" t="s">
        <v>148</v>
      </c>
      <c r="C41" s="264">
        <v>105.346</v>
      </c>
      <c r="D41" s="264">
        <v>0.82247587520689502</v>
      </c>
      <c r="E41" s="359">
        <v>20.338896361588901</v>
      </c>
      <c r="F41" s="359">
        <v>19.319981613210199</v>
      </c>
      <c r="G41" s="359">
        <v>24.728866796819599</v>
      </c>
      <c r="H41" s="359">
        <v>23.490028334691502</v>
      </c>
    </row>
    <row r="42" spans="1:8" s="264" customFormat="1">
      <c r="B42" s="264" t="s">
        <v>149</v>
      </c>
      <c r="C42" s="264">
        <v>105.934</v>
      </c>
      <c r="D42" s="264">
        <v>0.82706661253552305</v>
      </c>
      <c r="E42" s="359">
        <v>20.4740419699867</v>
      </c>
      <c r="F42" s="359">
        <v>19.4418210937631</v>
      </c>
      <c r="G42" s="359">
        <v>24.755009644531299</v>
      </c>
      <c r="H42" s="359">
        <v>23.506959172442802</v>
      </c>
    </row>
    <row r="43" spans="1:8" s="264" customFormat="1">
      <c r="A43" s="264" t="s">
        <v>78</v>
      </c>
      <c r="B43" s="264" t="s">
        <v>138</v>
      </c>
      <c r="C43" s="264">
        <v>106.447</v>
      </c>
      <c r="D43" s="264">
        <v>0.83107179663345898</v>
      </c>
      <c r="E43" s="359">
        <v>20.578899950059501</v>
      </c>
      <c r="F43" s="359">
        <v>19.5185418298373</v>
      </c>
      <c r="G43" s="359">
        <v>24.761879820036501</v>
      </c>
      <c r="H43" s="359">
        <v>23.485987503009799</v>
      </c>
    </row>
    <row r="44" spans="1:8" s="264" customFormat="1">
      <c r="B44" s="264" t="s">
        <v>139</v>
      </c>
      <c r="C44" s="264">
        <v>106.889</v>
      </c>
      <c r="D44" s="264">
        <v>0.83452265700633999</v>
      </c>
      <c r="E44" s="359">
        <v>20.427785187324002</v>
      </c>
      <c r="F44" s="359">
        <v>19.404890954363701</v>
      </c>
      <c r="G44" s="359">
        <v>24.478406926187098</v>
      </c>
      <c r="H44" s="359">
        <v>23.252683185348602</v>
      </c>
    </row>
    <row r="45" spans="1:8" s="264" customFormat="1">
      <c r="B45" s="264" t="s">
        <v>140</v>
      </c>
      <c r="C45" s="264">
        <v>106.83799999999999</v>
      </c>
      <c r="D45" s="264">
        <v>0.83412448080946899</v>
      </c>
      <c r="E45" s="359">
        <v>19.011364567898699</v>
      </c>
      <c r="F45" s="359">
        <v>17.885451920244002</v>
      </c>
      <c r="G45" s="359">
        <v>22.791999282228499</v>
      </c>
      <c r="H45" s="359">
        <v>21.442185587080701</v>
      </c>
    </row>
    <row r="46" spans="1:8" s="264" customFormat="1">
      <c r="B46" s="264" t="s">
        <v>141</v>
      </c>
      <c r="C46" s="264">
        <v>105.755</v>
      </c>
      <c r="D46" s="264">
        <v>0.825669092158271</v>
      </c>
      <c r="E46" s="359">
        <v>16.015786981416198</v>
      </c>
      <c r="F46" s="359">
        <v>15.1018600996677</v>
      </c>
      <c r="G46" s="359">
        <v>19.397343480002998</v>
      </c>
      <c r="H46" s="359">
        <v>18.290451033103299</v>
      </c>
    </row>
    <row r="47" spans="1:8" s="264" customFormat="1">
      <c r="B47" s="264" t="s">
        <v>142</v>
      </c>
      <c r="C47" s="264">
        <v>106.16200000000001</v>
      </c>
      <c r="D47" s="264">
        <v>0.82884669435682801</v>
      </c>
      <c r="E47" s="359">
        <v>17.033472637366302</v>
      </c>
      <c r="F47" s="359">
        <v>16.2544161259429</v>
      </c>
      <c r="G47" s="359">
        <v>20.550812054072299</v>
      </c>
      <c r="H47" s="359">
        <v>19.610883697323601</v>
      </c>
    </row>
    <row r="48" spans="1:8" s="264" customFormat="1">
      <c r="B48" s="264" t="s">
        <v>143</v>
      </c>
      <c r="C48" s="264">
        <v>106.74299999999999</v>
      </c>
      <c r="D48" s="264">
        <v>0.83338278005059196</v>
      </c>
      <c r="E48" s="359">
        <v>18.372366603082298</v>
      </c>
      <c r="F48" s="359">
        <v>17.653376602343201</v>
      </c>
      <c r="G48" s="359">
        <v>22.045531828683799</v>
      </c>
      <c r="H48" s="359">
        <v>21.182795019200601</v>
      </c>
    </row>
    <row r="49" spans="1:8" s="264" customFormat="1">
      <c r="B49" s="264" t="s">
        <v>144</v>
      </c>
      <c r="C49" s="264">
        <v>107.444</v>
      </c>
      <c r="D49" s="264">
        <v>0.83885575091346298</v>
      </c>
      <c r="E49" s="359">
        <v>19.387937529456401</v>
      </c>
      <c r="F49" s="359">
        <v>18.600588267834599</v>
      </c>
      <c r="G49" s="359">
        <v>23.112361700261498</v>
      </c>
      <c r="H49" s="359">
        <v>22.173762589789298</v>
      </c>
    </row>
    <row r="50" spans="1:8" s="264" customFormat="1">
      <c r="B50" s="264" t="s">
        <v>145</v>
      </c>
      <c r="C50" s="264">
        <v>107.867</v>
      </c>
      <c r="D50" s="264">
        <v>0.84215827113456798</v>
      </c>
      <c r="E50" s="359">
        <v>19.352307462252199</v>
      </c>
      <c r="F50" s="359">
        <v>18.600627457198101</v>
      </c>
      <c r="G50" s="359">
        <v>22.9794186265968</v>
      </c>
      <c r="H50" s="359">
        <v>22.086854804785201</v>
      </c>
    </row>
    <row r="51" spans="1:8" s="264" customFormat="1">
      <c r="B51" s="264" t="s">
        <v>146</v>
      </c>
      <c r="C51" s="264">
        <v>108.114</v>
      </c>
      <c r="D51" s="264">
        <v>0.84408669310764795</v>
      </c>
      <c r="E51" s="359">
        <v>19.215378131058799</v>
      </c>
      <c r="F51" s="359">
        <v>18.535020116818199</v>
      </c>
      <c r="G51" s="359">
        <v>22.764697379974201</v>
      </c>
      <c r="H51" s="359">
        <v>21.9586687814949</v>
      </c>
    </row>
    <row r="52" spans="1:8" s="264" customFormat="1">
      <c r="B52" s="264" t="s">
        <v>147</v>
      </c>
      <c r="C52" s="264">
        <v>108.774</v>
      </c>
      <c r="D52" s="264">
        <v>0.84923956153774105</v>
      </c>
      <c r="E52" s="359">
        <v>19.0440042103472</v>
      </c>
      <c r="F52" s="359">
        <v>18.392541717000199</v>
      </c>
      <c r="G52" s="359">
        <v>22.424772788332799</v>
      </c>
      <c r="H52" s="359">
        <v>21.6576600408209</v>
      </c>
    </row>
    <row r="53" spans="1:8" s="264" customFormat="1">
      <c r="B53" s="264" t="s">
        <v>148</v>
      </c>
      <c r="C53" s="264">
        <v>108.85599999999999</v>
      </c>
      <c r="D53" s="264">
        <v>0.84987976640329799</v>
      </c>
      <c r="E53" s="359">
        <v>18.298773726712302</v>
      </c>
      <c r="F53" s="359">
        <v>17.721554810542202</v>
      </c>
      <c r="G53" s="359">
        <v>21.531014680056401</v>
      </c>
      <c r="H53" s="359">
        <v>20.851837531725302</v>
      </c>
    </row>
    <row r="54" spans="1:8" s="264" customFormat="1">
      <c r="B54" s="264" t="s">
        <v>149</v>
      </c>
      <c r="C54" s="264">
        <v>109.271</v>
      </c>
      <c r="D54" s="264">
        <v>0.85311982761312899</v>
      </c>
      <c r="E54" s="359">
        <v>18.441531287921698</v>
      </c>
      <c r="F54" s="359">
        <v>17.913536170770701</v>
      </c>
      <c r="G54" s="359">
        <v>21.6165779894223</v>
      </c>
      <c r="H54" s="359">
        <v>20.997678861701601</v>
      </c>
    </row>
    <row r="55" spans="1:8" s="264" customFormat="1">
      <c r="A55" s="264" t="s">
        <v>450</v>
      </c>
      <c r="B55" s="264" t="s">
        <v>138</v>
      </c>
      <c r="C55" s="264">
        <v>110.21</v>
      </c>
      <c r="D55" s="264">
        <v>0.86045095406139704</v>
      </c>
      <c r="E55" s="359">
        <v>19.407933711383599</v>
      </c>
      <c r="F55" s="359">
        <v>18.924396070714401</v>
      </c>
      <c r="G55" s="359">
        <v>22.555537442054799</v>
      </c>
      <c r="H55" s="359">
        <v>21.993579042930602</v>
      </c>
    </row>
    <row r="56" spans="1:8" s="264" customFormat="1">
      <c r="B56" s="264" t="s">
        <v>139</v>
      </c>
      <c r="C56" s="264">
        <v>110.907</v>
      </c>
      <c r="D56" s="264">
        <v>0.86589269541863101</v>
      </c>
      <c r="E56" s="359">
        <v>20.2074004150879</v>
      </c>
      <c r="F56" s="359">
        <v>19.7505008653741</v>
      </c>
      <c r="G56" s="359">
        <v>23.337072274663601</v>
      </c>
      <c r="H56" s="359">
        <v>22.809409260376501</v>
      </c>
    </row>
    <row r="57" spans="1:8" s="264" customFormat="1">
      <c r="B57" s="264" t="s">
        <v>140</v>
      </c>
      <c r="C57" s="264">
        <v>111.824</v>
      </c>
      <c r="D57" s="264">
        <v>0.87305205958589704</v>
      </c>
      <c r="E57" s="359">
        <v>20.696419481761101</v>
      </c>
      <c r="F57" s="359">
        <v>20.1058595572337</v>
      </c>
      <c r="G57" s="359">
        <v>23.705825161878401</v>
      </c>
      <c r="H57" s="359">
        <v>23.0293936500995</v>
      </c>
    </row>
    <row r="58" spans="1:8" s="264" customFormat="1">
      <c r="B58" s="264" t="s">
        <v>141</v>
      </c>
      <c r="C58" s="264">
        <v>112.19</v>
      </c>
      <c r="D58" s="264">
        <v>0.87590955935167503</v>
      </c>
      <c r="E58" s="359">
        <v>20.730829735878501</v>
      </c>
      <c r="F58" s="359">
        <v>20.187252266965601</v>
      </c>
      <c r="G58" s="359">
        <v>23.667774274804099</v>
      </c>
      <c r="H58" s="359">
        <v>23.047187978982301</v>
      </c>
    </row>
    <row r="59" spans="1:8" s="264" customFormat="1">
      <c r="B59" s="264" t="s">
        <v>142</v>
      </c>
      <c r="C59" s="264">
        <v>112.419</v>
      </c>
      <c r="D59" s="264">
        <v>0.87769744854938903</v>
      </c>
      <c r="E59" s="359">
        <v>20.784416803161701</v>
      </c>
      <c r="F59" s="359">
        <v>20.223854833905801</v>
      </c>
      <c r="G59" s="359">
        <v>23.680616637900702</v>
      </c>
      <c r="H59" s="359">
        <v>23.041943288465301</v>
      </c>
    </row>
    <row r="60" spans="1:8" s="264" customFormat="1">
      <c r="B60" s="264" t="s">
        <v>143</v>
      </c>
      <c r="C60" s="264">
        <v>113.018</v>
      </c>
      <c r="D60" s="264">
        <v>0.88237406701851895</v>
      </c>
      <c r="E60" s="359">
        <v>20.786572084234201</v>
      </c>
      <c r="F60" s="359">
        <v>20.269044206434099</v>
      </c>
      <c r="G60" s="359">
        <v>23.557550999283801</v>
      </c>
      <c r="H60" s="359">
        <v>22.971033447211099</v>
      </c>
    </row>
    <row r="61" spans="1:8" s="264" customFormat="1">
      <c r="B61" s="264" t="s">
        <v>144</v>
      </c>
      <c r="C61" s="264">
        <v>113.682</v>
      </c>
      <c r="D61" s="264">
        <v>0.887558164954249</v>
      </c>
      <c r="E61" s="359">
        <v>20.703444618766301</v>
      </c>
      <c r="F61" s="359">
        <v>20.283476997007099</v>
      </c>
      <c r="G61" s="359">
        <v>23.326296164300899</v>
      </c>
      <c r="H61" s="359">
        <v>22.853124220937801</v>
      </c>
    </row>
    <row r="62" spans="1:8" s="264" customFormat="1">
      <c r="B62" s="264" t="s">
        <v>145</v>
      </c>
      <c r="C62" s="264">
        <v>113.899</v>
      </c>
      <c r="D62" s="264">
        <v>0.88925236563505194</v>
      </c>
      <c r="E62" s="359">
        <v>20.6232831107389</v>
      </c>
      <c r="F62" s="359">
        <v>20.302700509696901</v>
      </c>
      <c r="G62" s="359">
        <v>23.191710146321601</v>
      </c>
      <c r="H62" s="359">
        <v>22.831202135962801</v>
      </c>
    </row>
    <row r="63" spans="1:8" s="264" customFormat="1">
      <c r="B63" s="264" t="s">
        <v>146</v>
      </c>
      <c r="C63" s="264">
        <v>114.601</v>
      </c>
      <c r="D63" s="264">
        <v>0.894733143874332</v>
      </c>
      <c r="E63" s="359">
        <v>20.546471879437199</v>
      </c>
      <c r="F63" s="359">
        <v>20.189056552793598</v>
      </c>
      <c r="G63" s="359">
        <v>22.9637987819115</v>
      </c>
      <c r="H63" s="359">
        <v>22.564332942190902</v>
      </c>
    </row>
    <row r="64" spans="1:8" s="264" customFormat="1">
      <c r="B64" s="264" t="s">
        <v>147</v>
      </c>
      <c r="C64" s="264">
        <v>115.56100000000001</v>
      </c>
      <c r="D64" s="264">
        <v>0.90222822522719504</v>
      </c>
      <c r="E64" s="359">
        <v>20.459216329717201</v>
      </c>
      <c r="F64" s="359">
        <v>20.127537314709301</v>
      </c>
      <c r="G64" s="359">
        <v>22.676320422768001</v>
      </c>
      <c r="H64" s="359">
        <v>22.308698344746201</v>
      </c>
    </row>
    <row r="65" spans="1:8" s="264" customFormat="1">
      <c r="B65" s="264" t="s">
        <v>148</v>
      </c>
      <c r="C65" s="264">
        <v>116.884</v>
      </c>
      <c r="D65" s="264">
        <v>0.91255738421660804</v>
      </c>
      <c r="E65" s="359">
        <v>20.4366281700018</v>
      </c>
      <c r="F65" s="359">
        <v>20.0649044777706</v>
      </c>
      <c r="G65" s="359">
        <v>22.394896500175498</v>
      </c>
      <c r="H65" s="359">
        <v>21.987553686824199</v>
      </c>
    </row>
    <row r="66" spans="1:8" s="264" customFormat="1">
      <c r="B66" s="264" t="s">
        <v>149</v>
      </c>
      <c r="C66" s="264">
        <v>117.30800000000001</v>
      </c>
      <c r="D66" s="264">
        <v>0.91586771181412197</v>
      </c>
      <c r="E66" s="359">
        <v>20.777291779911401</v>
      </c>
      <c r="F66" s="359">
        <v>20.276357755143799</v>
      </c>
      <c r="G66" s="359">
        <v>22.685909233284701</v>
      </c>
      <c r="H66" s="359">
        <v>22.1389590369782</v>
      </c>
    </row>
    <row r="67" spans="1:8" s="264" customFormat="1">
      <c r="A67" s="264" t="s">
        <v>751</v>
      </c>
      <c r="B67" s="264" t="s">
        <v>138</v>
      </c>
      <c r="C67" s="264">
        <v>118.002</v>
      </c>
      <c r="D67" s="264">
        <v>0.92128603104212903</v>
      </c>
      <c r="E67" s="359">
        <v>21.171153207334399</v>
      </c>
      <c r="F67" s="359">
        <v>20.6509258006312</v>
      </c>
      <c r="G67" s="359">
        <v>22.980000232269202</v>
      </c>
      <c r="H67" s="359">
        <v>22.4153249965937</v>
      </c>
    </row>
    <row r="68" spans="1:8" s="264" customFormat="1">
      <c r="B68" s="264" t="s">
        <v>139</v>
      </c>
      <c r="C68" s="264">
        <v>118.98099999999999</v>
      </c>
      <c r="D68" s="264">
        <v>0.92892945254676595</v>
      </c>
      <c r="E68" s="359">
        <v>21.348090005392599</v>
      </c>
      <c r="F68" s="359">
        <v>20.852547586578002</v>
      </c>
      <c r="G68" s="359">
        <v>22.981389971934199</v>
      </c>
      <c r="H68" s="359">
        <v>22.447934586860601</v>
      </c>
    </row>
    <row r="69" spans="1:8" s="264" customFormat="1">
      <c r="B69" s="264" t="s">
        <v>140</v>
      </c>
      <c r="C69" s="264">
        <v>120.15900000000001</v>
      </c>
      <c r="D69" s="264">
        <v>0.93812654195684098</v>
      </c>
      <c r="E69" s="359">
        <v>21.9101389749714</v>
      </c>
      <c r="F69" s="359">
        <v>21.276107201715298</v>
      </c>
      <c r="G69" s="359">
        <v>23.3552063554976</v>
      </c>
      <c r="H69" s="359">
        <v>22.6793574748833</v>
      </c>
    </row>
    <row r="70" spans="1:8" s="264" customFormat="1">
      <c r="B70" s="264" t="s">
        <v>141</v>
      </c>
      <c r="C70" s="264">
        <v>120.809</v>
      </c>
      <c r="D70" s="264">
        <v>0.943201336622841</v>
      </c>
      <c r="E70" s="359">
        <v>22.1314881199953</v>
      </c>
      <c r="F70" s="359">
        <v>21.474077446438098</v>
      </c>
      <c r="G70" s="359">
        <v>23.464224721349201</v>
      </c>
      <c r="H70" s="359">
        <v>22.767225419046401</v>
      </c>
    </row>
    <row r="71" spans="1:8" s="264" customFormat="1">
      <c r="B71" s="264" t="s">
        <v>142</v>
      </c>
      <c r="C71" s="264">
        <v>121.02200000000001</v>
      </c>
      <c r="D71" s="264">
        <v>0.94486430779800801</v>
      </c>
      <c r="E71" s="359">
        <v>22.338542680459302</v>
      </c>
      <c r="F71" s="359">
        <v>21.660877728166799</v>
      </c>
      <c r="G71" s="359">
        <v>23.642064258432001</v>
      </c>
      <c r="H71" s="359">
        <v>22.924855505069399</v>
      </c>
    </row>
    <row r="72" spans="1:8" s="264" customFormat="1">
      <c r="B72" s="264" t="s">
        <v>143</v>
      </c>
      <c r="C72" s="264">
        <v>122.044</v>
      </c>
      <c r="D72" s="264">
        <v>0.95284344648824204</v>
      </c>
      <c r="E72" s="359">
        <v>22.5843976774147</v>
      </c>
      <c r="F72" s="359">
        <v>21.855251581766399</v>
      </c>
      <c r="G72" s="359">
        <v>23.702107372046001</v>
      </c>
      <c r="H72" s="359">
        <v>22.936875582568401</v>
      </c>
    </row>
    <row r="73" spans="1:8" s="264" customFormat="1">
      <c r="B73" s="264" t="s">
        <v>144</v>
      </c>
      <c r="C73" s="264">
        <v>122.94799999999999</v>
      </c>
      <c r="D73" s="264">
        <v>0.95990131476218699</v>
      </c>
      <c r="E73" s="359">
        <v>22.540508142899</v>
      </c>
      <c r="F73" s="359">
        <v>21.832787439704699</v>
      </c>
      <c r="G73" s="359">
        <v>23.4821098755171</v>
      </c>
      <c r="H73" s="359">
        <v>22.744825018927902</v>
      </c>
    </row>
    <row r="74" spans="1:8" s="264" customFormat="1">
      <c r="B74" s="264" t="s">
        <v>145</v>
      </c>
      <c r="C74" s="264">
        <v>123.803</v>
      </c>
      <c r="D74" s="264">
        <v>0.96657662159208002</v>
      </c>
      <c r="E74" s="359">
        <v>22.514728752485599</v>
      </c>
      <c r="F74" s="359">
        <v>21.931379001352902</v>
      </c>
      <c r="G74" s="359">
        <v>23.293268479224</v>
      </c>
      <c r="H74" s="359">
        <v>22.689747001359301</v>
      </c>
    </row>
    <row r="75" spans="1:8" s="264" customFormat="1">
      <c r="B75" s="264" t="s">
        <v>146</v>
      </c>
      <c r="C75" s="264">
        <v>124.571</v>
      </c>
      <c r="D75" s="264">
        <v>0.97257268667437002</v>
      </c>
      <c r="E75" s="359">
        <v>22.177115486464199</v>
      </c>
      <c r="F75" s="359">
        <v>21.6942532303975</v>
      </c>
      <c r="G75" s="359">
        <v>22.802527554312601</v>
      </c>
      <c r="H75" s="359">
        <v>22.306048203532399</v>
      </c>
    </row>
    <row r="76" spans="1:8" s="264" customFormat="1">
      <c r="B76" s="264" t="s">
        <v>147</v>
      </c>
      <c r="C76" s="264">
        <v>125.276</v>
      </c>
      <c r="D76" s="264">
        <v>0.97807688704287798</v>
      </c>
      <c r="E76" s="359">
        <v>22.4121530526896</v>
      </c>
      <c r="F76" s="359">
        <v>21.893132641486801</v>
      </c>
      <c r="G76" s="359">
        <v>22.9145104537237</v>
      </c>
      <c r="H76" s="359">
        <v>22.383856454964999</v>
      </c>
    </row>
    <row r="77" spans="1:8" s="264" customFormat="1">
      <c r="B77" s="264" t="s">
        <v>148</v>
      </c>
      <c r="C77" s="264">
        <v>125.997</v>
      </c>
      <c r="D77" s="264">
        <v>0.98370600543393405</v>
      </c>
      <c r="E77" s="359">
        <v>22.369370548367701</v>
      </c>
      <c r="F77" s="359">
        <v>21.789423268410001</v>
      </c>
      <c r="G77" s="359">
        <v>22.739894261904102</v>
      </c>
      <c r="H77" s="359">
        <v>22.150340801058999</v>
      </c>
    </row>
    <row r="78" spans="1:8" s="264" customFormat="1">
      <c r="B78" s="264" t="s">
        <v>149</v>
      </c>
      <c r="C78" s="264">
        <v>126.47799999999999</v>
      </c>
      <c r="D78" s="264">
        <v>0.987461353486774</v>
      </c>
      <c r="E78" s="359">
        <v>22.0885742442224</v>
      </c>
      <c r="F78" s="359">
        <v>21.501598614256601</v>
      </c>
      <c r="G78" s="359">
        <v>22.369051878563699</v>
      </c>
      <c r="H78" s="359">
        <v>21.7746229139332</v>
      </c>
    </row>
    <row r="79" spans="1:8" s="264" customFormat="1">
      <c r="A79" s="264" t="s">
        <v>1183</v>
      </c>
      <c r="B79" s="264" t="s">
        <v>138</v>
      </c>
      <c r="C79" s="264">
        <v>127.336</v>
      </c>
      <c r="D79" s="264">
        <v>0.99416008244589504</v>
      </c>
      <c r="E79" s="359">
        <v>22.326178861947799</v>
      </c>
      <c r="F79" s="359">
        <v>21.760657387559998</v>
      </c>
      <c r="G79" s="359">
        <v>22.457327804813399</v>
      </c>
      <c r="H79" s="359">
        <v>21.888484331440001</v>
      </c>
    </row>
    <row r="80" spans="1:8" s="264" customFormat="1">
      <c r="B80" s="264" t="s">
        <v>139</v>
      </c>
      <c r="C80" s="264">
        <v>128.04599999999999</v>
      </c>
      <c r="D80" s="264">
        <v>0.99970331969644899</v>
      </c>
      <c r="E80" s="359">
        <v>22.392877919212498</v>
      </c>
      <c r="F80" s="359">
        <v>21.789886465647701</v>
      </c>
      <c r="G80" s="359">
        <v>22.3995234166191</v>
      </c>
      <c r="H80" s="359">
        <v>21.796353014276299</v>
      </c>
    </row>
    <row r="81" spans="2:8" s="264" customFormat="1">
      <c r="B81" s="264" t="s">
        <v>140</v>
      </c>
      <c r="C81" s="264">
        <v>128.38900000000001</v>
      </c>
      <c r="D81" s="264">
        <v>1.0023812498048199</v>
      </c>
      <c r="E81" s="359">
        <v>22.523750677628101</v>
      </c>
      <c r="F81" s="359">
        <v>21.8620485299293</v>
      </c>
      <c r="G81" s="359">
        <v>22.470243414882301</v>
      </c>
      <c r="H81" s="359">
        <v>21.810113202123699</v>
      </c>
    </row>
    <row r="82" spans="2:8" s="264" customFormat="1">
      <c r="B82" s="264" t="s">
        <v>141</v>
      </c>
      <c r="C82" s="264">
        <v>128.363</v>
      </c>
      <c r="D82" s="264">
        <v>1.0021782580181799</v>
      </c>
      <c r="E82" s="359">
        <v>22.634216381182501</v>
      </c>
      <c r="F82" s="359">
        <v>21.963588493703</v>
      </c>
      <c r="G82" s="359">
        <v>22.585020379450299</v>
      </c>
      <c r="H82" s="359">
        <v>21.915850117459499</v>
      </c>
    </row>
    <row r="83" spans="2:8" s="264" customFormat="1">
      <c r="B83" s="264" t="s">
        <v>142</v>
      </c>
      <c r="C83" s="264">
        <v>128.084</v>
      </c>
      <c r="D83" s="264">
        <v>1</v>
      </c>
      <c r="E83" s="359">
        <v>22.398861832003199</v>
      </c>
      <c r="F83" s="359">
        <v>21.943020734659001</v>
      </c>
      <c r="G83" s="359">
        <v>22.398861832003199</v>
      </c>
      <c r="H83" s="359">
        <v>21.943020734659001</v>
      </c>
    </row>
    <row r="84" spans="2:8" s="264" customFormat="1">
      <c r="E84" s="312">
        <f>E83/E71-1</f>
        <v>2.7002276919640966E-3</v>
      </c>
      <c r="F84" s="312">
        <f t="shared" ref="F84:H84" si="0">F83/F71-1</f>
        <v>1.3025465081930365E-2</v>
      </c>
      <c r="G84" s="312">
        <f>G83/G71-1</f>
        <v>-5.2584343432930614E-2</v>
      </c>
      <c r="H84" s="312">
        <f t="shared" si="0"/>
        <v>-4.2828395153604482E-2</v>
      </c>
    </row>
    <row r="85" spans="2:8" s="264" customFormat="1">
      <c r="E85" s="359">
        <f>E83-E71</f>
        <v>6.031915154389722E-2</v>
      </c>
      <c r="F85" s="359">
        <f t="shared" ref="F85:H85" si="1">F83-F71</f>
        <v>0.28214300649220192</v>
      </c>
      <c r="G85" s="359">
        <f t="shared" si="1"/>
        <v>-1.2432024264288017</v>
      </c>
      <c r="H85" s="359">
        <f t="shared" si="1"/>
        <v>-0.98183477041039779</v>
      </c>
    </row>
  </sheetData>
  <mergeCells count="1">
    <mergeCell ref="H1:I1"/>
  </mergeCells>
  <hyperlinks>
    <hyperlink ref="H1:I1" location="Index!A1" display="Regresar al Índice" xr:uid="{995264E9-3477-4FC7-8958-1776C6002DC9}"/>
  </hyperlink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138D8-DF3F-45F0-8A31-4BF4C7C019B5}">
  <sheetPr codeName="Hoja69"/>
  <dimension ref="A1:I85"/>
  <sheetViews>
    <sheetView workbookViewId="0"/>
  </sheetViews>
  <sheetFormatPr baseColWidth="10" defaultRowHeight="12.75"/>
  <cols>
    <col min="1" max="1" width="90.7109375" style="264" customWidth="1"/>
    <col min="2" max="2" width="3.7109375" style="264" customWidth="1"/>
    <col min="3" max="8" width="11.7109375" style="264" customWidth="1"/>
    <col min="9" max="17" width="9.140625" style="264" customWidth="1"/>
    <col min="18" max="16384" width="11.42578125" style="264"/>
  </cols>
  <sheetData>
    <row r="1" spans="1:9" s="264" customFormat="1">
      <c r="A1" s="262" t="s">
        <v>2852</v>
      </c>
      <c r="B1" s="264" t="s">
        <v>53</v>
      </c>
      <c r="C1" s="264" t="s">
        <v>53</v>
      </c>
      <c r="D1" s="264" t="s">
        <v>53</v>
      </c>
      <c r="E1" s="264" t="s">
        <v>53</v>
      </c>
      <c r="F1" s="264" t="s">
        <v>53</v>
      </c>
      <c r="G1" s="264" t="s">
        <v>53</v>
      </c>
      <c r="H1" s="263" t="s">
        <v>1445</v>
      </c>
      <c r="I1" s="263"/>
    </row>
    <row r="2" spans="1:9" s="264" customFormat="1">
      <c r="A2" s="264" t="s">
        <v>150</v>
      </c>
      <c r="B2" s="264" t="s">
        <v>53</v>
      </c>
      <c r="C2" s="264" t="s">
        <v>53</v>
      </c>
      <c r="D2" s="264" t="s">
        <v>53</v>
      </c>
      <c r="E2" s="264" t="s">
        <v>53</v>
      </c>
      <c r="F2" s="264" t="s">
        <v>53</v>
      </c>
      <c r="G2" s="264" t="s">
        <v>53</v>
      </c>
      <c r="H2" s="264" t="s">
        <v>53</v>
      </c>
    </row>
    <row r="6" spans="1:9" s="264" customFormat="1">
      <c r="A6" s="264" t="s">
        <v>438</v>
      </c>
      <c r="B6" s="264" t="s">
        <v>562</v>
      </c>
      <c r="C6" s="264" t="s">
        <v>563</v>
      </c>
      <c r="D6" s="264" t="s">
        <v>564</v>
      </c>
      <c r="E6" s="264" t="s">
        <v>0</v>
      </c>
      <c r="F6" s="264" t="s">
        <v>1</v>
      </c>
      <c r="G6" s="264" t="s">
        <v>726</v>
      </c>
      <c r="H6" s="264" t="s">
        <v>727</v>
      </c>
    </row>
    <row r="7" spans="1:9" s="264" customFormat="1">
      <c r="A7" s="264" t="s">
        <v>75</v>
      </c>
      <c r="B7" s="264" t="s">
        <v>138</v>
      </c>
      <c r="C7" s="264">
        <v>93.603882444858499</v>
      </c>
      <c r="D7" s="264">
        <v>0.73080074361246095</v>
      </c>
      <c r="E7" s="359">
        <v>18.304750999844799</v>
      </c>
      <c r="F7" s="359">
        <v>17.8167725639798</v>
      </c>
      <c r="G7" s="359">
        <v>25.047526510935899</v>
      </c>
      <c r="H7" s="359">
        <v>24.379795340531199</v>
      </c>
    </row>
    <row r="8" spans="1:9" s="264" customFormat="1">
      <c r="B8" s="264" t="s">
        <v>139</v>
      </c>
      <c r="C8" s="264">
        <v>94.1447803353567</v>
      </c>
      <c r="D8" s="264">
        <v>0.73502373704253998</v>
      </c>
      <c r="E8" s="359">
        <v>18.292751290365601</v>
      </c>
      <c r="F8" s="359">
        <v>17.7165134606824</v>
      </c>
      <c r="G8" s="359">
        <v>24.8872932511931</v>
      </c>
      <c r="H8" s="359">
        <v>24.103321522604102</v>
      </c>
    </row>
    <row r="9" spans="1:9" s="264" customFormat="1">
      <c r="B9" s="264" t="s">
        <v>140</v>
      </c>
      <c r="C9" s="264">
        <v>94.722489332291602</v>
      </c>
      <c r="D9" s="264">
        <v>0.73953412863661006</v>
      </c>
      <c r="E9" s="359">
        <v>18.2049051372082</v>
      </c>
      <c r="F9" s="359">
        <v>17.6380595611068</v>
      </c>
      <c r="G9" s="359">
        <v>24.616720760095699</v>
      </c>
      <c r="H9" s="359">
        <v>23.850230676471899</v>
      </c>
    </row>
    <row r="10" spans="1:9" s="264" customFormat="1">
      <c r="B10" s="264" t="s">
        <v>141</v>
      </c>
      <c r="C10" s="264">
        <v>94.838932628162794</v>
      </c>
      <c r="D10" s="264">
        <v>0.74044324527780803</v>
      </c>
      <c r="E10" s="359">
        <v>18.1811923048406</v>
      </c>
      <c r="F10" s="359">
        <v>17.601157731083401</v>
      </c>
      <c r="G10" s="359">
        <v>24.554471150613502</v>
      </c>
      <c r="H10" s="359">
        <v>23.771109863362401</v>
      </c>
    </row>
    <row r="11" spans="1:9" s="264" customFormat="1">
      <c r="B11" s="264" t="s">
        <v>142</v>
      </c>
      <c r="C11" s="264">
        <v>94.725494320572096</v>
      </c>
      <c r="D11" s="264">
        <v>0.73955758971122199</v>
      </c>
      <c r="E11" s="359">
        <v>18.108295383600399</v>
      </c>
      <c r="F11" s="359">
        <v>17.531369362613201</v>
      </c>
      <c r="G11" s="359">
        <v>24.485308021341801</v>
      </c>
      <c r="H11" s="359">
        <v>23.705211881415199</v>
      </c>
    </row>
    <row r="12" spans="1:9" s="264" customFormat="1">
      <c r="B12" s="264" t="s">
        <v>143</v>
      </c>
      <c r="C12" s="264">
        <v>94.963639641805401</v>
      </c>
      <c r="D12" s="264">
        <v>0.74141687987418703</v>
      </c>
      <c r="E12" s="359">
        <v>17.9783785441807</v>
      </c>
      <c r="F12" s="359">
        <v>17.403503717607499</v>
      </c>
      <c r="G12" s="359">
        <v>24.2486771372558</v>
      </c>
      <c r="H12" s="359">
        <v>23.473303872661699</v>
      </c>
    </row>
    <row r="13" spans="1:9" s="264" customFormat="1">
      <c r="B13" s="264" t="s">
        <v>144</v>
      </c>
      <c r="C13" s="264">
        <v>95.322735741330604</v>
      </c>
      <c r="D13" s="264">
        <v>0.74422047829026705</v>
      </c>
      <c r="E13" s="359">
        <v>17.8771113713502</v>
      </c>
      <c r="F13" s="359">
        <v>17.3030561538725</v>
      </c>
      <c r="G13" s="359">
        <v>24.0212569968784</v>
      </c>
      <c r="H13" s="359">
        <v>23.249905987031699</v>
      </c>
    </row>
    <row r="14" spans="1:9" s="264" customFormat="1">
      <c r="B14" s="264" t="s">
        <v>145</v>
      </c>
      <c r="C14" s="264">
        <v>95.793767654306095</v>
      </c>
      <c r="D14" s="264">
        <v>0.74789800173562704</v>
      </c>
      <c r="E14" s="359">
        <v>17.9545830945797</v>
      </c>
      <c r="F14" s="359">
        <v>17.3895679098543</v>
      </c>
      <c r="G14" s="359">
        <v>24.006726923875998</v>
      </c>
      <c r="H14" s="359">
        <v>23.251256012850298</v>
      </c>
    </row>
    <row r="15" spans="1:9" s="264" customFormat="1">
      <c r="B15" s="264" t="s">
        <v>146</v>
      </c>
      <c r="C15" s="264">
        <v>96.093515235290596</v>
      </c>
      <c r="D15" s="264">
        <v>0.75023824392812999</v>
      </c>
      <c r="E15" s="359">
        <v>18.2042669066836</v>
      </c>
      <c r="F15" s="359">
        <v>17.6390110492795</v>
      </c>
      <c r="G15" s="359">
        <v>24.2646480021718</v>
      </c>
      <c r="H15" s="359">
        <v>23.511212860763301</v>
      </c>
    </row>
    <row r="16" spans="1:9" s="264" customFormat="1">
      <c r="B16" s="264" t="s">
        <v>147</v>
      </c>
      <c r="C16" s="264">
        <v>96.698269126750404</v>
      </c>
      <c r="D16" s="264">
        <v>0.75495978519370399</v>
      </c>
      <c r="E16" s="359">
        <v>18.295529773988399</v>
      </c>
      <c r="F16" s="359">
        <v>17.7402570952788</v>
      </c>
      <c r="G16" s="359">
        <v>24.233780570569301</v>
      </c>
      <c r="H16" s="359">
        <v>23.4982808928387</v>
      </c>
    </row>
    <row r="17" spans="1:8" s="264" customFormat="1">
      <c r="B17" s="264" t="s">
        <v>148</v>
      </c>
      <c r="C17" s="264">
        <v>97.695173988821495</v>
      </c>
      <c r="D17" s="264">
        <v>0.76274299669608603</v>
      </c>
      <c r="E17" s="359">
        <v>18.396479799622</v>
      </c>
      <c r="F17" s="359">
        <v>17.8530751466045</v>
      </c>
      <c r="G17" s="359">
        <v>24.118844590259801</v>
      </c>
      <c r="H17" s="359">
        <v>23.406409791944601</v>
      </c>
    </row>
    <row r="18" spans="1:8" s="264" customFormat="1">
      <c r="B18" s="264" t="s">
        <v>149</v>
      </c>
      <c r="C18" s="264">
        <v>98.272882985756297</v>
      </c>
      <c r="D18" s="264">
        <v>0.76725338829015599</v>
      </c>
      <c r="E18" s="359">
        <v>18.523943589996499</v>
      </c>
      <c r="F18" s="359">
        <v>17.975312596087701</v>
      </c>
      <c r="G18" s="359">
        <v>24.143189033387799</v>
      </c>
      <c r="H18" s="359">
        <v>23.4281306155534</v>
      </c>
    </row>
    <row r="19" spans="1:8" s="264" customFormat="1">
      <c r="A19" s="264" t="s">
        <v>76</v>
      </c>
      <c r="B19" s="264" t="s">
        <v>138</v>
      </c>
      <c r="C19" s="264">
        <v>98.794999699501204</v>
      </c>
      <c r="D19" s="264">
        <v>0.77132975000391302</v>
      </c>
      <c r="E19" s="359">
        <v>19.024288658666499</v>
      </c>
      <c r="F19" s="359">
        <v>18.457378818045701</v>
      </c>
      <c r="G19" s="359">
        <v>24.664274467009701</v>
      </c>
      <c r="H19" s="359">
        <v>23.929297188332299</v>
      </c>
    </row>
    <row r="20" spans="1:8" s="264" customFormat="1">
      <c r="B20" s="264" t="s">
        <v>139</v>
      </c>
      <c r="C20" s="264">
        <v>99.171374481639504</v>
      </c>
      <c r="D20" s="264">
        <v>0.77426824959900897</v>
      </c>
      <c r="E20" s="359">
        <v>19.672678653362599</v>
      </c>
      <c r="F20" s="359">
        <v>19.000681143001199</v>
      </c>
      <c r="G20" s="359">
        <v>25.408091657576001</v>
      </c>
      <c r="H20" s="359">
        <v>24.540178617477299</v>
      </c>
    </row>
    <row r="21" spans="1:8" s="264" customFormat="1">
      <c r="B21" s="264" t="s">
        <v>140</v>
      </c>
      <c r="C21" s="264">
        <v>99.492156980587794</v>
      </c>
      <c r="D21" s="264">
        <v>0.77677271931379199</v>
      </c>
      <c r="E21" s="359">
        <v>19.833617385576499</v>
      </c>
      <c r="F21" s="359">
        <v>19.156907630994901</v>
      </c>
      <c r="G21" s="359">
        <v>25.533359877903099</v>
      </c>
      <c r="H21" s="359">
        <v>24.6621787231641</v>
      </c>
    </row>
    <row r="22" spans="1:8" s="264" customFormat="1">
      <c r="B22" s="264" t="s">
        <v>141</v>
      </c>
      <c r="C22" s="264">
        <v>99.154847046096506</v>
      </c>
      <c r="D22" s="264">
        <v>0.77413921368864602</v>
      </c>
      <c r="E22" s="359">
        <v>19.888948705648801</v>
      </c>
      <c r="F22" s="359">
        <v>19.232866862971601</v>
      </c>
      <c r="G22" s="359">
        <v>25.691695180872198</v>
      </c>
      <c r="H22" s="359">
        <v>24.844196654669101</v>
      </c>
    </row>
    <row r="23" spans="1:8" s="264" customFormat="1">
      <c r="B23" s="264" t="s">
        <v>142</v>
      </c>
      <c r="C23" s="264">
        <v>98.994080173087298</v>
      </c>
      <c r="D23" s="264">
        <v>0.77288404619692797</v>
      </c>
      <c r="E23" s="359">
        <v>20.096047236078999</v>
      </c>
      <c r="F23" s="359">
        <v>19.3941031740233</v>
      </c>
      <c r="G23" s="359">
        <v>26.0013741193961</v>
      </c>
      <c r="H23" s="359">
        <v>25.0931601828947</v>
      </c>
    </row>
    <row r="24" spans="1:8" s="264" customFormat="1">
      <c r="B24" s="264" t="s">
        <v>143</v>
      </c>
      <c r="C24" s="264">
        <v>99.376464931786799</v>
      </c>
      <c r="D24" s="264">
        <v>0.775869467941248</v>
      </c>
      <c r="E24" s="359">
        <v>20.387638871360501</v>
      </c>
      <c r="F24" s="359">
        <v>19.613708460782501</v>
      </c>
      <c r="G24" s="359">
        <v>26.2771506210428</v>
      </c>
      <c r="H24" s="359">
        <v>25.2796498266996</v>
      </c>
    </row>
    <row r="25" spans="1:8" s="264" customFormat="1">
      <c r="B25" s="264" t="s">
        <v>144</v>
      </c>
      <c r="C25" s="264">
        <v>99.909099104513501</v>
      </c>
      <c r="D25" s="264">
        <v>0.78002794341614501</v>
      </c>
      <c r="E25" s="359">
        <v>20.651965053037301</v>
      </c>
      <c r="F25" s="359">
        <v>19.966742706737101</v>
      </c>
      <c r="G25" s="359">
        <v>26.475929775786799</v>
      </c>
      <c r="H25" s="359">
        <v>25.597471058911601</v>
      </c>
    </row>
    <row r="26" spans="1:8" s="264" customFormat="1">
      <c r="B26" s="264" t="s">
        <v>145</v>
      </c>
      <c r="C26" s="264">
        <v>100.492</v>
      </c>
      <c r="D26" s="264">
        <v>0.78457887011648597</v>
      </c>
      <c r="E26" s="359">
        <v>21.002538750951</v>
      </c>
      <c r="F26" s="359">
        <v>20.469377318415699</v>
      </c>
      <c r="G26" s="359">
        <v>26.769187332094202</v>
      </c>
      <c r="H26" s="359">
        <v>26.089636234246999</v>
      </c>
    </row>
    <row r="27" spans="1:8" s="264" customFormat="1">
      <c r="B27" s="264" t="s">
        <v>146</v>
      </c>
      <c r="C27" s="264">
        <v>100.917</v>
      </c>
      <c r="D27" s="264">
        <v>0.78789700509040905</v>
      </c>
      <c r="E27" s="359">
        <v>21.2367617556413</v>
      </c>
      <c r="F27" s="359">
        <v>20.700351267900899</v>
      </c>
      <c r="G27" s="359">
        <v>26.953728239142599</v>
      </c>
      <c r="H27" s="359">
        <v>26.272915284816399</v>
      </c>
    </row>
    <row r="28" spans="1:8" s="264" customFormat="1">
      <c r="B28" s="264" t="s">
        <v>147</v>
      </c>
      <c r="C28" s="264">
        <v>101.44</v>
      </c>
      <c r="D28" s="264">
        <v>0.79198026295243695</v>
      </c>
      <c r="E28" s="359">
        <v>21.483532211701601</v>
      </c>
      <c r="F28" s="359">
        <v>20.940549107522699</v>
      </c>
      <c r="G28" s="359">
        <v>27.1263479870228</v>
      </c>
      <c r="H28" s="359">
        <v>26.440746173974201</v>
      </c>
    </row>
    <row r="29" spans="1:8" s="264" customFormat="1">
      <c r="B29" s="264" t="s">
        <v>148</v>
      </c>
      <c r="C29" s="264">
        <v>102.303</v>
      </c>
      <c r="D29" s="264">
        <v>0.79871802879360398</v>
      </c>
      <c r="E29" s="359">
        <v>21.518779872235601</v>
      </c>
      <c r="F29" s="359">
        <v>20.9440410360925</v>
      </c>
      <c r="G29" s="359">
        <v>26.941647861308301</v>
      </c>
      <c r="H29" s="359">
        <v>26.222071220461501</v>
      </c>
    </row>
    <row r="30" spans="1:8" s="264" customFormat="1">
      <c r="B30" s="264" t="s">
        <v>149</v>
      </c>
      <c r="C30" s="264">
        <v>103.02</v>
      </c>
      <c r="D30" s="264">
        <v>0.804315917679023</v>
      </c>
      <c r="E30" s="359">
        <v>21.284876922345301</v>
      </c>
      <c r="F30" s="359">
        <v>20.651064462578798</v>
      </c>
      <c r="G30" s="359">
        <v>26.463329214925999</v>
      </c>
      <c r="H30" s="359">
        <v>25.675314896378801</v>
      </c>
    </row>
    <row r="31" spans="1:8" s="264" customFormat="1">
      <c r="A31" s="264" t="s">
        <v>77</v>
      </c>
      <c r="B31" s="264" t="s">
        <v>138</v>
      </c>
      <c r="C31" s="264">
        <v>103.108</v>
      </c>
      <c r="D31" s="264">
        <v>0.80500296680303596</v>
      </c>
      <c r="E31" s="359">
        <v>21.106521638174598</v>
      </c>
      <c r="F31" s="359">
        <v>20.199890236574301</v>
      </c>
      <c r="G31" s="359">
        <v>26.219184908095901</v>
      </c>
      <c r="H31" s="359">
        <v>25.0929388705181</v>
      </c>
    </row>
    <row r="32" spans="1:8" s="264" customFormat="1">
      <c r="B32" s="264" t="s">
        <v>139</v>
      </c>
      <c r="C32" s="264">
        <v>103.07899999999999</v>
      </c>
      <c r="D32" s="264">
        <v>0.80477655288716798</v>
      </c>
      <c r="E32" s="359">
        <v>21.224040062011198</v>
      </c>
      <c r="F32" s="359">
        <v>20.185578709819598</v>
      </c>
      <c r="G32" s="359">
        <v>26.372587503784899</v>
      </c>
      <c r="H32" s="359">
        <v>25.082215227820701</v>
      </c>
    </row>
    <row r="33" spans="1:8" s="264" customFormat="1">
      <c r="B33" s="264" t="s">
        <v>140</v>
      </c>
      <c r="C33" s="264">
        <v>103.476</v>
      </c>
      <c r="D33" s="264">
        <v>0.80787608132163302</v>
      </c>
      <c r="E33" s="359">
        <v>21.643084682984501</v>
      </c>
      <c r="F33" s="359">
        <v>20.838610197293299</v>
      </c>
      <c r="G33" s="359">
        <v>26.7901045511557</v>
      </c>
      <c r="H33" s="359">
        <v>25.794315092486301</v>
      </c>
    </row>
    <row r="34" spans="1:8" s="264" customFormat="1">
      <c r="B34" s="264" t="s">
        <v>141</v>
      </c>
      <c r="C34" s="264">
        <v>103.53100000000001</v>
      </c>
      <c r="D34" s="264">
        <v>0.80830548702413996</v>
      </c>
      <c r="E34" s="359">
        <v>21.744275061458499</v>
      </c>
      <c r="F34" s="359">
        <v>20.941999805617201</v>
      </c>
      <c r="G34" s="359">
        <v>26.901060812431599</v>
      </c>
      <c r="H34" s="359">
        <v>25.908521149246798</v>
      </c>
    </row>
    <row r="35" spans="1:8" s="264" customFormat="1">
      <c r="B35" s="264" t="s">
        <v>142</v>
      </c>
      <c r="C35" s="264">
        <v>103.233</v>
      </c>
      <c r="D35" s="264">
        <v>0.805978888854189</v>
      </c>
      <c r="E35" s="359">
        <v>21.766378688694498</v>
      </c>
      <c r="F35" s="359">
        <v>20.946684539063199</v>
      </c>
      <c r="G35" s="359">
        <v>27.0061399742597</v>
      </c>
      <c r="H35" s="359">
        <v>25.989123075967601</v>
      </c>
    </row>
    <row r="36" spans="1:8" s="264" customFormat="1">
      <c r="B36" s="264" t="s">
        <v>143</v>
      </c>
      <c r="C36" s="264">
        <v>103.29900000000001</v>
      </c>
      <c r="D36" s="264">
        <v>0.80649417569719895</v>
      </c>
      <c r="E36" s="359">
        <v>21.750355039393</v>
      </c>
      <c r="F36" s="359">
        <v>20.9520787833364</v>
      </c>
      <c r="G36" s="359">
        <v>26.969016881727999</v>
      </c>
      <c r="H36" s="359">
        <v>25.9792065642925</v>
      </c>
    </row>
    <row r="37" spans="1:8" s="264" customFormat="1">
      <c r="B37" s="264" t="s">
        <v>144</v>
      </c>
      <c r="C37" s="264">
        <v>103.687</v>
      </c>
      <c r="D37" s="264">
        <v>0.80952343774398094</v>
      </c>
      <c r="E37" s="359">
        <v>21.764494735663401</v>
      </c>
      <c r="F37" s="359">
        <v>20.966359350314502</v>
      </c>
      <c r="G37" s="359">
        <v>26.8855646679208</v>
      </c>
      <c r="H37" s="359">
        <v>25.899632268516601</v>
      </c>
    </row>
    <row r="38" spans="1:8" s="264" customFormat="1">
      <c r="B38" s="264" t="s">
        <v>145</v>
      </c>
      <c r="C38" s="264">
        <v>103.67</v>
      </c>
      <c r="D38" s="264">
        <v>0.80939071234502402</v>
      </c>
      <c r="E38" s="359">
        <v>21.747309264843199</v>
      </c>
      <c r="F38" s="359">
        <v>20.944220147738399</v>
      </c>
      <c r="G38" s="359">
        <v>26.8687408110174</v>
      </c>
      <c r="H38" s="359">
        <v>25.876526414613</v>
      </c>
    </row>
    <row r="39" spans="1:8" s="264" customFormat="1">
      <c r="B39" s="264" t="s">
        <v>146</v>
      </c>
      <c r="C39" s="264">
        <v>103.94199999999999</v>
      </c>
      <c r="D39" s="264">
        <v>0.81151431872833402</v>
      </c>
      <c r="E39" s="359">
        <v>21.753996962319899</v>
      </c>
      <c r="F39" s="359">
        <v>20.9440418045859</v>
      </c>
      <c r="G39" s="359">
        <v>26.8066705174211</v>
      </c>
      <c r="H39" s="359">
        <v>25.808591815614299</v>
      </c>
    </row>
    <row r="40" spans="1:8" s="264" customFormat="1">
      <c r="B40" s="264" t="s">
        <v>147</v>
      </c>
      <c r="C40" s="264">
        <v>104.503</v>
      </c>
      <c r="D40" s="264">
        <v>0.81589425689391304</v>
      </c>
      <c r="E40" s="359">
        <v>21.745397300140802</v>
      </c>
      <c r="F40" s="359">
        <v>20.892977023114302</v>
      </c>
      <c r="G40" s="359">
        <v>26.6522249867587</v>
      </c>
      <c r="H40" s="359">
        <v>25.6074569058168</v>
      </c>
    </row>
    <row r="41" spans="1:8" s="264" customFormat="1">
      <c r="B41" s="264" t="s">
        <v>148</v>
      </c>
      <c r="C41" s="264">
        <v>105.346</v>
      </c>
      <c r="D41" s="264">
        <v>0.82247587520689502</v>
      </c>
      <c r="E41" s="359">
        <v>21.709391924084802</v>
      </c>
      <c r="F41" s="359">
        <v>20.730972049745599</v>
      </c>
      <c r="G41" s="359">
        <v>26.395171674334801</v>
      </c>
      <c r="H41" s="359">
        <v>25.2055685457408</v>
      </c>
    </row>
    <row r="42" spans="1:8" s="264" customFormat="1">
      <c r="B42" s="264" t="s">
        <v>149</v>
      </c>
      <c r="C42" s="264">
        <v>105.934</v>
      </c>
      <c r="D42" s="264">
        <v>0.82706661253552305</v>
      </c>
      <c r="E42" s="359">
        <v>21.760670042574901</v>
      </c>
      <c r="F42" s="359">
        <v>20.776717092973499</v>
      </c>
      <c r="G42" s="359">
        <v>26.310661937934601</v>
      </c>
      <c r="H42" s="359">
        <v>25.120971851685201</v>
      </c>
    </row>
    <row r="43" spans="1:8" s="264" customFormat="1">
      <c r="A43" s="264" t="s">
        <v>78</v>
      </c>
      <c r="B43" s="264" t="s">
        <v>138</v>
      </c>
      <c r="C43" s="264">
        <v>106.447</v>
      </c>
      <c r="D43" s="264">
        <v>0.83107179663345898</v>
      </c>
      <c r="E43" s="359">
        <v>21.810516789534901</v>
      </c>
      <c r="F43" s="359">
        <v>20.827147521872998</v>
      </c>
      <c r="G43" s="359">
        <v>26.243841841205299</v>
      </c>
      <c r="H43" s="359">
        <v>25.0605875524118</v>
      </c>
    </row>
    <row r="44" spans="1:8" s="264" customFormat="1">
      <c r="B44" s="264" t="s">
        <v>139</v>
      </c>
      <c r="C44" s="264">
        <v>106.889</v>
      </c>
      <c r="D44" s="264">
        <v>0.83452265700633999</v>
      </c>
      <c r="E44" s="359">
        <v>21.5328682302756</v>
      </c>
      <c r="F44" s="359">
        <v>20.506375511637302</v>
      </c>
      <c r="G44" s="359">
        <v>25.802616680917801</v>
      </c>
      <c r="H44" s="359">
        <v>24.572580911343099</v>
      </c>
    </row>
    <row r="45" spans="1:8" s="264" customFormat="1">
      <c r="B45" s="264" t="s">
        <v>140</v>
      </c>
      <c r="C45" s="264">
        <v>106.83799999999999</v>
      </c>
      <c r="D45" s="264">
        <v>0.83412448080946899</v>
      </c>
      <c r="E45" s="359">
        <v>20.1297724134579</v>
      </c>
      <c r="F45" s="359">
        <v>19.108611289763399</v>
      </c>
      <c r="G45" s="359">
        <v>24.132815756616001</v>
      </c>
      <c r="H45" s="359">
        <v>22.908584664988599</v>
      </c>
    </row>
    <row r="46" spans="1:8" s="264" customFormat="1">
      <c r="B46" s="264" t="s">
        <v>141</v>
      </c>
      <c r="C46" s="264">
        <v>105.755</v>
      </c>
      <c r="D46" s="264">
        <v>0.825669092158271</v>
      </c>
      <c r="E46" s="359">
        <v>17.277065919848901</v>
      </c>
      <c r="F46" s="359">
        <v>16.444850437266801</v>
      </c>
      <c r="G46" s="359">
        <v>20.924927533241199</v>
      </c>
      <c r="H46" s="359">
        <v>19.9169989447958</v>
      </c>
    </row>
    <row r="47" spans="1:8" s="264" customFormat="1">
      <c r="B47" s="264" t="s">
        <v>142</v>
      </c>
      <c r="C47" s="264">
        <v>106.16200000000001</v>
      </c>
      <c r="D47" s="264">
        <v>0.82884669435682801</v>
      </c>
      <c r="E47" s="359">
        <v>17.7779940960842</v>
      </c>
      <c r="F47" s="359">
        <v>17.061953767463599</v>
      </c>
      <c r="G47" s="359">
        <v>21.4490740170951</v>
      </c>
      <c r="H47" s="359">
        <v>20.585174416003898</v>
      </c>
    </row>
    <row r="48" spans="1:8" s="264" customFormat="1">
      <c r="B48" s="264" t="s">
        <v>143</v>
      </c>
      <c r="C48" s="264">
        <v>106.74299999999999</v>
      </c>
      <c r="D48" s="264">
        <v>0.83338278005059196</v>
      </c>
      <c r="E48" s="359">
        <v>18.849194387029701</v>
      </c>
      <c r="F48" s="359">
        <v>18.161831372714001</v>
      </c>
      <c r="G48" s="359">
        <v>22.617691219736301</v>
      </c>
      <c r="H48" s="359">
        <v>21.792904542149799</v>
      </c>
    </row>
    <row r="49" spans="1:8" s="264" customFormat="1">
      <c r="B49" s="264" t="s">
        <v>144</v>
      </c>
      <c r="C49" s="264">
        <v>107.444</v>
      </c>
      <c r="D49" s="264">
        <v>0.83885575091346298</v>
      </c>
      <c r="E49" s="359">
        <v>19.738074946522701</v>
      </c>
      <c r="F49" s="359">
        <v>19.076752334181599</v>
      </c>
      <c r="G49" s="359">
        <v>23.529760539912999</v>
      </c>
      <c r="H49" s="359">
        <v>22.741397806962901</v>
      </c>
    </row>
    <row r="50" spans="1:8" s="264" customFormat="1">
      <c r="B50" s="264" t="s">
        <v>145</v>
      </c>
      <c r="C50" s="264">
        <v>107.867</v>
      </c>
      <c r="D50" s="264">
        <v>0.84215827113456798</v>
      </c>
      <c r="E50" s="359">
        <v>19.716997644168</v>
      </c>
      <c r="F50" s="359">
        <v>19.0867437962678</v>
      </c>
      <c r="G50" s="359">
        <v>23.412460958918</v>
      </c>
      <c r="H50" s="359">
        <v>22.664081622749901</v>
      </c>
    </row>
    <row r="51" spans="1:8" s="264" customFormat="1">
      <c r="B51" s="264" t="s">
        <v>146</v>
      </c>
      <c r="C51" s="264">
        <v>108.114</v>
      </c>
      <c r="D51" s="264">
        <v>0.84408669310764795</v>
      </c>
      <c r="E51" s="359">
        <v>19.605653190373101</v>
      </c>
      <c r="F51" s="359">
        <v>19.045064756374501</v>
      </c>
      <c r="G51" s="359">
        <v>23.227061095101</v>
      </c>
      <c r="H51" s="359">
        <v>22.5629250074502</v>
      </c>
    </row>
    <row r="52" spans="1:8" s="264" customFormat="1">
      <c r="B52" s="264" t="s">
        <v>147</v>
      </c>
      <c r="C52" s="264">
        <v>108.774</v>
      </c>
      <c r="D52" s="264">
        <v>0.84923956153774105</v>
      </c>
      <c r="E52" s="359">
        <v>19.4893057076745</v>
      </c>
      <c r="F52" s="359">
        <v>18.928910366778599</v>
      </c>
      <c r="G52" s="359">
        <v>22.949126006782699</v>
      </c>
      <c r="H52" s="359">
        <v>22.2892470205975</v>
      </c>
    </row>
    <row r="53" spans="1:8" s="264" customFormat="1">
      <c r="B53" s="264" t="s">
        <v>148</v>
      </c>
      <c r="C53" s="264">
        <v>108.85599999999999</v>
      </c>
      <c r="D53" s="264">
        <v>0.84987976640329799</v>
      </c>
      <c r="E53" s="359">
        <v>18.873631726388201</v>
      </c>
      <c r="F53" s="359">
        <v>18.350083498004501</v>
      </c>
      <c r="G53" s="359">
        <v>22.2074138866273</v>
      </c>
      <c r="H53" s="359">
        <v>21.5913876567061</v>
      </c>
    </row>
    <row r="54" spans="1:8" s="264" customFormat="1">
      <c r="B54" s="264" t="s">
        <v>149</v>
      </c>
      <c r="C54" s="264">
        <v>109.271</v>
      </c>
      <c r="D54" s="264">
        <v>0.85311982761312899</v>
      </c>
      <c r="E54" s="359">
        <v>18.971048182646999</v>
      </c>
      <c r="F54" s="359">
        <v>18.480435067491499</v>
      </c>
      <c r="G54" s="359">
        <v>22.237260896543098</v>
      </c>
      <c r="H54" s="359">
        <v>21.662179765762101</v>
      </c>
    </row>
    <row r="55" spans="1:8" s="264" customFormat="1">
      <c r="A55" s="264" t="s">
        <v>450</v>
      </c>
      <c r="B55" s="264" t="s">
        <v>138</v>
      </c>
      <c r="C55" s="264">
        <v>110.21</v>
      </c>
      <c r="D55" s="264">
        <v>0.86045095406139704</v>
      </c>
      <c r="E55" s="359">
        <v>19.868269186177798</v>
      </c>
      <c r="F55" s="359">
        <v>19.437621982825799</v>
      </c>
      <c r="G55" s="359">
        <v>23.090530718105398</v>
      </c>
      <c r="H55" s="359">
        <v>22.590040595665201</v>
      </c>
    </row>
    <row r="56" spans="1:8" s="264" customFormat="1">
      <c r="B56" s="264" t="s">
        <v>139</v>
      </c>
      <c r="C56" s="264">
        <v>110.907</v>
      </c>
      <c r="D56" s="264">
        <v>0.86589269541863101</v>
      </c>
      <c r="E56" s="359">
        <v>20.835731190400399</v>
      </c>
      <c r="F56" s="359">
        <v>20.419306871495301</v>
      </c>
      <c r="G56" s="359">
        <v>24.062717355903999</v>
      </c>
      <c r="H56" s="359">
        <v>23.5817982753893</v>
      </c>
    </row>
    <row r="57" spans="1:8" s="264" customFormat="1">
      <c r="B57" s="264" t="s">
        <v>140</v>
      </c>
      <c r="C57" s="264">
        <v>111.824</v>
      </c>
      <c r="D57" s="264">
        <v>0.87305205958589704</v>
      </c>
      <c r="E57" s="359">
        <v>22.180721321458801</v>
      </c>
      <c r="F57" s="359">
        <v>21.5910042147887</v>
      </c>
      <c r="G57" s="359">
        <v>25.4059549804848</v>
      </c>
      <c r="H57" s="359">
        <v>24.730488838236798</v>
      </c>
    </row>
    <row r="58" spans="1:8" s="264" customFormat="1">
      <c r="B58" s="264" t="s">
        <v>141</v>
      </c>
      <c r="C58" s="264">
        <v>112.19</v>
      </c>
      <c r="D58" s="264">
        <v>0.87590955935167503</v>
      </c>
      <c r="E58" s="359">
        <v>22.389114890420402</v>
      </c>
      <c r="F58" s="359">
        <v>21.883869239609702</v>
      </c>
      <c r="G58" s="359">
        <v>25.560989318340301</v>
      </c>
      <c r="H58" s="359">
        <v>24.9841653238806</v>
      </c>
    </row>
    <row r="59" spans="1:8" s="264" customFormat="1">
      <c r="B59" s="264" t="s">
        <v>142</v>
      </c>
      <c r="C59" s="264">
        <v>112.419</v>
      </c>
      <c r="D59" s="264">
        <v>0.87769744854938903</v>
      </c>
      <c r="E59" s="359">
        <v>22.517753399569699</v>
      </c>
      <c r="F59" s="359">
        <v>22.0150561115614</v>
      </c>
      <c r="G59" s="359">
        <v>25.6554846283145</v>
      </c>
      <c r="H59" s="359">
        <v>25.082739100981399</v>
      </c>
    </row>
    <row r="60" spans="1:8" s="264" customFormat="1">
      <c r="B60" s="264" t="s">
        <v>143</v>
      </c>
      <c r="C60" s="264">
        <v>113.018</v>
      </c>
      <c r="D60" s="264">
        <v>0.88237406701851895</v>
      </c>
      <c r="E60" s="359">
        <v>22.581968000779</v>
      </c>
      <c r="F60" s="359">
        <v>22.130901638514601</v>
      </c>
      <c r="G60" s="359">
        <v>25.592284321185801</v>
      </c>
      <c r="H60" s="359">
        <v>25.0810880166655</v>
      </c>
    </row>
    <row r="61" spans="1:8" s="264" customFormat="1">
      <c r="B61" s="264" t="s">
        <v>144</v>
      </c>
      <c r="C61" s="264">
        <v>113.682</v>
      </c>
      <c r="D61" s="264">
        <v>0.887558164954249</v>
      </c>
      <c r="E61" s="359">
        <v>22.627222408865599</v>
      </c>
      <c r="F61" s="359">
        <v>22.208263083998801</v>
      </c>
      <c r="G61" s="359">
        <v>25.493791057662101</v>
      </c>
      <c r="H61" s="359">
        <v>25.021755149020098</v>
      </c>
    </row>
    <row r="62" spans="1:8" s="264" customFormat="1">
      <c r="B62" s="264" t="s">
        <v>145</v>
      </c>
      <c r="C62" s="264">
        <v>113.899</v>
      </c>
      <c r="D62" s="264">
        <v>0.88925236563505194</v>
      </c>
      <c r="E62" s="359">
        <v>22.668046314627201</v>
      </c>
      <c r="F62" s="359">
        <v>22.291945764375999</v>
      </c>
      <c r="G62" s="359">
        <v>25.49112849246</v>
      </c>
      <c r="H62" s="359">
        <v>25.068188318460599</v>
      </c>
    </row>
    <row r="63" spans="1:8" s="264" customFormat="1">
      <c r="B63" s="264" t="s">
        <v>146</v>
      </c>
      <c r="C63" s="264">
        <v>114.601</v>
      </c>
      <c r="D63" s="264">
        <v>0.894733143874332</v>
      </c>
      <c r="E63" s="359">
        <v>22.675699580471299</v>
      </c>
      <c r="F63" s="359">
        <v>22.303797954163802</v>
      </c>
      <c r="G63" s="359">
        <v>25.343533695736401</v>
      </c>
      <c r="H63" s="359">
        <v>24.927877218882202</v>
      </c>
    </row>
    <row r="64" spans="1:8" s="264" customFormat="1">
      <c r="B64" s="264" t="s">
        <v>147</v>
      </c>
      <c r="C64" s="264">
        <v>115.56100000000001</v>
      </c>
      <c r="D64" s="264">
        <v>0.90222822522719504</v>
      </c>
      <c r="E64" s="359">
        <v>22.677796853980698</v>
      </c>
      <c r="F64" s="359">
        <v>22.3590220572557</v>
      </c>
      <c r="G64" s="359">
        <v>25.135321884072098</v>
      </c>
      <c r="H64" s="359">
        <v>24.7820024158802</v>
      </c>
    </row>
    <row r="65" spans="1:8" s="264" customFormat="1">
      <c r="B65" s="264" t="s">
        <v>148</v>
      </c>
      <c r="C65" s="264">
        <v>116.884</v>
      </c>
      <c r="D65" s="264">
        <v>0.91255738421660804</v>
      </c>
      <c r="E65" s="359">
        <v>22.702372154442902</v>
      </c>
      <c r="F65" s="359">
        <v>22.282630557907499</v>
      </c>
      <c r="G65" s="359">
        <v>24.877747467828499</v>
      </c>
      <c r="H65" s="359">
        <v>24.4177856026404</v>
      </c>
    </row>
    <row r="66" spans="1:8" s="264" customFormat="1">
      <c r="B66" s="264" t="s">
        <v>149</v>
      </c>
      <c r="C66" s="264">
        <v>117.30800000000001</v>
      </c>
      <c r="D66" s="264">
        <v>0.91586771181412197</v>
      </c>
      <c r="E66" s="359">
        <v>22.9300141945325</v>
      </c>
      <c r="F66" s="359">
        <v>22.449079045557198</v>
      </c>
      <c r="G66" s="359">
        <v>25.036382327654501</v>
      </c>
      <c r="H66" s="359">
        <v>24.511268118722899</v>
      </c>
    </row>
    <row r="67" spans="1:8" s="264" customFormat="1">
      <c r="A67" s="264" t="s">
        <v>751</v>
      </c>
      <c r="B67" s="264" t="s">
        <v>138</v>
      </c>
      <c r="C67" s="264">
        <v>118.002</v>
      </c>
      <c r="D67" s="264">
        <v>0.92128603104212903</v>
      </c>
      <c r="E67" s="359">
        <v>23.296161951496501</v>
      </c>
      <c r="F67" s="359">
        <v>22.740415324896698</v>
      </c>
      <c r="G67" s="359">
        <v>25.286568086943198</v>
      </c>
      <c r="H67" s="359">
        <v>24.683338896578601</v>
      </c>
    </row>
    <row r="68" spans="1:8" s="264" customFormat="1">
      <c r="B68" s="264" t="s">
        <v>139</v>
      </c>
      <c r="C68" s="264">
        <v>118.98099999999999</v>
      </c>
      <c r="D68" s="264">
        <v>0.92892945254676595</v>
      </c>
      <c r="E68" s="359">
        <v>23.4826262150575</v>
      </c>
      <c r="F68" s="359">
        <v>22.9529956080865</v>
      </c>
      <c r="G68" s="359">
        <v>25.279235307565301</v>
      </c>
      <c r="H68" s="359">
        <v>24.7090837147625</v>
      </c>
    </row>
    <row r="69" spans="1:8" s="264" customFormat="1">
      <c r="B69" s="264" t="s">
        <v>140</v>
      </c>
      <c r="C69" s="264">
        <v>120.15900000000001</v>
      </c>
      <c r="D69" s="264">
        <v>0.93812654195684098</v>
      </c>
      <c r="E69" s="359">
        <v>23.876881610192001</v>
      </c>
      <c r="F69" s="359">
        <v>23.2468859664551</v>
      </c>
      <c r="G69" s="359">
        <v>25.451664079759599</v>
      </c>
      <c r="H69" s="359">
        <v>24.780117528669798</v>
      </c>
    </row>
    <row r="70" spans="1:8" s="264" customFormat="1">
      <c r="B70" s="264" t="s">
        <v>141</v>
      </c>
      <c r="C70" s="264">
        <v>120.809</v>
      </c>
      <c r="D70" s="264">
        <v>0.943201336622841</v>
      </c>
      <c r="E70" s="359">
        <v>24.141919061300499</v>
      </c>
      <c r="F70" s="359">
        <v>23.424182765872899</v>
      </c>
      <c r="G70" s="359">
        <v>25.595721850587399</v>
      </c>
      <c r="H70" s="359">
        <v>24.834764176378101</v>
      </c>
    </row>
    <row r="71" spans="1:8" s="264" customFormat="1">
      <c r="B71" s="264" t="s">
        <v>142</v>
      </c>
      <c r="C71" s="264">
        <v>121.02200000000001</v>
      </c>
      <c r="D71" s="264">
        <v>0.94486430779800801</v>
      </c>
      <c r="E71" s="359">
        <v>24.4385241312958</v>
      </c>
      <c r="F71" s="359">
        <v>23.692137257473199</v>
      </c>
      <c r="G71" s="359">
        <v>25.864585982985599</v>
      </c>
      <c r="H71" s="359">
        <v>25.0746451759696</v>
      </c>
    </row>
    <row r="72" spans="1:8" s="264" customFormat="1">
      <c r="B72" s="264" t="s">
        <v>143</v>
      </c>
      <c r="C72" s="264">
        <v>122.044</v>
      </c>
      <c r="D72" s="264">
        <v>0.95284344648824204</v>
      </c>
      <c r="E72" s="359">
        <v>24.673575539488901</v>
      </c>
      <c r="F72" s="359">
        <v>23.850340727118098</v>
      </c>
      <c r="G72" s="359">
        <v>25.894679373012199</v>
      </c>
      <c r="H72" s="359">
        <v>25.0307023835026</v>
      </c>
    </row>
    <row r="73" spans="1:8" s="264" customFormat="1">
      <c r="B73" s="264" t="s">
        <v>144</v>
      </c>
      <c r="C73" s="264">
        <v>122.94799999999999</v>
      </c>
      <c r="D73" s="264">
        <v>0.95990131476218699</v>
      </c>
      <c r="E73" s="359">
        <v>24.653310314900502</v>
      </c>
      <c r="F73" s="359">
        <v>23.883516893704801</v>
      </c>
      <c r="G73" s="359">
        <v>25.683171734178</v>
      </c>
      <c r="H73" s="359">
        <v>24.8812211488864</v>
      </c>
    </row>
    <row r="74" spans="1:8" s="264" customFormat="1">
      <c r="B74" s="264" t="s">
        <v>145</v>
      </c>
      <c r="C74" s="264">
        <v>123.803</v>
      </c>
      <c r="D74" s="264">
        <v>0.96657662159208002</v>
      </c>
      <c r="E74" s="359">
        <v>24.694919253942999</v>
      </c>
      <c r="F74" s="359">
        <v>23.993209929694899</v>
      </c>
      <c r="G74" s="359">
        <v>25.548848070903301</v>
      </c>
      <c r="H74" s="359">
        <v>24.8228742488877</v>
      </c>
    </row>
    <row r="75" spans="1:8" s="264" customFormat="1">
      <c r="B75" s="264" t="s">
        <v>146</v>
      </c>
      <c r="C75" s="264">
        <v>124.571</v>
      </c>
      <c r="D75" s="264">
        <v>0.97257268667437002</v>
      </c>
      <c r="E75" s="359">
        <v>24.6451019147556</v>
      </c>
      <c r="F75" s="359">
        <v>23.9748274810343</v>
      </c>
      <c r="G75" s="359">
        <v>25.340113137484298</v>
      </c>
      <c r="H75" s="359">
        <v>24.650936438503301</v>
      </c>
    </row>
    <row r="76" spans="1:8" s="264" customFormat="1">
      <c r="B76" s="264" t="s">
        <v>147</v>
      </c>
      <c r="C76" s="264">
        <v>125.276</v>
      </c>
      <c r="D76" s="264">
        <v>0.97807688704287798</v>
      </c>
      <c r="E76" s="359">
        <v>24.772159744600099</v>
      </c>
      <c r="F76" s="359">
        <v>24.1367276902721</v>
      </c>
      <c r="G76" s="359">
        <v>25.3274155363147</v>
      </c>
      <c r="H76" s="359">
        <v>24.6777405846356</v>
      </c>
    </row>
    <row r="77" spans="1:8" s="264" customFormat="1">
      <c r="B77" s="264" t="s">
        <v>148</v>
      </c>
      <c r="C77" s="264">
        <v>125.997</v>
      </c>
      <c r="D77" s="264">
        <v>0.98370600543393405</v>
      </c>
      <c r="E77" s="359">
        <v>24.871984842716099</v>
      </c>
      <c r="F77" s="359">
        <v>24.1276350351351</v>
      </c>
      <c r="G77" s="359">
        <v>25.283961575231601</v>
      </c>
      <c r="H77" s="359">
        <v>24.5272824419649</v>
      </c>
    </row>
    <row r="78" spans="1:8" s="264" customFormat="1">
      <c r="B78" s="264" t="s">
        <v>149</v>
      </c>
      <c r="C78" s="264">
        <v>126.47799999999999</v>
      </c>
      <c r="D78" s="264">
        <v>0.987461353486774</v>
      </c>
      <c r="E78" s="359">
        <v>24.6590477945199</v>
      </c>
      <c r="F78" s="359">
        <v>23.901407755035301</v>
      </c>
      <c r="G78" s="359">
        <v>24.9721649434154</v>
      </c>
      <c r="H78" s="359">
        <v>24.204904496402101</v>
      </c>
    </row>
    <row r="79" spans="1:8" s="264" customFormat="1">
      <c r="A79" s="264" t="s">
        <v>1183</v>
      </c>
      <c r="B79" s="264" t="s">
        <v>138</v>
      </c>
      <c r="C79" s="264">
        <v>127.336</v>
      </c>
      <c r="D79" s="264">
        <v>0.99416008244589504</v>
      </c>
      <c r="E79" s="359">
        <v>24.7967008395776</v>
      </c>
      <c r="F79" s="359">
        <v>24.033803481285801</v>
      </c>
      <c r="G79" s="359">
        <v>24.9423621783036</v>
      </c>
      <c r="H79" s="359">
        <v>24.174983391162101</v>
      </c>
    </row>
    <row r="80" spans="1:8" s="264" customFormat="1">
      <c r="B80" s="264" t="s">
        <v>139</v>
      </c>
      <c r="C80" s="264">
        <v>128.04599999999999</v>
      </c>
      <c r="D80" s="264">
        <v>0.99970331969644899</v>
      </c>
      <c r="E80" s="359">
        <v>24.806252517085198</v>
      </c>
      <c r="F80" s="359">
        <v>24.086428378055999</v>
      </c>
      <c r="G80" s="359">
        <v>24.8136142276865</v>
      </c>
      <c r="H80" s="359">
        <v>24.093576467636101</v>
      </c>
    </row>
    <row r="81" spans="2:8" s="264" customFormat="1">
      <c r="B81" s="264" t="s">
        <v>140</v>
      </c>
      <c r="C81" s="264">
        <v>128.38900000000001</v>
      </c>
      <c r="D81" s="264">
        <v>1.0023812498048199</v>
      </c>
      <c r="E81" s="359">
        <v>24.974513483792599</v>
      </c>
      <c r="F81" s="359">
        <v>24.182469948865101</v>
      </c>
      <c r="G81" s="359">
        <v>24.915184206264499</v>
      </c>
      <c r="H81" s="359">
        <v>24.1250222443546</v>
      </c>
    </row>
    <row r="82" spans="2:8" s="264" customFormat="1">
      <c r="B82" s="264" t="s">
        <v>141</v>
      </c>
      <c r="C82" s="264">
        <v>128.363</v>
      </c>
      <c r="D82" s="264">
        <v>1.0021782580181799</v>
      </c>
      <c r="E82" s="359">
        <v>25.007489586930198</v>
      </c>
      <c r="F82" s="359">
        <v>24.2544517043663</v>
      </c>
      <c r="G82" s="359">
        <v>24.953135220058499</v>
      </c>
      <c r="H82" s="359">
        <v>24.201734083046201</v>
      </c>
    </row>
    <row r="83" spans="2:8" s="264" customFormat="1">
      <c r="B83" s="264" t="s">
        <v>142</v>
      </c>
      <c r="C83" s="264">
        <v>128.084</v>
      </c>
      <c r="D83" s="264">
        <v>1</v>
      </c>
      <c r="E83" s="359">
        <v>24.908017417073101</v>
      </c>
      <c r="F83" s="359">
        <v>24.2317007551177</v>
      </c>
      <c r="G83" s="359">
        <v>24.908017417073101</v>
      </c>
      <c r="H83" s="359">
        <v>24.2317007551177</v>
      </c>
    </row>
    <row r="84" spans="2:8" s="264" customFormat="1">
      <c r="E84" s="312">
        <f>E83/E71-1</f>
        <v>1.9211196357642235E-2</v>
      </c>
      <c r="F84" s="312">
        <f t="shared" ref="F84:H84" si="0">F83/F71-1</f>
        <v>2.2773947819937801E-2</v>
      </c>
      <c r="G84" s="312">
        <f t="shared" si="0"/>
        <v>-3.6983718453554748E-2</v>
      </c>
      <c r="H84" s="312">
        <f t="shared" si="0"/>
        <v>-3.3617401759277521E-2</v>
      </c>
    </row>
    <row r="85" spans="2:8" s="264" customFormat="1">
      <c r="E85" s="359">
        <f>E83-E71</f>
        <v>0.46949328577730043</v>
      </c>
      <c r="F85" s="359">
        <f t="shared" ref="F85:H85" si="1">F83-F71</f>
        <v>0.53956349764450096</v>
      </c>
      <c r="G85" s="359">
        <f t="shared" si="1"/>
        <v>-0.95656856591249806</v>
      </c>
      <c r="H85" s="359">
        <f t="shared" si="1"/>
        <v>-0.84294442085190013</v>
      </c>
    </row>
  </sheetData>
  <mergeCells count="1">
    <mergeCell ref="H1:I1"/>
  </mergeCells>
  <hyperlinks>
    <hyperlink ref="H1:I1" location="Index!A1" display="Regresar al Índice" xr:uid="{47545963-E8F7-4E21-B3EA-4E49B77289F0}"/>
  </hyperlink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7E068-1BAC-4660-8CBF-5F1C33FBC9BA}">
  <sheetPr codeName="Hoja168"/>
  <dimension ref="A1:I85"/>
  <sheetViews>
    <sheetView workbookViewId="0"/>
  </sheetViews>
  <sheetFormatPr baseColWidth="10" defaultRowHeight="12.75"/>
  <cols>
    <col min="1" max="1" width="90.7109375" style="264" customWidth="1"/>
    <col min="2" max="2" width="3.7109375" style="264" customWidth="1"/>
    <col min="3" max="8" width="11.7109375" style="264" customWidth="1"/>
    <col min="9" max="17" width="9.140625" style="264" customWidth="1"/>
    <col min="18" max="16384" width="11.42578125" style="264"/>
  </cols>
  <sheetData>
    <row r="1" spans="1:9" s="264" customFormat="1">
      <c r="A1" s="262" t="s">
        <v>2853</v>
      </c>
      <c r="B1" s="264" t="s">
        <v>53</v>
      </c>
      <c r="C1" s="264" t="s">
        <v>53</v>
      </c>
      <c r="D1" s="264" t="s">
        <v>53</v>
      </c>
      <c r="E1" s="264" t="s">
        <v>53</v>
      </c>
      <c r="F1" s="264" t="s">
        <v>53</v>
      </c>
      <c r="G1" s="264" t="s">
        <v>53</v>
      </c>
      <c r="H1" s="263" t="s">
        <v>1445</v>
      </c>
      <c r="I1" s="263"/>
    </row>
    <row r="2" spans="1:9" s="264" customFormat="1">
      <c r="A2" s="264" t="s">
        <v>150</v>
      </c>
      <c r="B2" s="264" t="s">
        <v>53</v>
      </c>
      <c r="C2" s="264" t="s">
        <v>53</v>
      </c>
      <c r="D2" s="264" t="s">
        <v>53</v>
      </c>
      <c r="E2" s="264" t="s">
        <v>53</v>
      </c>
      <c r="F2" s="264" t="s">
        <v>53</v>
      </c>
      <c r="G2" s="264" t="s">
        <v>53</v>
      </c>
      <c r="H2" s="264" t="s">
        <v>53</v>
      </c>
    </row>
    <row r="6" spans="1:9" s="264" customFormat="1">
      <c r="A6" s="264" t="s">
        <v>438</v>
      </c>
      <c r="B6" s="264" t="s">
        <v>562</v>
      </c>
      <c r="C6" s="264" t="s">
        <v>563</v>
      </c>
      <c r="D6" s="264" t="s">
        <v>564</v>
      </c>
      <c r="E6" s="264" t="s">
        <v>0</v>
      </c>
      <c r="F6" s="264" t="s">
        <v>1</v>
      </c>
      <c r="G6" s="264" t="s">
        <v>726</v>
      </c>
      <c r="H6" s="264" t="s">
        <v>727</v>
      </c>
    </row>
    <row r="7" spans="1:9" s="264" customFormat="1">
      <c r="A7" s="264" t="s">
        <v>75</v>
      </c>
      <c r="B7" s="264" t="s">
        <v>138</v>
      </c>
      <c r="C7" s="264">
        <v>93.603882444858499</v>
      </c>
      <c r="D7" s="264">
        <v>0.73080074361246095</v>
      </c>
      <c r="E7" s="359">
        <v>17.294502752644501</v>
      </c>
      <c r="F7" s="359">
        <v>17.074313615121401</v>
      </c>
      <c r="G7" s="359">
        <v>23.665141153462901</v>
      </c>
      <c r="H7" s="359">
        <v>23.363842694960098</v>
      </c>
    </row>
    <row r="8" spans="1:9" s="264" customFormat="1">
      <c r="B8" s="264" t="s">
        <v>139</v>
      </c>
      <c r="C8" s="264">
        <v>94.1447803353567</v>
      </c>
      <c r="D8" s="264">
        <v>0.73502373704253998</v>
      </c>
      <c r="E8" s="359">
        <v>17.288462738507501</v>
      </c>
      <c r="F8" s="359">
        <v>17.065597703047501</v>
      </c>
      <c r="G8" s="359">
        <v>23.5209583952619</v>
      </c>
      <c r="H8" s="359">
        <v>23.2177504521324</v>
      </c>
    </row>
    <row r="9" spans="1:9" s="264" customFormat="1">
      <c r="B9" s="264" t="s">
        <v>140</v>
      </c>
      <c r="C9" s="264">
        <v>94.722489332291602</v>
      </c>
      <c r="D9" s="264">
        <v>0.73953412863661006</v>
      </c>
      <c r="E9" s="359">
        <v>17.164721707315</v>
      </c>
      <c r="F9" s="359">
        <v>16.9498532895533</v>
      </c>
      <c r="G9" s="359">
        <v>23.210181981674801</v>
      </c>
      <c r="H9" s="359">
        <v>22.919636340248001</v>
      </c>
    </row>
    <row r="10" spans="1:9" s="264" customFormat="1">
      <c r="B10" s="264" t="s">
        <v>141</v>
      </c>
      <c r="C10" s="264">
        <v>94.838932628162794</v>
      </c>
      <c r="D10" s="264">
        <v>0.74044324527780803</v>
      </c>
      <c r="E10" s="359">
        <v>17.095617316134099</v>
      </c>
      <c r="F10" s="359">
        <v>16.883721073636501</v>
      </c>
      <c r="G10" s="359">
        <v>23.088356096381201</v>
      </c>
      <c r="H10" s="359">
        <v>22.802181235783799</v>
      </c>
    </row>
    <row r="11" spans="1:9" s="264" customFormat="1">
      <c r="B11" s="264" t="s">
        <v>142</v>
      </c>
      <c r="C11" s="264">
        <v>94.725494320572096</v>
      </c>
      <c r="D11" s="264">
        <v>0.73955758971122199</v>
      </c>
      <c r="E11" s="359">
        <v>16.9757140270933</v>
      </c>
      <c r="F11" s="359">
        <v>16.7661412693482</v>
      </c>
      <c r="G11" s="359">
        <v>22.953877106070799</v>
      </c>
      <c r="H11" s="359">
        <v>22.670501259942402</v>
      </c>
    </row>
    <row r="12" spans="1:9" s="264" customFormat="1">
      <c r="B12" s="264" t="s">
        <v>143</v>
      </c>
      <c r="C12" s="264">
        <v>94.963639641805401</v>
      </c>
      <c r="D12" s="264">
        <v>0.74141687987418703</v>
      </c>
      <c r="E12" s="359">
        <v>16.796238753919098</v>
      </c>
      <c r="F12" s="359">
        <v>16.590894011054701</v>
      </c>
      <c r="G12" s="359">
        <v>22.654243799749</v>
      </c>
      <c r="H12" s="359">
        <v>22.377281204968</v>
      </c>
    </row>
    <row r="13" spans="1:9" s="264" customFormat="1">
      <c r="B13" s="264" t="s">
        <v>144</v>
      </c>
      <c r="C13" s="264">
        <v>95.322735741330604</v>
      </c>
      <c r="D13" s="264">
        <v>0.74422047829026705</v>
      </c>
      <c r="E13" s="359">
        <v>16.670035932285199</v>
      </c>
      <c r="F13" s="359">
        <v>16.4629208193249</v>
      </c>
      <c r="G13" s="359">
        <v>22.399324418728799</v>
      </c>
      <c r="H13" s="359">
        <v>22.1210263619001</v>
      </c>
    </row>
    <row r="14" spans="1:9" s="264" customFormat="1">
      <c r="B14" s="264" t="s">
        <v>145</v>
      </c>
      <c r="C14" s="264">
        <v>95.793767654306095</v>
      </c>
      <c r="D14" s="264">
        <v>0.74789800173562704</v>
      </c>
      <c r="E14" s="359">
        <v>16.723212340993602</v>
      </c>
      <c r="F14" s="359">
        <v>16.5154317053887</v>
      </c>
      <c r="G14" s="359">
        <v>22.360284827856798</v>
      </c>
      <c r="H14" s="359">
        <v>22.0824653456243</v>
      </c>
    </row>
    <row r="15" spans="1:9" s="264" customFormat="1">
      <c r="B15" s="264" t="s">
        <v>146</v>
      </c>
      <c r="C15" s="264">
        <v>96.093515235290596</v>
      </c>
      <c r="D15" s="264">
        <v>0.75023824392812999</v>
      </c>
      <c r="E15" s="359">
        <v>16.974701176247599</v>
      </c>
      <c r="F15" s="359">
        <v>16.768190704804798</v>
      </c>
      <c r="G15" s="359">
        <v>22.625747639004299</v>
      </c>
      <c r="H15" s="359">
        <v>22.350487782399899</v>
      </c>
    </row>
    <row r="16" spans="1:9" s="264" customFormat="1">
      <c r="B16" s="264" t="s">
        <v>147</v>
      </c>
      <c r="C16" s="264">
        <v>96.698269126750404</v>
      </c>
      <c r="D16" s="264">
        <v>0.75495978519370399</v>
      </c>
      <c r="E16" s="359">
        <v>17.166011289959801</v>
      </c>
      <c r="F16" s="359">
        <v>16.9593770088327</v>
      </c>
      <c r="G16" s="359">
        <v>22.737649907478701</v>
      </c>
      <c r="H16" s="359">
        <v>22.463947539247101</v>
      </c>
    </row>
    <row r="17" spans="1:8" s="264" customFormat="1">
      <c r="B17" s="264" t="s">
        <v>148</v>
      </c>
      <c r="C17" s="264">
        <v>97.695173988821495</v>
      </c>
      <c r="D17" s="264">
        <v>0.76274299669608603</v>
      </c>
      <c r="E17" s="359">
        <v>17.286427085808</v>
      </c>
      <c r="F17" s="359">
        <v>17.083504831977798</v>
      </c>
      <c r="G17" s="359">
        <v>22.6635015472921</v>
      </c>
      <c r="H17" s="359">
        <v>22.397458784908</v>
      </c>
    </row>
    <row r="18" spans="1:8" s="264" customFormat="1">
      <c r="B18" s="264" t="s">
        <v>149</v>
      </c>
      <c r="C18" s="264">
        <v>98.272882985756297</v>
      </c>
      <c r="D18" s="264">
        <v>0.76725338829015599</v>
      </c>
      <c r="E18" s="359">
        <v>17.4418023401089</v>
      </c>
      <c r="F18" s="359">
        <v>17.241641537202</v>
      </c>
      <c r="G18" s="359">
        <v>22.732779817340901</v>
      </c>
      <c r="H18" s="359">
        <v>22.471900157554799</v>
      </c>
    </row>
    <row r="19" spans="1:8" s="264" customFormat="1">
      <c r="A19" s="264" t="s">
        <v>76</v>
      </c>
      <c r="B19" s="264" t="s">
        <v>138</v>
      </c>
      <c r="C19" s="264">
        <v>98.794999699501204</v>
      </c>
      <c r="D19" s="264">
        <v>0.77132975000391302</v>
      </c>
      <c r="E19" s="359">
        <v>18.026870105317599</v>
      </c>
      <c r="F19" s="359">
        <v>17.783892527658899</v>
      </c>
      <c r="G19" s="359">
        <v>23.3711588399464</v>
      </c>
      <c r="H19" s="359">
        <v>23.0561475524167</v>
      </c>
    </row>
    <row r="20" spans="1:8" s="264" customFormat="1">
      <c r="B20" s="264" t="s">
        <v>139</v>
      </c>
      <c r="C20" s="264">
        <v>99.171374481639504</v>
      </c>
      <c r="D20" s="264">
        <v>0.77426824959900897</v>
      </c>
      <c r="E20" s="359">
        <v>18.783817413091501</v>
      </c>
      <c r="F20" s="359">
        <v>18.447064021845001</v>
      </c>
      <c r="G20" s="359">
        <v>24.260089991833699</v>
      </c>
      <c r="H20" s="359">
        <v>23.825158827575098</v>
      </c>
    </row>
    <row r="21" spans="1:8" s="264" customFormat="1">
      <c r="B21" s="264" t="s">
        <v>140</v>
      </c>
      <c r="C21" s="264">
        <v>99.492156980587794</v>
      </c>
      <c r="D21" s="264">
        <v>0.77677271931379199</v>
      </c>
      <c r="E21" s="359">
        <v>19.043688534307101</v>
      </c>
      <c r="F21" s="359">
        <v>18.689965982853</v>
      </c>
      <c r="G21" s="359">
        <v>24.516422964918899</v>
      </c>
      <c r="H21" s="359">
        <v>24.0610483840935</v>
      </c>
    </row>
    <row r="22" spans="1:8" s="264" customFormat="1">
      <c r="B22" s="264" t="s">
        <v>141</v>
      </c>
      <c r="C22" s="264">
        <v>99.154847046096506</v>
      </c>
      <c r="D22" s="264">
        <v>0.77413921368864602</v>
      </c>
      <c r="E22" s="359">
        <v>19.121714415335099</v>
      </c>
      <c r="F22" s="359">
        <v>18.780545247240202</v>
      </c>
      <c r="G22" s="359">
        <v>24.7006146662217</v>
      </c>
      <c r="H22" s="359">
        <v>24.259906894205798</v>
      </c>
    </row>
    <row r="23" spans="1:8" s="264" customFormat="1">
      <c r="B23" s="264" t="s">
        <v>142</v>
      </c>
      <c r="C23" s="264">
        <v>98.994080173087298</v>
      </c>
      <c r="D23" s="264">
        <v>0.77288404619692797</v>
      </c>
      <c r="E23" s="359">
        <v>19.3331360333347</v>
      </c>
      <c r="F23" s="359">
        <v>18.938496349444002</v>
      </c>
      <c r="G23" s="359">
        <v>25.014277534212098</v>
      </c>
      <c r="H23" s="359">
        <v>24.503670948615401</v>
      </c>
    </row>
    <row r="24" spans="1:8" s="264" customFormat="1">
      <c r="B24" s="264" t="s">
        <v>143</v>
      </c>
      <c r="C24" s="264">
        <v>99.376464931786799</v>
      </c>
      <c r="D24" s="264">
        <v>0.775869467941248</v>
      </c>
      <c r="E24" s="359">
        <v>19.6214311331807</v>
      </c>
      <c r="F24" s="359">
        <v>19.174175412531898</v>
      </c>
      <c r="G24" s="359">
        <v>25.289603398424401</v>
      </c>
      <c r="H24" s="359">
        <v>24.713145966950002</v>
      </c>
    </row>
    <row r="25" spans="1:8" s="264" customFormat="1">
      <c r="B25" s="264" t="s">
        <v>144</v>
      </c>
      <c r="C25" s="264">
        <v>99.909099104513501</v>
      </c>
      <c r="D25" s="264">
        <v>0.78002794341614501</v>
      </c>
      <c r="E25" s="359">
        <v>19.913286092365801</v>
      </c>
      <c r="F25" s="359">
        <v>19.532149325649101</v>
      </c>
      <c r="G25" s="359">
        <v>25.528939393062299</v>
      </c>
      <c r="H25" s="359">
        <v>25.040320017392901</v>
      </c>
    </row>
    <row r="26" spans="1:8" s="264" customFormat="1">
      <c r="B26" s="264" t="s">
        <v>145</v>
      </c>
      <c r="C26" s="264">
        <v>100.492</v>
      </c>
      <c r="D26" s="264">
        <v>0.78457887011648597</v>
      </c>
      <c r="E26" s="359">
        <v>20.344545886245399</v>
      </c>
      <c r="F26" s="359">
        <v>20.045081185363902</v>
      </c>
      <c r="G26" s="359">
        <v>25.9305299456061</v>
      </c>
      <c r="H26" s="359">
        <v>25.548841485353599</v>
      </c>
    </row>
    <row r="27" spans="1:8" s="264" customFormat="1">
      <c r="B27" s="264" t="s">
        <v>146</v>
      </c>
      <c r="C27" s="264">
        <v>100.917</v>
      </c>
      <c r="D27" s="264">
        <v>0.78789700509040905</v>
      </c>
      <c r="E27" s="359">
        <v>20.591370578587899</v>
      </c>
      <c r="F27" s="359">
        <v>20.3218888119059</v>
      </c>
      <c r="G27" s="359">
        <v>26.134596838866202</v>
      </c>
      <c r="H27" s="359">
        <v>25.792570197133902</v>
      </c>
    </row>
    <row r="28" spans="1:8" s="264" customFormat="1">
      <c r="B28" s="264" t="s">
        <v>147</v>
      </c>
      <c r="C28" s="264">
        <v>101.44</v>
      </c>
      <c r="D28" s="264">
        <v>0.79198026295243695</v>
      </c>
      <c r="E28" s="359">
        <v>20.875385654755299</v>
      </c>
      <c r="F28" s="359">
        <v>20.6111327612014</v>
      </c>
      <c r="G28" s="359">
        <v>26.358467036708198</v>
      </c>
      <c r="H28" s="359">
        <v>26.024806078329298</v>
      </c>
    </row>
    <row r="29" spans="1:8" s="264" customFormat="1">
      <c r="B29" s="264" t="s">
        <v>148</v>
      </c>
      <c r="C29" s="264">
        <v>102.303</v>
      </c>
      <c r="D29" s="264">
        <v>0.79871802879360398</v>
      </c>
      <c r="E29" s="359">
        <v>21.044528167723399</v>
      </c>
      <c r="F29" s="359">
        <v>20.782250757103199</v>
      </c>
      <c r="G29" s="359">
        <v>26.347881741832499</v>
      </c>
      <c r="H29" s="359">
        <v>26.019508772692902</v>
      </c>
    </row>
    <row r="30" spans="1:8" s="264" customFormat="1">
      <c r="B30" s="264" t="s">
        <v>149</v>
      </c>
      <c r="C30" s="264">
        <v>103.02</v>
      </c>
      <c r="D30" s="264">
        <v>0.804315917679023</v>
      </c>
      <c r="E30" s="359">
        <v>20.9323412669665</v>
      </c>
      <c r="F30" s="359">
        <v>20.661376207358298</v>
      </c>
      <c r="G30" s="359">
        <v>26.0250242558546</v>
      </c>
      <c r="H30" s="359">
        <v>25.6881354119907</v>
      </c>
    </row>
    <row r="31" spans="1:8" s="264" customFormat="1">
      <c r="A31" s="264" t="s">
        <v>77</v>
      </c>
      <c r="B31" s="264" t="s">
        <v>138</v>
      </c>
      <c r="C31" s="264">
        <v>103.108</v>
      </c>
      <c r="D31" s="264">
        <v>0.80500296680303596</v>
      </c>
      <c r="E31" s="359">
        <v>20.943174345428801</v>
      </c>
      <c r="F31" s="359">
        <v>20.5835196329617</v>
      </c>
      <c r="G31" s="359">
        <v>26.016269764323901</v>
      </c>
      <c r="H31" s="359">
        <v>25.569495370565502</v>
      </c>
    </row>
    <row r="32" spans="1:8" s="264" customFormat="1">
      <c r="B32" s="264" t="s">
        <v>139</v>
      </c>
      <c r="C32" s="264">
        <v>103.07899999999999</v>
      </c>
      <c r="D32" s="264">
        <v>0.80477655288716798</v>
      </c>
      <c r="E32" s="359">
        <v>21.801021079720801</v>
      </c>
      <c r="F32" s="359">
        <v>21.417091525834099</v>
      </c>
      <c r="G32" s="359">
        <v>27.0895331151346</v>
      </c>
      <c r="H32" s="359">
        <v>26.612469571832701</v>
      </c>
    </row>
    <row r="33" spans="1:8" s="264" customFormat="1">
      <c r="B33" s="264" t="s">
        <v>140</v>
      </c>
      <c r="C33" s="264">
        <v>103.476</v>
      </c>
      <c r="D33" s="264">
        <v>0.80787608132163302</v>
      </c>
      <c r="E33" s="359">
        <v>21.927467088610001</v>
      </c>
      <c r="F33" s="359">
        <v>21.529641308428399</v>
      </c>
      <c r="G33" s="359">
        <v>27.142116960237399</v>
      </c>
      <c r="H33" s="359">
        <v>26.649682799380901</v>
      </c>
    </row>
    <row r="34" spans="1:8" s="264" customFormat="1">
      <c r="B34" s="264" t="s">
        <v>141</v>
      </c>
      <c r="C34" s="264">
        <v>103.53100000000001</v>
      </c>
      <c r="D34" s="264">
        <v>0.80830548702413996</v>
      </c>
      <c r="E34" s="359">
        <v>21.7386803341271</v>
      </c>
      <c r="F34" s="359">
        <v>21.3335600073774</v>
      </c>
      <c r="G34" s="359">
        <v>26.894139261828101</v>
      </c>
      <c r="H34" s="359">
        <v>26.392942210400001</v>
      </c>
    </row>
    <row r="35" spans="1:8" s="264" customFormat="1">
      <c r="B35" s="264" t="s">
        <v>142</v>
      </c>
      <c r="C35" s="264">
        <v>103.233</v>
      </c>
      <c r="D35" s="264">
        <v>0.805978888854189</v>
      </c>
      <c r="E35" s="359">
        <v>21.6602215772959</v>
      </c>
      <c r="F35" s="359">
        <v>21.246148929556298</v>
      </c>
      <c r="G35" s="359">
        <v>26.874427949457701</v>
      </c>
      <c r="H35" s="359">
        <v>26.360676716682601</v>
      </c>
    </row>
    <row r="36" spans="1:8" s="264" customFormat="1">
      <c r="B36" s="264" t="s">
        <v>143</v>
      </c>
      <c r="C36" s="264">
        <v>103.29900000000001</v>
      </c>
      <c r="D36" s="264">
        <v>0.80649417569719895</v>
      </c>
      <c r="E36" s="359">
        <v>21.456055401163201</v>
      </c>
      <c r="F36" s="359">
        <v>21.041225877984001</v>
      </c>
      <c r="G36" s="359">
        <v>26.604104589614401</v>
      </c>
      <c r="H36" s="359">
        <v>26.089743127771801</v>
      </c>
    </row>
    <row r="37" spans="1:8" s="264" customFormat="1">
      <c r="B37" s="264" t="s">
        <v>144</v>
      </c>
      <c r="C37" s="264">
        <v>103.687</v>
      </c>
      <c r="D37" s="264">
        <v>0.80952343774398094</v>
      </c>
      <c r="E37" s="359">
        <v>21.497953235815</v>
      </c>
      <c r="F37" s="359">
        <v>21.126071217349299</v>
      </c>
      <c r="G37" s="359">
        <v>26.556307369835402</v>
      </c>
      <c r="H37" s="359">
        <v>26.096923488990601</v>
      </c>
    </row>
    <row r="38" spans="1:8" s="264" customFormat="1">
      <c r="B38" s="264" t="s">
        <v>145</v>
      </c>
      <c r="C38" s="264">
        <v>103.67</v>
      </c>
      <c r="D38" s="264">
        <v>0.80939071234502402</v>
      </c>
      <c r="E38" s="359">
        <v>21.424309671244501</v>
      </c>
      <c r="F38" s="359">
        <v>21.0993802885604</v>
      </c>
      <c r="G38" s="359">
        <v>26.469675701086899</v>
      </c>
      <c r="H38" s="359">
        <v>26.0682263420466</v>
      </c>
    </row>
    <row r="39" spans="1:8" s="264" customFormat="1">
      <c r="B39" s="264" t="s">
        <v>146</v>
      </c>
      <c r="C39" s="264">
        <v>103.94199999999999</v>
      </c>
      <c r="D39" s="264">
        <v>0.81151431872833402</v>
      </c>
      <c r="E39" s="359">
        <v>21.414000606360901</v>
      </c>
      <c r="F39" s="359">
        <v>21.1508491680876</v>
      </c>
      <c r="G39" s="359">
        <v>26.3877051977558</v>
      </c>
      <c r="H39" s="359">
        <v>26.063433115057801</v>
      </c>
    </row>
    <row r="40" spans="1:8" s="264" customFormat="1">
      <c r="B40" s="264" t="s">
        <v>147</v>
      </c>
      <c r="C40" s="264">
        <v>104.503</v>
      </c>
      <c r="D40" s="264">
        <v>0.81589425689391304</v>
      </c>
      <c r="E40" s="359">
        <v>21.359036249125101</v>
      </c>
      <c r="F40" s="359">
        <v>21.0837162974059</v>
      </c>
      <c r="G40" s="359">
        <v>26.178681941503399</v>
      </c>
      <c r="H40" s="359">
        <v>25.841236311272802</v>
      </c>
    </row>
    <row r="41" spans="1:8" s="264" customFormat="1">
      <c r="B41" s="264" t="s">
        <v>148</v>
      </c>
      <c r="C41" s="264">
        <v>105.346</v>
      </c>
      <c r="D41" s="264">
        <v>0.82247587520689502</v>
      </c>
      <c r="E41" s="359">
        <v>21.320472978319302</v>
      </c>
      <c r="F41" s="359">
        <v>21.069014924409899</v>
      </c>
      <c r="G41" s="359">
        <v>25.922308022659202</v>
      </c>
      <c r="H41" s="359">
        <v>25.616574977484898</v>
      </c>
    </row>
    <row r="42" spans="1:8" s="264" customFormat="1">
      <c r="B42" s="264" t="s">
        <v>149</v>
      </c>
      <c r="C42" s="264">
        <v>105.934</v>
      </c>
      <c r="D42" s="264">
        <v>0.82706661253552305</v>
      </c>
      <c r="E42" s="359">
        <v>21.440107489046699</v>
      </c>
      <c r="F42" s="359">
        <v>21.2124560152897</v>
      </c>
      <c r="G42" s="359">
        <v>25.923072173495299</v>
      </c>
      <c r="H42" s="359">
        <v>25.647820494481099</v>
      </c>
    </row>
    <row r="43" spans="1:8" s="264" customFormat="1">
      <c r="A43" s="264" t="s">
        <v>78</v>
      </c>
      <c r="B43" s="264" t="s">
        <v>138</v>
      </c>
      <c r="C43" s="264">
        <v>106.447</v>
      </c>
      <c r="D43" s="264">
        <v>0.83107179663345898</v>
      </c>
      <c r="E43" s="359">
        <v>21.5055793335004</v>
      </c>
      <c r="F43" s="359">
        <v>21.279110135076699</v>
      </c>
      <c r="G43" s="359">
        <v>25.876921128374399</v>
      </c>
      <c r="H43" s="359">
        <v>25.604418560797001</v>
      </c>
    </row>
    <row r="44" spans="1:8" s="264" customFormat="1">
      <c r="B44" s="264" t="s">
        <v>139</v>
      </c>
      <c r="C44" s="264">
        <v>106.889</v>
      </c>
      <c r="D44" s="264">
        <v>0.83452265700633999</v>
      </c>
      <c r="E44" s="359">
        <v>21.310375608076701</v>
      </c>
      <c r="F44" s="359">
        <v>21.020797909078901</v>
      </c>
      <c r="G44" s="359">
        <v>25.536006037898201</v>
      </c>
      <c r="H44" s="359">
        <v>25.189008030634302</v>
      </c>
    </row>
    <row r="45" spans="1:8" s="264" customFormat="1">
      <c r="B45" s="264" t="s">
        <v>140</v>
      </c>
      <c r="C45" s="264">
        <v>106.83799999999999</v>
      </c>
      <c r="D45" s="264">
        <v>0.83412448080946899</v>
      </c>
      <c r="E45" s="359">
        <v>20.450780596460799</v>
      </c>
      <c r="F45" s="359">
        <v>20.177345112897999</v>
      </c>
      <c r="G45" s="359">
        <v>24.517660213754301</v>
      </c>
      <c r="H45" s="359">
        <v>24.189848850038601</v>
      </c>
    </row>
    <row r="46" spans="1:8" s="264" customFormat="1">
      <c r="B46" s="264" t="s">
        <v>141</v>
      </c>
      <c r="C46" s="264">
        <v>105.755</v>
      </c>
      <c r="D46" s="264">
        <v>0.825669092158271</v>
      </c>
      <c r="E46" s="359">
        <v>19.202514951924702</v>
      </c>
      <c r="F46" s="359">
        <v>19.025367992045599</v>
      </c>
      <c r="G46" s="359">
        <v>23.256913858468401</v>
      </c>
      <c r="H46" s="359">
        <v>23.0423642749106</v>
      </c>
    </row>
    <row r="47" spans="1:8" s="264" customFormat="1">
      <c r="B47" s="264" t="s">
        <v>142</v>
      </c>
      <c r="C47" s="264">
        <v>106.16200000000001</v>
      </c>
      <c r="D47" s="264">
        <v>0.82884669435682801</v>
      </c>
      <c r="E47" s="359">
        <v>18.702259494549899</v>
      </c>
      <c r="F47" s="359">
        <v>18.5671217783141</v>
      </c>
      <c r="G47" s="359">
        <v>22.5641962764448</v>
      </c>
      <c r="H47" s="359">
        <v>22.401153198447499</v>
      </c>
    </row>
    <row r="48" spans="1:8" s="264" customFormat="1">
      <c r="B48" s="264" t="s">
        <v>143</v>
      </c>
      <c r="C48" s="264">
        <v>106.74299999999999</v>
      </c>
      <c r="D48" s="264">
        <v>0.83338278005059196</v>
      </c>
      <c r="E48" s="359">
        <v>19.226384754789098</v>
      </c>
      <c r="F48" s="359">
        <v>19.125712297907299</v>
      </c>
      <c r="G48" s="359">
        <v>23.0702928054524</v>
      </c>
      <c r="H48" s="359">
        <v>22.9494930249774</v>
      </c>
    </row>
    <row r="49" spans="1:8" s="264" customFormat="1">
      <c r="B49" s="264" t="s">
        <v>144</v>
      </c>
      <c r="C49" s="264">
        <v>107.444</v>
      </c>
      <c r="D49" s="264">
        <v>0.83885575091346298</v>
      </c>
      <c r="E49" s="359">
        <v>19.867464365827502</v>
      </c>
      <c r="F49" s="359">
        <v>19.695218368898601</v>
      </c>
      <c r="G49" s="359">
        <v>23.684005675818501</v>
      </c>
      <c r="H49" s="359">
        <v>23.4786712106959</v>
      </c>
    </row>
    <row r="50" spans="1:8" s="264" customFormat="1">
      <c r="B50" s="264" t="s">
        <v>145</v>
      </c>
      <c r="C50" s="264">
        <v>107.867</v>
      </c>
      <c r="D50" s="264">
        <v>0.84215827113456798</v>
      </c>
      <c r="E50" s="359">
        <v>19.915712668195301</v>
      </c>
      <c r="F50" s="359">
        <v>19.7027314217781</v>
      </c>
      <c r="G50" s="359">
        <v>23.648420197030799</v>
      </c>
      <c r="H50" s="359">
        <v>23.395520886156302</v>
      </c>
    </row>
    <row r="51" spans="1:8" s="264" customFormat="1">
      <c r="B51" s="264" t="s">
        <v>146</v>
      </c>
      <c r="C51" s="264">
        <v>108.114</v>
      </c>
      <c r="D51" s="264">
        <v>0.84408669310764795</v>
      </c>
      <c r="E51" s="359">
        <v>19.653683905842001</v>
      </c>
      <c r="F51" s="359">
        <v>19.400065610753298</v>
      </c>
      <c r="G51" s="359">
        <v>23.283963680891201</v>
      </c>
      <c r="H51" s="359">
        <v>22.9834989334196</v>
      </c>
    </row>
    <row r="52" spans="1:8" s="264" customFormat="1">
      <c r="B52" s="264" t="s">
        <v>147</v>
      </c>
      <c r="C52" s="264">
        <v>108.774</v>
      </c>
      <c r="D52" s="264">
        <v>0.84923956153774105</v>
      </c>
      <c r="E52" s="359">
        <v>19.278611743625198</v>
      </c>
      <c r="F52" s="359">
        <v>19.060155858244901</v>
      </c>
      <c r="G52" s="359">
        <v>22.701028798890299</v>
      </c>
      <c r="H52" s="359">
        <v>22.4437917420288</v>
      </c>
    </row>
    <row r="53" spans="1:8" s="264" customFormat="1">
      <c r="B53" s="264" t="s">
        <v>148</v>
      </c>
      <c r="C53" s="264">
        <v>108.85599999999999</v>
      </c>
      <c r="D53" s="264">
        <v>0.84987976640329799</v>
      </c>
      <c r="E53" s="359">
        <v>18.938829060048199</v>
      </c>
      <c r="F53" s="359">
        <v>18.8019315650339</v>
      </c>
      <c r="G53" s="359">
        <v>22.2841274833469</v>
      </c>
      <c r="H53" s="359">
        <v>22.123048822075098</v>
      </c>
    </row>
    <row r="54" spans="1:8" s="264" customFormat="1">
      <c r="B54" s="264" t="s">
        <v>149</v>
      </c>
      <c r="C54" s="264">
        <v>109.271</v>
      </c>
      <c r="D54" s="264">
        <v>0.85311982761312899</v>
      </c>
      <c r="E54" s="359">
        <v>19.242656463608899</v>
      </c>
      <c r="F54" s="359">
        <v>19.152073843451699</v>
      </c>
      <c r="G54" s="359">
        <v>22.555631507764101</v>
      </c>
      <c r="H54" s="359">
        <v>22.449453433799199</v>
      </c>
    </row>
    <row r="55" spans="1:8" s="264" customFormat="1">
      <c r="A55" s="264" t="s">
        <v>450</v>
      </c>
      <c r="B55" s="264" t="s">
        <v>138</v>
      </c>
      <c r="C55" s="264">
        <v>110.21</v>
      </c>
      <c r="D55" s="264">
        <v>0.86045095406139704</v>
      </c>
      <c r="E55" s="359">
        <v>19.9139582142334</v>
      </c>
      <c r="F55" s="359">
        <v>19.870742849603701</v>
      </c>
      <c r="G55" s="359">
        <v>23.143629651681898</v>
      </c>
      <c r="H55" s="359">
        <v>23.093405563457399</v>
      </c>
    </row>
    <row r="56" spans="1:8" s="264" customFormat="1">
      <c r="B56" s="264" t="s">
        <v>139</v>
      </c>
      <c r="C56" s="264">
        <v>110.907</v>
      </c>
      <c r="D56" s="264">
        <v>0.86589269541863101</v>
      </c>
      <c r="E56" s="359">
        <v>20.715949328495199</v>
      </c>
      <c r="F56" s="359">
        <v>20.745151394540901</v>
      </c>
      <c r="G56" s="359">
        <v>23.924383977485501</v>
      </c>
      <c r="H56" s="359">
        <v>23.958108786806701</v>
      </c>
    </row>
    <row r="57" spans="1:8" s="264" customFormat="1">
      <c r="B57" s="264" t="s">
        <v>140</v>
      </c>
      <c r="C57" s="264">
        <v>111.824</v>
      </c>
      <c r="D57" s="264">
        <v>0.87305205958589704</v>
      </c>
      <c r="E57" s="359">
        <v>21.483003992284601</v>
      </c>
      <c r="F57" s="359">
        <v>21.427620911797899</v>
      </c>
      <c r="G57" s="359">
        <v>24.606784620008</v>
      </c>
      <c r="H57" s="359">
        <v>24.5433484481572</v>
      </c>
    </row>
    <row r="58" spans="1:8" s="264" customFormat="1">
      <c r="B58" s="264" t="s">
        <v>141</v>
      </c>
      <c r="C58" s="264">
        <v>112.19</v>
      </c>
      <c r="D58" s="264">
        <v>0.87590955935167503</v>
      </c>
      <c r="E58" s="359">
        <v>21.6496451613442</v>
      </c>
      <c r="F58" s="359">
        <v>21.549174451317501</v>
      </c>
      <c r="G58" s="359">
        <v>24.7167586313006</v>
      </c>
      <c r="H58" s="359">
        <v>24.602054197544799</v>
      </c>
    </row>
    <row r="59" spans="1:8" s="264" customFormat="1">
      <c r="B59" s="264" t="s">
        <v>142</v>
      </c>
      <c r="C59" s="264">
        <v>112.419</v>
      </c>
      <c r="D59" s="264">
        <v>0.87769744854938903</v>
      </c>
      <c r="E59" s="359">
        <v>21.817251381957099</v>
      </c>
      <c r="F59" s="359">
        <v>21.685154052528201</v>
      </c>
      <c r="G59" s="359">
        <v>24.8573713162952</v>
      </c>
      <c r="H59" s="359">
        <v>24.7068669145253</v>
      </c>
    </row>
    <row r="60" spans="1:8" s="264" customFormat="1">
      <c r="B60" s="264" t="s">
        <v>143</v>
      </c>
      <c r="C60" s="264">
        <v>113.018</v>
      </c>
      <c r="D60" s="264">
        <v>0.88237406701851895</v>
      </c>
      <c r="E60" s="359">
        <v>21.805548520361501</v>
      </c>
      <c r="F60" s="359">
        <v>21.732751381016001</v>
      </c>
      <c r="G60" s="359">
        <v>24.712363310994601</v>
      </c>
      <c r="H60" s="359">
        <v>24.629861861703901</v>
      </c>
    </row>
    <row r="61" spans="1:8" s="264" customFormat="1">
      <c r="B61" s="264" t="s">
        <v>144</v>
      </c>
      <c r="C61" s="264">
        <v>113.682</v>
      </c>
      <c r="D61" s="264">
        <v>0.887558164954249</v>
      </c>
      <c r="E61" s="359">
        <v>21.801951594903802</v>
      </c>
      <c r="F61" s="359">
        <v>21.735496353358901</v>
      </c>
      <c r="G61" s="359">
        <v>24.563969389012001</v>
      </c>
      <c r="H61" s="359">
        <v>24.4890951507154</v>
      </c>
    </row>
    <row r="62" spans="1:8" s="264" customFormat="1">
      <c r="B62" s="264" t="s">
        <v>145</v>
      </c>
      <c r="C62" s="264">
        <v>113.899</v>
      </c>
      <c r="D62" s="264">
        <v>0.88925236563505194</v>
      </c>
      <c r="E62" s="359">
        <v>21.796883780698401</v>
      </c>
      <c r="F62" s="359">
        <v>21.7870390921737</v>
      </c>
      <c r="G62" s="359">
        <v>24.5114712347516</v>
      </c>
      <c r="H62" s="359">
        <v>24.500400487115598</v>
      </c>
    </row>
    <row r="63" spans="1:8" s="264" customFormat="1">
      <c r="B63" s="264" t="s">
        <v>146</v>
      </c>
      <c r="C63" s="264">
        <v>114.601</v>
      </c>
      <c r="D63" s="264">
        <v>0.894733143874332</v>
      </c>
      <c r="E63" s="359">
        <v>21.753087666921701</v>
      </c>
      <c r="F63" s="359">
        <v>21.725235413032099</v>
      </c>
      <c r="G63" s="359">
        <v>24.312374942016199</v>
      </c>
      <c r="H63" s="359">
        <v>24.281245823708399</v>
      </c>
    </row>
    <row r="64" spans="1:8" s="264" customFormat="1">
      <c r="B64" s="264" t="s">
        <v>147</v>
      </c>
      <c r="C64" s="264">
        <v>115.56100000000001</v>
      </c>
      <c r="D64" s="264">
        <v>0.90222822522719504</v>
      </c>
      <c r="E64" s="359">
        <v>21.6736414388951</v>
      </c>
      <c r="F64" s="359">
        <v>21.708185384478099</v>
      </c>
      <c r="G64" s="359">
        <v>24.022349149448701</v>
      </c>
      <c r="H64" s="359">
        <v>24.060636519115398</v>
      </c>
    </row>
    <row r="65" spans="1:8" s="264" customFormat="1">
      <c r="B65" s="264" t="s">
        <v>148</v>
      </c>
      <c r="C65" s="264">
        <v>116.884</v>
      </c>
      <c r="D65" s="264">
        <v>0.91255738421660804</v>
      </c>
      <c r="E65" s="359">
        <v>21.6298265670886</v>
      </c>
      <c r="F65" s="359">
        <v>21.642098937403901</v>
      </c>
      <c r="G65" s="359">
        <v>23.7024289553658</v>
      </c>
      <c r="H65" s="359">
        <v>23.715877282591599</v>
      </c>
    </row>
    <row r="66" spans="1:8" s="264" customFormat="1">
      <c r="B66" s="264" t="s">
        <v>149</v>
      </c>
      <c r="C66" s="264">
        <v>117.30800000000001</v>
      </c>
      <c r="D66" s="264">
        <v>0.91586771181412197</v>
      </c>
      <c r="E66" s="359">
        <v>21.899960807089599</v>
      </c>
      <c r="F66" s="359">
        <v>21.819912303908101</v>
      </c>
      <c r="G66" s="359">
        <v>23.911707471061298</v>
      </c>
      <c r="H66" s="359">
        <v>23.8243056529287</v>
      </c>
    </row>
    <row r="67" spans="1:8" s="264" customFormat="1">
      <c r="A67" s="264" t="s">
        <v>751</v>
      </c>
      <c r="B67" s="264" t="s">
        <v>138</v>
      </c>
      <c r="C67" s="264">
        <v>118.002</v>
      </c>
      <c r="D67" s="264">
        <v>0.92128603104212903</v>
      </c>
      <c r="E67" s="359">
        <v>22.308198951586299</v>
      </c>
      <c r="F67" s="359">
        <v>22.1629026447476</v>
      </c>
      <c r="G67" s="359">
        <v>24.214194289206802</v>
      </c>
      <c r="H67" s="359">
        <v>24.0564839778127</v>
      </c>
    </row>
    <row r="68" spans="1:8" s="264" customFormat="1">
      <c r="B68" s="264" t="s">
        <v>139</v>
      </c>
      <c r="C68" s="264">
        <v>118.98099999999999</v>
      </c>
      <c r="D68" s="264">
        <v>0.92892945254676595</v>
      </c>
      <c r="E68" s="359">
        <v>22.473735671219501</v>
      </c>
      <c r="F68" s="359">
        <v>22.328281175691199</v>
      </c>
      <c r="G68" s="359">
        <v>24.193156551991301</v>
      </c>
      <c r="H68" s="359">
        <v>24.036573621899599</v>
      </c>
    </row>
    <row r="69" spans="1:8" s="264" customFormat="1">
      <c r="B69" s="264" t="s">
        <v>140</v>
      </c>
      <c r="C69" s="264">
        <v>120.15900000000001</v>
      </c>
      <c r="D69" s="264">
        <v>0.93812654195684098</v>
      </c>
      <c r="E69" s="359">
        <v>22.964378965453601</v>
      </c>
      <c r="F69" s="359">
        <v>22.726783175680001</v>
      </c>
      <c r="G69" s="359">
        <v>24.4789779825994</v>
      </c>
      <c r="H69" s="359">
        <v>24.225711734233801</v>
      </c>
    </row>
    <row r="70" spans="1:8" s="264" customFormat="1">
      <c r="B70" s="264" t="s">
        <v>141</v>
      </c>
      <c r="C70" s="264">
        <v>120.809</v>
      </c>
      <c r="D70" s="264">
        <v>0.943201336622841</v>
      </c>
      <c r="E70" s="359">
        <v>23.378970699477701</v>
      </c>
      <c r="F70" s="359">
        <v>23.135019494209601</v>
      </c>
      <c r="G70" s="359">
        <v>24.7868294834979</v>
      </c>
      <c r="H70" s="359">
        <v>24.528187774887201</v>
      </c>
    </row>
    <row r="71" spans="1:8" s="264" customFormat="1">
      <c r="B71" s="264" t="s">
        <v>142</v>
      </c>
      <c r="C71" s="264">
        <v>121.02200000000001</v>
      </c>
      <c r="D71" s="264">
        <v>0.94486430779800801</v>
      </c>
      <c r="E71" s="359">
        <v>23.4994266820039</v>
      </c>
      <c r="F71" s="359">
        <v>23.292570064022701</v>
      </c>
      <c r="G71" s="359">
        <v>24.8706893551403</v>
      </c>
      <c r="H71" s="359">
        <v>24.651762027402299</v>
      </c>
    </row>
    <row r="72" spans="1:8" s="264" customFormat="1">
      <c r="B72" s="264" t="s">
        <v>143</v>
      </c>
      <c r="C72" s="264">
        <v>122.044</v>
      </c>
      <c r="D72" s="264">
        <v>0.95284344648824204</v>
      </c>
      <c r="E72" s="359">
        <v>23.5705058066474</v>
      </c>
      <c r="F72" s="359">
        <v>23.383301165543401</v>
      </c>
      <c r="G72" s="359">
        <v>24.737018335507098</v>
      </c>
      <c r="H72" s="359">
        <v>24.540548871615702</v>
      </c>
    </row>
    <row r="73" spans="1:8" s="264" customFormat="1">
      <c r="B73" s="264" t="s">
        <v>144</v>
      </c>
      <c r="C73" s="264">
        <v>122.94799999999999</v>
      </c>
      <c r="D73" s="264">
        <v>0.95990131476218699</v>
      </c>
      <c r="E73" s="359">
        <v>23.6649591174615</v>
      </c>
      <c r="F73" s="359">
        <v>23.455411415909701</v>
      </c>
      <c r="G73" s="359">
        <v>24.653533392986699</v>
      </c>
      <c r="H73" s="359">
        <v>24.435232096458499</v>
      </c>
    </row>
    <row r="74" spans="1:8" s="264" customFormat="1">
      <c r="B74" s="264" t="s">
        <v>145</v>
      </c>
      <c r="C74" s="264">
        <v>123.803</v>
      </c>
      <c r="D74" s="264">
        <v>0.96657662159208002</v>
      </c>
      <c r="E74" s="359">
        <v>23.738189488513999</v>
      </c>
      <c r="F74" s="359">
        <v>23.529055755759298</v>
      </c>
      <c r="G74" s="359">
        <v>24.5590354227832</v>
      </c>
      <c r="H74" s="359">
        <v>24.3426700275492</v>
      </c>
    </row>
    <row r="75" spans="1:8" s="264" customFormat="1">
      <c r="B75" s="264" t="s">
        <v>146</v>
      </c>
      <c r="C75" s="264">
        <v>124.571</v>
      </c>
      <c r="D75" s="264">
        <v>0.97257268667437002</v>
      </c>
      <c r="E75" s="359">
        <v>23.778538268713401</v>
      </c>
      <c r="F75" s="359">
        <v>23.569318492322399</v>
      </c>
      <c r="G75" s="359">
        <v>24.449111716289401</v>
      </c>
      <c r="H75" s="359">
        <v>24.233991777946901</v>
      </c>
    </row>
    <row r="76" spans="1:8" s="264" customFormat="1">
      <c r="B76" s="264" t="s">
        <v>147</v>
      </c>
      <c r="C76" s="264">
        <v>125.276</v>
      </c>
      <c r="D76" s="264">
        <v>0.97807688704287798</v>
      </c>
      <c r="E76" s="359">
        <v>23.847880182090702</v>
      </c>
      <c r="F76" s="359">
        <v>23.647235709832099</v>
      </c>
      <c r="G76" s="359">
        <v>24.382418701450501</v>
      </c>
      <c r="H76" s="359">
        <v>24.177276881909801</v>
      </c>
    </row>
    <row r="77" spans="1:8" s="264" customFormat="1">
      <c r="B77" s="264" t="s">
        <v>148</v>
      </c>
      <c r="C77" s="264">
        <v>125.997</v>
      </c>
      <c r="D77" s="264">
        <v>0.98370600543393405</v>
      </c>
      <c r="E77" s="359">
        <v>23.915267238280599</v>
      </c>
      <c r="F77" s="359">
        <v>23.7345106519887</v>
      </c>
      <c r="G77" s="359">
        <v>24.3113970090394</v>
      </c>
      <c r="H77" s="359">
        <v>24.127646391178502</v>
      </c>
    </row>
    <row r="78" spans="1:8" s="264" customFormat="1">
      <c r="B78" s="264" t="s">
        <v>149</v>
      </c>
      <c r="C78" s="264">
        <v>126.47799999999999</v>
      </c>
      <c r="D78" s="264">
        <v>0.987461353486774</v>
      </c>
      <c r="E78" s="359">
        <v>23.8343366106572</v>
      </c>
      <c r="F78" s="359">
        <v>23.6626882880369</v>
      </c>
      <c r="G78" s="359">
        <v>24.136981691989199</v>
      </c>
      <c r="H78" s="359">
        <v>23.963153802913698</v>
      </c>
    </row>
    <row r="79" spans="1:8" s="264" customFormat="1">
      <c r="A79" s="264" t="s">
        <v>1183</v>
      </c>
      <c r="B79" s="264" t="s">
        <v>138</v>
      </c>
      <c r="C79" s="264">
        <v>127.336</v>
      </c>
      <c r="D79" s="264">
        <v>0.99416008244589504</v>
      </c>
      <c r="E79" s="359">
        <v>23.923705678786501</v>
      </c>
      <c r="F79" s="359">
        <v>23.741436130713399</v>
      </c>
      <c r="G79" s="359">
        <v>24.0642388496709</v>
      </c>
      <c r="H79" s="359">
        <v>23.880898609712101</v>
      </c>
    </row>
    <row r="80" spans="1:8" s="264" customFormat="1">
      <c r="B80" s="264" t="s">
        <v>139</v>
      </c>
      <c r="C80" s="264">
        <v>128.04599999999999</v>
      </c>
      <c r="D80" s="264">
        <v>0.99970331969644899</v>
      </c>
      <c r="E80" s="359">
        <v>23.8097106622658</v>
      </c>
      <c r="F80" s="359">
        <v>23.6311561758415</v>
      </c>
      <c r="G80" s="359">
        <v>23.816776630786201</v>
      </c>
      <c r="H80" s="359">
        <v>23.638169155041801</v>
      </c>
    </row>
    <row r="81" spans="2:8" s="264" customFormat="1">
      <c r="B81" s="264" t="s">
        <v>140</v>
      </c>
      <c r="C81" s="264">
        <v>128.38900000000001</v>
      </c>
      <c r="D81" s="264">
        <v>1.0023812498048199</v>
      </c>
      <c r="E81" s="359">
        <v>23.968715240332099</v>
      </c>
      <c r="F81" s="359">
        <v>23.716998445227802</v>
      </c>
      <c r="G81" s="359">
        <v>23.9117753299947</v>
      </c>
      <c r="H81" s="359">
        <v>23.6606565115279</v>
      </c>
    </row>
    <row r="82" spans="2:8" s="264" customFormat="1">
      <c r="B82" s="264" t="s">
        <v>141</v>
      </c>
      <c r="C82" s="264">
        <v>128.363</v>
      </c>
      <c r="D82" s="264">
        <v>1.0021782580181799</v>
      </c>
      <c r="E82" s="359">
        <v>23.960614477928001</v>
      </c>
      <c r="F82" s="359">
        <v>23.6991805733729</v>
      </c>
      <c r="G82" s="359">
        <v>23.908535518731501</v>
      </c>
      <c r="H82" s="359">
        <v>23.647669846917701</v>
      </c>
    </row>
    <row r="83" spans="2:8" s="264" customFormat="1">
      <c r="B83" s="264" t="s">
        <v>142</v>
      </c>
      <c r="C83" s="264">
        <v>128.084</v>
      </c>
      <c r="D83" s="264">
        <v>1</v>
      </c>
      <c r="E83" s="359">
        <v>23.904587996692701</v>
      </c>
      <c r="F83" s="359">
        <v>23.692631551552601</v>
      </c>
      <c r="G83" s="359">
        <v>23.904587996692701</v>
      </c>
      <c r="H83" s="359">
        <v>23.692631551552601</v>
      </c>
    </row>
    <row r="84" spans="2:8" s="264" customFormat="1">
      <c r="E84" s="312">
        <f>E83/E71-1</f>
        <v>1.7241327636264403E-2</v>
      </c>
      <c r="F84" s="312">
        <f t="shared" ref="F84:H84" si="0">F83/F71-1</f>
        <v>1.7175497870362877E-2</v>
      </c>
      <c r="G84" s="312">
        <f t="shared" si="0"/>
        <v>-3.8844977099435463E-2</v>
      </c>
      <c r="H84" s="312">
        <f t="shared" si="0"/>
        <v>-3.8907177295624984E-2</v>
      </c>
    </row>
    <row r="85" spans="2:8" s="264" customFormat="1">
      <c r="E85" s="359">
        <f>E83-E71</f>
        <v>0.4051613146888009</v>
      </c>
      <c r="F85" s="359">
        <f t="shared" ref="F85:H85" si="1">F83-F71</f>
        <v>0.40006148752990001</v>
      </c>
      <c r="G85" s="359">
        <f t="shared" si="1"/>
        <v>-0.96610135844759881</v>
      </c>
      <c r="H85" s="359">
        <f t="shared" si="1"/>
        <v>-0.95913047584969746</v>
      </c>
    </row>
  </sheetData>
  <mergeCells count="1">
    <mergeCell ref="H1:I1"/>
  </mergeCells>
  <hyperlinks>
    <hyperlink ref="H1:I1" location="Index!A1" display="Regresar al Índice" xr:uid="{1BE44E6C-618D-4DA1-AB2E-D8CAAC60E3D6}"/>
  </hyperlink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2360E-FF9F-4602-9B89-D4CCE4F95800}">
  <sheetPr codeName="Hoja169"/>
  <dimension ref="A1:I39"/>
  <sheetViews>
    <sheetView workbookViewId="0"/>
  </sheetViews>
  <sheetFormatPr baseColWidth="10" defaultRowHeight="12.75"/>
  <cols>
    <col min="1" max="1" width="90.7109375" style="264" customWidth="1"/>
    <col min="2" max="4" width="11.7109375" style="264" customWidth="1"/>
    <col min="5" max="16384" width="11.42578125" style="264"/>
  </cols>
  <sheetData>
    <row r="1" spans="1:9">
      <c r="A1" s="262" t="s">
        <v>2854</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6" spans="1:9">
      <c r="A6" s="264" t="s">
        <v>2</v>
      </c>
      <c r="B6" s="264" t="s">
        <v>559</v>
      </c>
      <c r="C6" s="264" t="s">
        <v>560</v>
      </c>
      <c r="D6" s="264" t="s">
        <v>561</v>
      </c>
    </row>
    <row r="7" spans="1:9">
      <c r="A7" s="264" t="s">
        <v>29</v>
      </c>
      <c r="B7" s="359">
        <v>19.5565634305269</v>
      </c>
      <c r="C7" s="359">
        <v>22.057266484422801</v>
      </c>
      <c r="D7" s="359">
        <v>22.978783198555298</v>
      </c>
    </row>
    <row r="8" spans="1:9">
      <c r="A8" s="264" t="s">
        <v>8</v>
      </c>
      <c r="B8" s="359">
        <v>20.568511350028398</v>
      </c>
      <c r="C8" s="359">
        <v>22.675500351237599</v>
      </c>
      <c r="D8" s="359">
        <v>22.9187252235138</v>
      </c>
    </row>
    <row r="9" spans="1:9">
      <c r="A9" s="264" t="s">
        <v>10</v>
      </c>
      <c r="B9" s="359">
        <v>21.075434963469</v>
      </c>
      <c r="C9" s="359">
        <v>24.133996366450202</v>
      </c>
      <c r="D9" s="359">
        <v>23.797598436088901</v>
      </c>
    </row>
    <row r="10" spans="1:9">
      <c r="A10" s="264" t="s">
        <v>4</v>
      </c>
      <c r="B10" s="359">
        <v>21.156742461052801</v>
      </c>
      <c r="C10" s="359">
        <v>23.8218561661471</v>
      </c>
      <c r="D10" s="359">
        <v>22.811855524778</v>
      </c>
    </row>
    <row r="11" spans="1:9">
      <c r="A11" s="264" t="s">
        <v>23</v>
      </c>
      <c r="B11" s="359">
        <v>21.253094057248799</v>
      </c>
      <c r="C11" s="359">
        <v>23.442365010324199</v>
      </c>
      <c r="D11" s="359">
        <v>23.103175328158699</v>
      </c>
    </row>
    <row r="12" spans="1:9">
      <c r="A12" s="264" t="s">
        <v>16</v>
      </c>
      <c r="B12" s="359">
        <v>21.515821394244899</v>
      </c>
      <c r="C12" s="359">
        <v>23.756155337259798</v>
      </c>
      <c r="D12" s="359">
        <v>23.249239299546101</v>
      </c>
    </row>
    <row r="13" spans="1:9">
      <c r="A13" s="264" t="s">
        <v>22</v>
      </c>
      <c r="B13" s="359">
        <v>21.555764453588299</v>
      </c>
      <c r="C13" s="359">
        <v>23.834027468211499</v>
      </c>
      <c r="D13" s="359">
        <v>23.276825539718502</v>
      </c>
    </row>
    <row r="14" spans="1:9">
      <c r="A14" s="264" t="s">
        <v>30</v>
      </c>
      <c r="B14" s="359">
        <v>21.615534318641402</v>
      </c>
      <c r="C14" s="359">
        <v>23.938171759507298</v>
      </c>
      <c r="D14" s="359">
        <v>23.2162236386283</v>
      </c>
    </row>
    <row r="15" spans="1:9">
      <c r="A15" s="264" t="s">
        <v>28</v>
      </c>
      <c r="B15" s="359">
        <v>21.648968338327499</v>
      </c>
      <c r="C15" s="359">
        <v>23.676088631758802</v>
      </c>
      <c r="D15" s="359">
        <v>23.562432596359098</v>
      </c>
    </row>
    <row r="16" spans="1:9">
      <c r="A16" s="264" t="s">
        <v>31</v>
      </c>
      <c r="B16" s="359">
        <v>21.6762317088473</v>
      </c>
      <c r="C16" s="359">
        <v>23.649347370331601</v>
      </c>
      <c r="D16" s="359">
        <v>23.516931263777099</v>
      </c>
    </row>
    <row r="17" spans="1:4">
      <c r="A17" s="264" t="s">
        <v>3</v>
      </c>
      <c r="B17" s="359">
        <v>21.767534992465599</v>
      </c>
      <c r="C17" s="359">
        <v>24.2371519134878</v>
      </c>
      <c r="D17" s="359">
        <v>23.631319213877202</v>
      </c>
    </row>
    <row r="18" spans="1:4">
      <c r="A18" s="264" t="s">
        <v>18</v>
      </c>
      <c r="B18" s="359">
        <v>21.811919590931101</v>
      </c>
      <c r="C18" s="359">
        <v>23.868007237323599</v>
      </c>
      <c r="D18" s="359">
        <v>23.453038130585298</v>
      </c>
    </row>
    <row r="19" spans="1:4">
      <c r="A19" s="264" t="s">
        <v>27</v>
      </c>
      <c r="B19" s="359">
        <v>21.837056896178101</v>
      </c>
      <c r="C19" s="359">
        <v>24.4372753216484</v>
      </c>
      <c r="D19" s="359">
        <v>24.015135746293101</v>
      </c>
    </row>
    <row r="20" spans="1:4">
      <c r="A20" s="264" t="s">
        <v>14</v>
      </c>
      <c r="B20" s="359">
        <v>21.915965177344798</v>
      </c>
      <c r="C20" s="359">
        <v>24.285889008741499</v>
      </c>
      <c r="D20" s="359">
        <v>23.782151603678301</v>
      </c>
    </row>
    <row r="21" spans="1:4">
      <c r="A21" s="264" t="s">
        <v>50</v>
      </c>
      <c r="B21" s="359">
        <v>21.930414903120099</v>
      </c>
      <c r="C21" s="359">
        <v>24.2516617362907</v>
      </c>
      <c r="D21" s="359">
        <v>23.332021794018999</v>
      </c>
    </row>
    <row r="22" spans="1:4">
      <c r="A22" s="264" t="s">
        <v>1</v>
      </c>
      <c r="B22" s="359">
        <v>21.943020734659001</v>
      </c>
      <c r="C22" s="359">
        <v>24.2317007551177</v>
      </c>
      <c r="D22" s="359">
        <v>23.692631551552601</v>
      </c>
    </row>
    <row r="23" spans="1:4">
      <c r="A23" s="264" t="s">
        <v>7</v>
      </c>
      <c r="B23" s="359">
        <v>21.964612560087701</v>
      </c>
      <c r="C23" s="359">
        <v>23.958089249931898</v>
      </c>
      <c r="D23" s="359">
        <v>23.889456592823599</v>
      </c>
    </row>
    <row r="24" spans="1:4">
      <c r="A24" s="264" t="s">
        <v>33</v>
      </c>
      <c r="B24" s="359">
        <v>22.104385125396401</v>
      </c>
      <c r="C24" s="359">
        <v>24.340727162215501</v>
      </c>
      <c r="D24" s="359">
        <v>23.786479153352801</v>
      </c>
    </row>
    <row r="25" spans="1:4">
      <c r="A25" s="264" t="s">
        <v>11</v>
      </c>
      <c r="B25" s="359">
        <v>22.1389127617214</v>
      </c>
      <c r="C25" s="359">
        <v>24.5519126916811</v>
      </c>
      <c r="D25" s="359">
        <v>23.814183092470401</v>
      </c>
    </row>
    <row r="26" spans="1:4">
      <c r="A26" s="264" t="s">
        <v>32</v>
      </c>
      <c r="B26" s="359">
        <v>22.248299339873501</v>
      </c>
      <c r="C26" s="359">
        <v>24.334830202820399</v>
      </c>
      <c r="D26" s="359">
        <v>24.340370663217701</v>
      </c>
    </row>
    <row r="27" spans="1:4">
      <c r="A27" s="264" t="s">
        <v>25</v>
      </c>
      <c r="B27" s="359">
        <v>22.290618498077901</v>
      </c>
      <c r="C27" s="359">
        <v>24.486644460621701</v>
      </c>
      <c r="D27" s="359">
        <v>23.887433702517399</v>
      </c>
    </row>
    <row r="28" spans="1:4">
      <c r="A28" s="264" t="s">
        <v>0</v>
      </c>
      <c r="B28" s="359">
        <v>22.398861832003199</v>
      </c>
      <c r="C28" s="359">
        <v>24.908017417073101</v>
      </c>
      <c r="D28" s="359">
        <v>23.904587996692701</v>
      </c>
    </row>
    <row r="29" spans="1:4">
      <c r="A29" s="264" t="s">
        <v>19</v>
      </c>
      <c r="B29" s="359">
        <v>22.412315952139899</v>
      </c>
      <c r="C29" s="359">
        <v>24.7000716042633</v>
      </c>
      <c r="D29" s="359">
        <v>24.0686795363318</v>
      </c>
    </row>
    <row r="30" spans="1:4">
      <c r="A30" s="264" t="s">
        <v>26</v>
      </c>
      <c r="B30" s="359">
        <v>22.426089652147301</v>
      </c>
      <c r="C30" s="359">
        <v>24.604808581900901</v>
      </c>
      <c r="D30" s="359">
        <v>23.487050310218098</v>
      </c>
    </row>
    <row r="31" spans="1:4">
      <c r="A31" s="264" t="s">
        <v>12</v>
      </c>
      <c r="B31" s="359">
        <v>22.4550508301371</v>
      </c>
      <c r="C31" s="359">
        <v>25.130022247670301</v>
      </c>
      <c r="D31" s="359">
        <v>24.063707414273299</v>
      </c>
    </row>
    <row r="32" spans="1:4">
      <c r="A32" s="264" t="s">
        <v>17</v>
      </c>
      <c r="B32" s="359">
        <v>22.5247889685592</v>
      </c>
      <c r="C32" s="359">
        <v>24.780958675096599</v>
      </c>
      <c r="D32" s="359">
        <v>24.209456526707601</v>
      </c>
    </row>
    <row r="33" spans="1:4">
      <c r="A33" s="264" t="s">
        <v>9</v>
      </c>
      <c r="B33" s="359">
        <v>22.555584112478101</v>
      </c>
      <c r="C33" s="359">
        <v>24.942298815086001</v>
      </c>
      <c r="D33" s="359">
        <v>23.631554799177</v>
      </c>
    </row>
    <row r="34" spans="1:4">
      <c r="A34" s="264" t="s">
        <v>21</v>
      </c>
      <c r="B34" s="359">
        <v>22.943606291521501</v>
      </c>
      <c r="C34" s="359">
        <v>24.751984133612002</v>
      </c>
      <c r="D34" s="359">
        <v>24.508089888939999</v>
      </c>
    </row>
    <row r="35" spans="1:4">
      <c r="A35" s="264" t="s">
        <v>6</v>
      </c>
      <c r="B35" s="359">
        <v>22.951138358893299</v>
      </c>
      <c r="C35" s="359">
        <v>24.393773207788101</v>
      </c>
      <c r="D35" s="359">
        <v>24.380242311475499</v>
      </c>
    </row>
    <row r="36" spans="1:4">
      <c r="A36" s="264" t="s">
        <v>5</v>
      </c>
      <c r="B36" s="359">
        <v>23.082127713269099</v>
      </c>
      <c r="C36" s="359">
        <v>25.150182160942901</v>
      </c>
      <c r="D36" s="359">
        <v>24.694435208788299</v>
      </c>
    </row>
    <row r="37" spans="1:4">
      <c r="A37" s="264" t="s">
        <v>20</v>
      </c>
      <c r="B37" s="359">
        <v>23.3829630617921</v>
      </c>
      <c r="C37" s="359">
        <v>25.513274820978602</v>
      </c>
      <c r="D37" s="359">
        <v>23.966970356128201</v>
      </c>
    </row>
    <row r="38" spans="1:4">
      <c r="A38" s="264" t="s">
        <v>15</v>
      </c>
      <c r="B38" s="359">
        <v>23.445803978754501</v>
      </c>
      <c r="C38" s="359">
        <v>25.025373122089299</v>
      </c>
      <c r="D38" s="359">
        <v>24.907711475325499</v>
      </c>
    </row>
    <row r="39" spans="1:4">
      <c r="A39" s="264" t="s">
        <v>24</v>
      </c>
      <c r="B39" s="359">
        <v>23.486849654724502</v>
      </c>
      <c r="C39" s="359">
        <v>24.778927988253098</v>
      </c>
      <c r="D39" s="359">
        <v>24.638429361225398</v>
      </c>
    </row>
  </sheetData>
  <autoFilter ref="A6:D39" xr:uid="{8AC6714A-762A-48EA-8626-1F5693AEAD52}"/>
  <mergeCells count="1">
    <mergeCell ref="H1:I1"/>
  </mergeCells>
  <hyperlinks>
    <hyperlink ref="H1:I1" location="Index!A1" display="Regresar al Índice" xr:uid="{3492B7DA-57F5-4DB1-A535-7FADC965C759}"/>
  </hyperlink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2"/>
  <dimension ref="A1:I32"/>
  <sheetViews>
    <sheetView workbookViewId="0"/>
  </sheetViews>
  <sheetFormatPr baseColWidth="10" defaultRowHeight="12.75"/>
  <cols>
    <col min="1" max="1" width="18.5703125" style="337" customWidth="1"/>
    <col min="2" max="2" width="14.5703125" style="337" customWidth="1"/>
    <col min="3" max="16384" width="11.42578125" style="337"/>
  </cols>
  <sheetData>
    <row r="1" spans="1:9">
      <c r="A1" s="262" t="s">
        <v>2855</v>
      </c>
      <c r="H1" s="263" t="s">
        <v>1445</v>
      </c>
      <c r="I1" s="263"/>
    </row>
    <row r="2" spans="1:9">
      <c r="A2" s="337" t="s">
        <v>1349</v>
      </c>
    </row>
    <row r="6" spans="1:9">
      <c r="A6" s="31" t="s">
        <v>451</v>
      </c>
      <c r="B6" s="31" t="s">
        <v>1337</v>
      </c>
      <c r="C6" s="31"/>
    </row>
    <row r="7" spans="1:9">
      <c r="A7" s="31" t="s">
        <v>1430</v>
      </c>
      <c r="B7" s="85">
        <v>3.1705238933589999</v>
      </c>
      <c r="C7" s="31">
        <v>8</v>
      </c>
    </row>
    <row r="8" spans="1:9">
      <c r="A8" s="31" t="s">
        <v>1431</v>
      </c>
      <c r="B8" s="85">
        <v>2.903846922959</v>
      </c>
      <c r="C8" s="31">
        <v>5</v>
      </c>
    </row>
    <row r="9" spans="1:9">
      <c r="A9" s="31" t="s">
        <v>1432</v>
      </c>
      <c r="B9" s="85">
        <v>2.9323891262530002</v>
      </c>
      <c r="C9" s="31">
        <v>6</v>
      </c>
    </row>
    <row r="10" spans="1:9">
      <c r="A10" s="31" t="s">
        <v>1433</v>
      </c>
      <c r="B10" s="85">
        <v>4.7920627358459997</v>
      </c>
      <c r="C10" s="31">
        <v>15</v>
      </c>
    </row>
    <row r="11" spans="1:9">
      <c r="A11" s="31" t="s">
        <v>1434</v>
      </c>
      <c r="B11" s="85">
        <v>4.6796676938230002</v>
      </c>
      <c r="C11" s="31">
        <v>13</v>
      </c>
    </row>
    <row r="12" spans="1:9">
      <c r="A12" s="31" t="s">
        <v>1435</v>
      </c>
      <c r="B12" s="85">
        <v>5.2188578526229996</v>
      </c>
      <c r="C12" s="31">
        <v>17</v>
      </c>
    </row>
    <row r="13" spans="1:9">
      <c r="A13" s="31" t="s">
        <v>1436</v>
      </c>
      <c r="B13" s="85">
        <v>4.9253253866950004</v>
      </c>
      <c r="C13" s="31">
        <v>16</v>
      </c>
    </row>
    <row r="14" spans="1:9">
      <c r="A14" s="31" t="s">
        <v>1437</v>
      </c>
      <c r="B14" s="85">
        <v>4.2233927745499997</v>
      </c>
      <c r="C14" s="31">
        <v>12</v>
      </c>
    </row>
    <row r="15" spans="1:9">
      <c r="A15" s="31" t="s">
        <v>1438</v>
      </c>
      <c r="B15" s="85">
        <v>4.7518610038549998</v>
      </c>
      <c r="C15" s="31">
        <v>14</v>
      </c>
    </row>
    <row r="16" spans="1:9">
      <c r="A16" s="31" t="s">
        <v>1439</v>
      </c>
      <c r="B16" s="85">
        <v>4.117363002896</v>
      </c>
      <c r="C16" s="31">
        <v>11</v>
      </c>
    </row>
    <row r="17" spans="1:4">
      <c r="A17" s="31" t="s">
        <v>1440</v>
      </c>
      <c r="B17" s="85">
        <v>4.0139479975289998</v>
      </c>
      <c r="C17" s="31">
        <v>9</v>
      </c>
    </row>
    <row r="18" spans="1:4">
      <c r="A18" s="31" t="s">
        <v>667</v>
      </c>
      <c r="B18" s="85">
        <v>2.646939505702</v>
      </c>
      <c r="C18" s="31">
        <v>3</v>
      </c>
    </row>
    <row r="19" spans="1:4">
      <c r="A19" s="31" t="s">
        <v>685</v>
      </c>
      <c r="B19" s="85">
        <v>2.0992205400000001</v>
      </c>
      <c r="C19" s="31">
        <v>2</v>
      </c>
    </row>
    <row r="20" spans="1:4">
      <c r="A20" s="31" t="s">
        <v>694</v>
      </c>
      <c r="B20" s="85">
        <v>3.151390043333</v>
      </c>
      <c r="C20" s="31">
        <v>7</v>
      </c>
    </row>
    <row r="21" spans="1:4">
      <c r="A21" s="31" t="s">
        <v>703</v>
      </c>
      <c r="B21" s="85"/>
      <c r="C21" s="31" t="e">
        <v>#N/A</v>
      </c>
    </row>
    <row r="22" spans="1:4">
      <c r="A22" s="31" t="s">
        <v>712</v>
      </c>
      <c r="B22" s="85">
        <v>4.0370000000000061</v>
      </c>
      <c r="C22" s="31">
        <v>10</v>
      </c>
    </row>
    <row r="23" spans="1:4">
      <c r="A23" s="31" t="s">
        <v>1054</v>
      </c>
      <c r="B23" s="85">
        <v>1.63</v>
      </c>
      <c r="C23" s="31">
        <v>1</v>
      </c>
    </row>
    <row r="24" spans="1:4">
      <c r="A24" s="31" t="s">
        <v>1441</v>
      </c>
      <c r="B24" s="85">
        <v>2.7296000000000049</v>
      </c>
      <c r="C24" s="31">
        <v>4</v>
      </c>
    </row>
    <row r="25" spans="1:4">
      <c r="A25" s="31"/>
      <c r="B25" s="31"/>
      <c r="C25" s="31"/>
    </row>
    <row r="32" spans="1:4">
      <c r="D32" s="337">
        <f>100-98.08</f>
        <v>1.9200000000000017</v>
      </c>
    </row>
  </sheetData>
  <mergeCells count="1">
    <mergeCell ref="H1:I1"/>
  </mergeCells>
  <hyperlinks>
    <hyperlink ref="H1:I1" location="Index!A1" display="Regresar al Índice" xr:uid="{F87FDC9F-57D4-42AA-B9C6-23E01E1795EE}"/>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3"/>
  <dimension ref="A1:I39"/>
  <sheetViews>
    <sheetView workbookViewId="0"/>
  </sheetViews>
  <sheetFormatPr baseColWidth="10" defaultRowHeight="12.75"/>
  <cols>
    <col min="1" max="1" width="29.5703125" style="358" customWidth="1"/>
    <col min="2" max="3" width="11.42578125" style="358"/>
    <col min="4" max="16384" width="11.42578125" style="337"/>
  </cols>
  <sheetData>
    <row r="1" spans="1:9">
      <c r="A1" s="262" t="s">
        <v>2856</v>
      </c>
      <c r="H1" s="263" t="s">
        <v>1445</v>
      </c>
      <c r="I1" s="263"/>
    </row>
    <row r="2" spans="1:9">
      <c r="A2" s="358" t="s">
        <v>1349</v>
      </c>
    </row>
    <row r="6" spans="1:9">
      <c r="A6" s="358" t="s">
        <v>1121</v>
      </c>
      <c r="B6" s="358" t="s">
        <v>1339</v>
      </c>
    </row>
    <row r="7" spans="1:9">
      <c r="A7" s="83" t="s">
        <v>15</v>
      </c>
      <c r="B7" s="56">
        <v>0.98820000000000618</v>
      </c>
      <c r="C7" s="358">
        <v>1</v>
      </c>
    </row>
    <row r="8" spans="1:9">
      <c r="A8" s="83" t="s">
        <v>21</v>
      </c>
      <c r="B8" s="56">
        <v>1.1748999999999938</v>
      </c>
      <c r="C8" s="358">
        <v>2</v>
      </c>
    </row>
    <row r="9" spans="1:9">
      <c r="A9" s="84" t="s">
        <v>4</v>
      </c>
      <c r="B9" s="56">
        <v>1.4166000000000025</v>
      </c>
      <c r="C9" s="358">
        <v>3</v>
      </c>
    </row>
    <row r="10" spans="1:9">
      <c r="A10" s="83" t="s">
        <v>31</v>
      </c>
      <c r="B10" s="56">
        <v>1.4890000000000043</v>
      </c>
      <c r="C10" s="358">
        <v>4</v>
      </c>
    </row>
    <row r="11" spans="1:9">
      <c r="A11" s="83" t="s">
        <v>18</v>
      </c>
      <c r="B11" s="56">
        <v>1.5328999999999979</v>
      </c>
      <c r="C11" s="358">
        <v>5</v>
      </c>
    </row>
    <row r="12" spans="1:9">
      <c r="A12" s="83" t="s">
        <v>7</v>
      </c>
      <c r="B12" s="56">
        <v>1.5999000000000052</v>
      </c>
      <c r="C12" s="358">
        <v>6</v>
      </c>
    </row>
    <row r="13" spans="1:9">
      <c r="A13" s="83" t="s">
        <v>26</v>
      </c>
      <c r="B13" s="56">
        <v>1.8622000000000014</v>
      </c>
      <c r="C13" s="358">
        <v>7</v>
      </c>
    </row>
    <row r="14" spans="1:9">
      <c r="A14" s="83" t="s">
        <v>22</v>
      </c>
      <c r="B14" s="56">
        <v>1.9998999999999967</v>
      </c>
      <c r="C14" s="358">
        <v>8</v>
      </c>
    </row>
    <row r="15" spans="1:9">
      <c r="A15" s="83" t="s">
        <v>19</v>
      </c>
      <c r="B15" s="56">
        <v>2.0331999999999937</v>
      </c>
      <c r="C15" s="358">
        <v>9</v>
      </c>
    </row>
    <row r="16" spans="1:9">
      <c r="A16" s="83" t="s">
        <v>11</v>
      </c>
      <c r="B16" s="56">
        <v>2.0587000000000018</v>
      </c>
      <c r="C16" s="358">
        <v>10</v>
      </c>
    </row>
    <row r="17" spans="1:3">
      <c r="A17" s="83" t="s">
        <v>32</v>
      </c>
      <c r="B17" s="56">
        <v>2.1029000000000053</v>
      </c>
      <c r="C17" s="358">
        <v>11</v>
      </c>
    </row>
    <row r="18" spans="1:3">
      <c r="A18" s="83" t="s">
        <v>6</v>
      </c>
      <c r="B18" s="56">
        <v>2.1046000000000049</v>
      </c>
      <c r="C18" s="358">
        <v>12</v>
      </c>
    </row>
    <row r="19" spans="1:3">
      <c r="A19" s="83" t="s">
        <v>8</v>
      </c>
      <c r="B19" s="56">
        <v>2.1103999999999985</v>
      </c>
      <c r="C19" s="358">
        <v>13</v>
      </c>
    </row>
    <row r="20" spans="1:3">
      <c r="A20" s="83" t="s">
        <v>33</v>
      </c>
      <c r="B20" s="56">
        <v>2.2146999999999935</v>
      </c>
      <c r="C20" s="358">
        <v>14</v>
      </c>
    </row>
    <row r="21" spans="1:3">
      <c r="A21" s="83" t="s">
        <v>27</v>
      </c>
      <c r="B21" s="56">
        <v>2.6517999999999944</v>
      </c>
      <c r="C21" s="358">
        <v>15</v>
      </c>
    </row>
    <row r="22" spans="1:3">
      <c r="A22" s="83" t="s">
        <v>0</v>
      </c>
      <c r="B22" s="56">
        <v>2.7296000000000049</v>
      </c>
      <c r="C22" s="358">
        <v>16</v>
      </c>
    </row>
    <row r="23" spans="1:3">
      <c r="A23" s="83" t="s">
        <v>1</v>
      </c>
      <c r="B23" s="56">
        <v>2.8228000000000009</v>
      </c>
    </row>
    <row r="24" spans="1:3">
      <c r="A24" s="83" t="s">
        <v>24</v>
      </c>
      <c r="B24" s="56">
        <v>2.9146999999999963</v>
      </c>
    </row>
    <row r="25" spans="1:3">
      <c r="A25" s="83" t="s">
        <v>10</v>
      </c>
      <c r="B25" s="56">
        <v>2.9275999999999982</v>
      </c>
    </row>
    <row r="26" spans="1:3">
      <c r="A26" s="83" t="s">
        <v>5</v>
      </c>
      <c r="B26" s="56">
        <v>2.9625000000000057</v>
      </c>
    </row>
    <row r="27" spans="1:3">
      <c r="A27" s="83" t="s">
        <v>16</v>
      </c>
      <c r="B27" s="56">
        <v>2.9736000000000047</v>
      </c>
    </row>
    <row r="28" spans="1:3">
      <c r="A28" s="83" t="s">
        <v>12</v>
      </c>
      <c r="B28" s="56">
        <v>3.0484000000000009</v>
      </c>
    </row>
    <row r="29" spans="1:3">
      <c r="A29" s="83" t="s">
        <v>17</v>
      </c>
      <c r="B29" s="56">
        <v>3.0797000000000025</v>
      </c>
    </row>
    <row r="30" spans="1:3">
      <c r="A30" s="83" t="s">
        <v>25</v>
      </c>
      <c r="B30" s="56">
        <v>3.1199000000000012</v>
      </c>
    </row>
    <row r="31" spans="1:3">
      <c r="A31" s="83" t="s">
        <v>14</v>
      </c>
      <c r="B31" s="56">
        <v>3.3465999999999951</v>
      </c>
    </row>
    <row r="32" spans="1:3">
      <c r="A32" s="83" t="s">
        <v>29</v>
      </c>
      <c r="B32" s="56">
        <v>3.4044999999999987</v>
      </c>
    </row>
    <row r="33" spans="1:2">
      <c r="A33" s="83" t="s">
        <v>13</v>
      </c>
      <c r="B33" s="56">
        <v>3.5297999999999945</v>
      </c>
    </row>
    <row r="34" spans="1:2">
      <c r="A34" s="83" t="s">
        <v>20</v>
      </c>
      <c r="B34" s="56">
        <v>3.6136999999999944</v>
      </c>
    </row>
    <row r="35" spans="1:2">
      <c r="A35" s="83" t="s">
        <v>3</v>
      </c>
      <c r="B35" s="56">
        <v>3.6954000000000065</v>
      </c>
    </row>
    <row r="36" spans="1:2">
      <c r="A36" s="83" t="s">
        <v>23</v>
      </c>
      <c r="B36" s="56">
        <v>3.8275000000000006</v>
      </c>
    </row>
    <row r="37" spans="1:2">
      <c r="A37" s="83" t="s">
        <v>30</v>
      </c>
      <c r="B37" s="56">
        <v>4.1103999999999985</v>
      </c>
    </row>
    <row r="38" spans="1:2">
      <c r="A38" s="83" t="s">
        <v>28</v>
      </c>
      <c r="B38" s="56">
        <v>4.356899999999996</v>
      </c>
    </row>
    <row r="39" spans="1:2">
      <c r="A39" s="83" t="s">
        <v>9</v>
      </c>
      <c r="B39" s="56">
        <v>4.6524000000000001</v>
      </c>
    </row>
  </sheetData>
  <autoFilter ref="A6:B6" xr:uid="{00000000-0009-0000-0000-00003A000000}">
    <sortState ref="A7:B39">
      <sortCondition ref="B6"/>
    </sortState>
  </autoFilter>
  <mergeCells count="1">
    <mergeCell ref="H1:I1"/>
  </mergeCells>
  <hyperlinks>
    <hyperlink ref="H1:I1" location="Index!A1" display="Regresar al Índice" xr:uid="{940158C2-F592-4DCC-BAD5-5B3F19298AF4}"/>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4"/>
  <dimension ref="A1:I39"/>
  <sheetViews>
    <sheetView workbookViewId="0"/>
  </sheetViews>
  <sheetFormatPr baseColWidth="10" defaultRowHeight="12.75"/>
  <cols>
    <col min="1" max="1" width="35.28515625" style="337" customWidth="1"/>
    <col min="2" max="16384" width="11.42578125" style="337"/>
  </cols>
  <sheetData>
    <row r="1" spans="1:9">
      <c r="A1" s="262" t="s">
        <v>2857</v>
      </c>
      <c r="H1" s="263" t="s">
        <v>1445</v>
      </c>
      <c r="I1" s="263"/>
    </row>
    <row r="2" spans="1:9">
      <c r="A2" s="337" t="s">
        <v>1349</v>
      </c>
    </row>
    <row r="6" spans="1:9">
      <c r="A6" s="337" t="s">
        <v>1311</v>
      </c>
      <c r="B6" s="337" t="s">
        <v>51</v>
      </c>
    </row>
    <row r="7" spans="1:9">
      <c r="A7" s="337" t="s">
        <v>33</v>
      </c>
      <c r="B7" s="357">
        <v>-1.984800000000007</v>
      </c>
    </row>
    <row r="8" spans="1:9">
      <c r="A8" s="337" t="s">
        <v>7</v>
      </c>
      <c r="B8" s="357">
        <v>-1.0086999999999904</v>
      </c>
    </row>
    <row r="9" spans="1:9">
      <c r="A9" s="337" t="s">
        <v>15</v>
      </c>
      <c r="B9" s="357">
        <v>-0.879099999999994</v>
      </c>
    </row>
    <row r="10" spans="1:9">
      <c r="A10" s="337" t="s">
        <v>27</v>
      </c>
      <c r="B10" s="357">
        <v>-0.78610000000000468</v>
      </c>
    </row>
    <row r="11" spans="1:9">
      <c r="A11" s="337" t="s">
        <v>8</v>
      </c>
      <c r="B11" s="357">
        <v>-0.56650000000000489</v>
      </c>
    </row>
    <row r="12" spans="1:9">
      <c r="A12" s="337" t="s">
        <v>10</v>
      </c>
      <c r="B12" s="357">
        <v>-0.39230000000000587</v>
      </c>
    </row>
    <row r="13" spans="1:9">
      <c r="A13" s="337" t="s">
        <v>21</v>
      </c>
      <c r="B13" s="357">
        <v>-0.31910000000000593</v>
      </c>
    </row>
    <row r="14" spans="1:9">
      <c r="A14" s="337" t="s">
        <v>4</v>
      </c>
      <c r="B14" s="357">
        <v>-0.13410000000000366</v>
      </c>
    </row>
    <row r="15" spans="1:9">
      <c r="A15" s="82" t="s">
        <v>31</v>
      </c>
      <c r="B15" s="357">
        <v>-3.1799999999989836E-2</v>
      </c>
    </row>
    <row r="16" spans="1:9">
      <c r="A16" s="337" t="s">
        <v>22</v>
      </c>
      <c r="B16" s="357">
        <v>-5.0999999999987722E-3</v>
      </c>
    </row>
    <row r="17" spans="1:2">
      <c r="A17" s="337" t="s">
        <v>19</v>
      </c>
      <c r="B17" s="357">
        <v>0.13949999999999818</v>
      </c>
    </row>
    <row r="18" spans="1:2">
      <c r="A18" s="82" t="s">
        <v>11</v>
      </c>
      <c r="B18" s="357">
        <v>0.17329999999999757</v>
      </c>
    </row>
    <row r="19" spans="1:2">
      <c r="A19" s="337" t="s">
        <v>26</v>
      </c>
      <c r="B19" s="357">
        <v>0.19010000000000105</v>
      </c>
    </row>
    <row r="20" spans="1:2">
      <c r="A20" s="337" t="s">
        <v>32</v>
      </c>
      <c r="B20" s="357">
        <v>0.29160000000000252</v>
      </c>
    </row>
    <row r="21" spans="1:2">
      <c r="A21" s="337" t="s">
        <v>13</v>
      </c>
      <c r="B21" s="357">
        <v>0.41479999999999961</v>
      </c>
    </row>
    <row r="22" spans="1:2">
      <c r="A22" s="337" t="s">
        <v>1</v>
      </c>
      <c r="B22" s="357">
        <v>0.43030000000000257</v>
      </c>
    </row>
    <row r="23" spans="1:2">
      <c r="A23" s="82" t="s">
        <v>24</v>
      </c>
      <c r="B23" s="357">
        <v>0.4421999999999997</v>
      </c>
    </row>
    <row r="24" spans="1:2">
      <c r="A24" s="337" t="s">
        <v>6</v>
      </c>
      <c r="B24" s="357">
        <v>0.45120000000000005</v>
      </c>
    </row>
    <row r="25" spans="1:2">
      <c r="A25" s="337" t="s">
        <v>18</v>
      </c>
      <c r="B25" s="357">
        <v>0.46020000000000039</v>
      </c>
    </row>
    <row r="26" spans="1:2">
      <c r="A26" s="337" t="s">
        <v>20</v>
      </c>
      <c r="B26" s="357">
        <v>0.46509999999999252</v>
      </c>
    </row>
    <row r="27" spans="1:2">
      <c r="A27" s="337" t="s">
        <v>12</v>
      </c>
      <c r="B27" s="357">
        <v>0.52740000000000009</v>
      </c>
    </row>
    <row r="28" spans="1:2">
      <c r="A28" s="82" t="s">
        <v>0</v>
      </c>
      <c r="B28" s="357">
        <v>0.80980000000000985</v>
      </c>
    </row>
    <row r="29" spans="1:2">
      <c r="A29" s="337" t="s">
        <v>5</v>
      </c>
      <c r="B29" s="357">
        <v>0.91860000000001207</v>
      </c>
    </row>
    <row r="30" spans="1:2">
      <c r="A30" s="337" t="s">
        <v>29</v>
      </c>
      <c r="B30" s="357">
        <v>0.99809999999999377</v>
      </c>
    </row>
    <row r="31" spans="1:2">
      <c r="A31" s="337" t="s">
        <v>14</v>
      </c>
      <c r="B31" s="357">
        <v>1.1143000000000001</v>
      </c>
    </row>
    <row r="32" spans="1:2">
      <c r="A32" s="337" t="s">
        <v>30</v>
      </c>
      <c r="B32" s="357">
        <v>1.1296999999999997</v>
      </c>
    </row>
    <row r="33" spans="1:2">
      <c r="A33" s="337" t="s">
        <v>17</v>
      </c>
      <c r="B33" s="357">
        <v>1.3105000000000047</v>
      </c>
    </row>
    <row r="34" spans="1:2">
      <c r="A34" s="337" t="s">
        <v>25</v>
      </c>
      <c r="B34" s="357">
        <v>1.332099999999997</v>
      </c>
    </row>
    <row r="35" spans="1:2">
      <c r="A35" s="337" t="s">
        <v>9</v>
      </c>
      <c r="B35" s="357">
        <v>1.3826999999999998</v>
      </c>
    </row>
    <row r="36" spans="1:2">
      <c r="A36" s="337" t="s">
        <v>16</v>
      </c>
      <c r="B36" s="357">
        <v>1.3920999999999992</v>
      </c>
    </row>
    <row r="37" spans="1:2">
      <c r="A37" s="337" t="s">
        <v>23</v>
      </c>
      <c r="B37" s="357">
        <v>1.5422999999999973</v>
      </c>
    </row>
    <row r="38" spans="1:2">
      <c r="A38" s="337" t="s">
        <v>28</v>
      </c>
      <c r="B38" s="357">
        <v>1.6548999999999978</v>
      </c>
    </row>
    <row r="39" spans="1:2">
      <c r="A39" s="337" t="s">
        <v>3</v>
      </c>
      <c r="B39" s="357">
        <v>2.0172000000000025</v>
      </c>
    </row>
  </sheetData>
  <autoFilter ref="A6:B6" xr:uid="{00000000-0009-0000-0000-00003B000000}">
    <sortState ref="A7:B39">
      <sortCondition ref="B6"/>
    </sortState>
  </autoFilter>
  <mergeCells count="1">
    <mergeCell ref="H1:I1"/>
  </mergeCells>
  <hyperlinks>
    <hyperlink ref="H1:I1" location="Index!A1" display="Regresar al Índice" xr:uid="{2739FB43-7262-44A2-A3EA-6FFC7A9CA5E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98B4E-C8A6-40B9-8694-08D33CAEF13D}">
  <sheetPr codeName="Hoja19"/>
  <dimension ref="A1:K203"/>
  <sheetViews>
    <sheetView zoomScaleNormal="100" workbookViewId="0"/>
  </sheetViews>
  <sheetFormatPr baseColWidth="10" defaultColWidth="11.42578125" defaultRowHeight="12.75"/>
  <cols>
    <col min="1" max="1" width="21.7109375" style="110" customWidth="1"/>
    <col min="2" max="2" width="12.28515625" style="110" bestFit="1" customWidth="1"/>
    <col min="3" max="3" width="15.5703125" style="110" bestFit="1" customWidth="1"/>
    <col min="4" max="4" width="20.140625" style="110" bestFit="1" customWidth="1"/>
    <col min="5" max="5" width="17.140625" style="110" bestFit="1" customWidth="1"/>
    <col min="6" max="16384" width="11.42578125" style="110"/>
  </cols>
  <sheetData>
    <row r="1" spans="1:11">
      <c r="A1" s="262" t="s">
        <v>2810</v>
      </c>
      <c r="H1" s="263" t="s">
        <v>1445</v>
      </c>
      <c r="I1" s="263"/>
    </row>
    <row r="2" spans="1:11">
      <c r="A2" s="337" t="s">
        <v>1429</v>
      </c>
    </row>
    <row r="5" spans="1:11">
      <c r="B5" s="5"/>
    </row>
    <row r="6" spans="1:11">
      <c r="A6" s="213" t="s">
        <v>2</v>
      </c>
      <c r="B6" s="213" t="s">
        <v>1055</v>
      </c>
      <c r="C6" s="213" t="s">
        <v>1036</v>
      </c>
      <c r="D6" s="208" t="s">
        <v>1036</v>
      </c>
      <c r="E6" s="208" t="s">
        <v>1036</v>
      </c>
    </row>
    <row r="7" spans="1:11">
      <c r="A7" s="213"/>
      <c r="B7" s="213"/>
      <c r="C7" s="213"/>
      <c r="D7" s="208" t="s">
        <v>1056</v>
      </c>
      <c r="E7" s="208" t="s">
        <v>1057</v>
      </c>
    </row>
    <row r="8" spans="1:11">
      <c r="A8" s="111" t="s">
        <v>182</v>
      </c>
      <c r="B8" s="116">
        <v>325</v>
      </c>
      <c r="C8" s="116">
        <v>190</v>
      </c>
      <c r="D8" s="113">
        <v>0.58461538461538465</v>
      </c>
      <c r="E8" s="113">
        <v>1.321923050163501E-3</v>
      </c>
      <c r="G8" s="443"/>
      <c r="H8" s="265"/>
      <c r="I8" s="265"/>
      <c r="J8" s="364"/>
      <c r="K8" s="364"/>
    </row>
    <row r="9" spans="1:11">
      <c r="A9" s="111" t="s">
        <v>153</v>
      </c>
      <c r="B9" s="114">
        <v>78767</v>
      </c>
      <c r="C9" s="114">
        <v>27070</v>
      </c>
      <c r="D9" s="115">
        <v>0.34367184226897052</v>
      </c>
      <c r="E9" s="115">
        <v>0.18833924719961037</v>
      </c>
      <c r="G9" s="443"/>
      <c r="H9" s="265"/>
      <c r="I9" s="265"/>
      <c r="J9" s="364"/>
      <c r="K9" s="364"/>
    </row>
    <row r="10" spans="1:11">
      <c r="A10" s="111" t="s">
        <v>168</v>
      </c>
      <c r="B10" s="112">
        <v>2333</v>
      </c>
      <c r="C10" s="116">
        <v>673</v>
      </c>
      <c r="D10" s="113">
        <v>0.28846978139734247</v>
      </c>
      <c r="E10" s="113">
        <v>4.6823905934738749E-3</v>
      </c>
      <c r="G10" s="443"/>
      <c r="H10" s="265"/>
      <c r="I10" s="265"/>
      <c r="J10" s="364"/>
      <c r="K10" s="364"/>
    </row>
    <row r="11" spans="1:11">
      <c r="A11" s="111" t="s">
        <v>214</v>
      </c>
      <c r="B11" s="117">
        <v>189</v>
      </c>
      <c r="C11" s="117">
        <v>53</v>
      </c>
      <c r="D11" s="115">
        <v>0.28042328042328041</v>
      </c>
      <c r="E11" s="115">
        <v>3.6874695609823973E-4</v>
      </c>
      <c r="G11" s="443"/>
      <c r="H11" s="265"/>
      <c r="I11" s="265"/>
      <c r="J11" s="364"/>
      <c r="K11" s="364"/>
    </row>
    <row r="12" spans="1:11">
      <c r="A12" s="111" t="s">
        <v>249</v>
      </c>
      <c r="B12" s="116">
        <v>977</v>
      </c>
      <c r="C12" s="116">
        <v>254</v>
      </c>
      <c r="D12" s="113">
        <v>0.25997952917093142</v>
      </c>
      <c r="E12" s="113">
        <v>1.7672023933764697E-3</v>
      </c>
      <c r="G12" s="443"/>
      <c r="H12" s="265"/>
      <c r="I12" s="265"/>
      <c r="J12" s="364"/>
      <c r="K12" s="364"/>
    </row>
    <row r="13" spans="1:11">
      <c r="A13" s="111" t="s">
        <v>175</v>
      </c>
      <c r="B13" s="114">
        <v>1512</v>
      </c>
      <c r="C13" s="117">
        <v>320</v>
      </c>
      <c r="D13" s="115">
        <v>0.21164021164021163</v>
      </c>
      <c r="E13" s="115">
        <v>2.226396716064844E-3</v>
      </c>
      <c r="G13" s="443"/>
      <c r="H13" s="265"/>
      <c r="I13" s="265"/>
      <c r="J13" s="364"/>
      <c r="K13" s="364"/>
    </row>
    <row r="14" spans="1:11">
      <c r="A14" s="111" t="s">
        <v>248</v>
      </c>
      <c r="B14" s="116">
        <v>410</v>
      </c>
      <c r="C14" s="116">
        <v>81</v>
      </c>
      <c r="D14" s="113">
        <v>0.19756097560975611</v>
      </c>
      <c r="E14" s="113">
        <v>5.6355666875391357E-4</v>
      </c>
      <c r="G14" s="443"/>
      <c r="H14" s="265"/>
      <c r="I14" s="265"/>
      <c r="J14" s="364"/>
      <c r="K14" s="364"/>
    </row>
    <row r="15" spans="1:11">
      <c r="A15" s="111" t="s">
        <v>170</v>
      </c>
      <c r="B15" s="117">
        <v>372</v>
      </c>
      <c r="C15" s="117">
        <v>63</v>
      </c>
      <c r="D15" s="115">
        <v>0.16935483870967741</v>
      </c>
      <c r="E15" s="115">
        <v>4.3832185347526613E-4</v>
      </c>
      <c r="G15" s="443"/>
      <c r="H15" s="265"/>
      <c r="I15" s="265"/>
      <c r="J15" s="364"/>
      <c r="K15" s="364"/>
    </row>
    <row r="16" spans="1:11">
      <c r="A16" s="111" t="s">
        <v>179</v>
      </c>
      <c r="B16" s="112">
        <v>2067</v>
      </c>
      <c r="C16" s="116">
        <v>315</v>
      </c>
      <c r="D16" s="113">
        <v>0.15239477503628446</v>
      </c>
      <c r="E16" s="113">
        <v>2.1916092673763305E-3</v>
      </c>
      <c r="G16" s="443"/>
      <c r="H16" s="265"/>
      <c r="I16" s="265"/>
      <c r="J16" s="364"/>
      <c r="K16" s="364"/>
    </row>
    <row r="17" spans="1:11">
      <c r="A17" s="111" t="s">
        <v>241</v>
      </c>
      <c r="B17" s="117">
        <v>514</v>
      </c>
      <c r="C17" s="117">
        <v>78</v>
      </c>
      <c r="D17" s="115">
        <v>0.1517509727626459</v>
      </c>
      <c r="E17" s="115">
        <v>5.4268419954080563E-4</v>
      </c>
      <c r="G17" s="443"/>
      <c r="H17" s="265"/>
      <c r="I17" s="265"/>
      <c r="J17" s="364"/>
      <c r="K17" s="364"/>
    </row>
    <row r="18" spans="1:11">
      <c r="B18" s="5"/>
    </row>
    <row r="19" spans="1:11">
      <c r="B19" s="5"/>
      <c r="D19" s="118"/>
      <c r="E19" s="118"/>
    </row>
    <row r="20" spans="1:11">
      <c r="B20" s="5"/>
      <c r="D20" s="118"/>
      <c r="E20" s="118"/>
    </row>
    <row r="21" spans="1:11">
      <c r="B21" s="5"/>
      <c r="D21" s="118"/>
      <c r="E21" s="118"/>
    </row>
    <row r="22" spans="1:11">
      <c r="B22" s="5"/>
      <c r="D22" s="118"/>
      <c r="E22" s="118"/>
    </row>
    <row r="23" spans="1:11">
      <c r="B23" s="5"/>
      <c r="D23" s="118"/>
      <c r="E23" s="118"/>
    </row>
    <row r="24" spans="1:11">
      <c r="B24" s="5"/>
      <c r="D24" s="118"/>
      <c r="E24" s="118"/>
    </row>
    <row r="25" spans="1:11">
      <c r="B25" s="5"/>
      <c r="D25" s="118"/>
      <c r="E25" s="118"/>
    </row>
    <row r="26" spans="1:11">
      <c r="B26" s="5"/>
      <c r="D26" s="118"/>
      <c r="E26" s="118"/>
    </row>
    <row r="27" spans="1:11">
      <c r="B27" s="5"/>
      <c r="D27" s="118"/>
      <c r="E27" s="118"/>
    </row>
    <row r="28" spans="1:11">
      <c r="B28" s="5"/>
      <c r="D28" s="118"/>
      <c r="E28" s="118"/>
    </row>
    <row r="29" spans="1:11">
      <c r="B29" s="5"/>
      <c r="D29" s="118"/>
      <c r="E29" s="118"/>
    </row>
    <row r="30" spans="1:11">
      <c r="B30" s="5"/>
      <c r="D30" s="118"/>
      <c r="E30" s="118"/>
    </row>
    <row r="31" spans="1:11">
      <c r="B31" s="5"/>
      <c r="D31" s="118"/>
      <c r="E31" s="118"/>
    </row>
    <row r="32" spans="1:11">
      <c r="B32" s="5"/>
      <c r="D32" s="118"/>
      <c r="E32" s="118"/>
    </row>
    <row r="33" spans="2:5">
      <c r="B33" s="5"/>
      <c r="D33" s="118"/>
      <c r="E33" s="118"/>
    </row>
    <row r="34" spans="2:5">
      <c r="B34" s="5"/>
      <c r="D34" s="118"/>
      <c r="E34" s="118"/>
    </row>
    <row r="35" spans="2:5">
      <c r="B35" s="5"/>
      <c r="D35" s="118"/>
      <c r="E35" s="118"/>
    </row>
    <row r="36" spans="2:5">
      <c r="B36" s="5"/>
      <c r="D36" s="118"/>
      <c r="E36" s="118"/>
    </row>
    <row r="37" spans="2:5">
      <c r="B37" s="5"/>
      <c r="D37" s="118"/>
      <c r="E37" s="118"/>
    </row>
    <row r="38" spans="2:5">
      <c r="B38" s="5"/>
      <c r="D38" s="118"/>
      <c r="E38" s="118"/>
    </row>
    <row r="39" spans="2:5">
      <c r="B39" s="5"/>
      <c r="D39" s="118"/>
      <c r="E39" s="118"/>
    </row>
    <row r="40" spans="2:5">
      <c r="B40" s="5"/>
      <c r="D40" s="118"/>
      <c r="E40" s="118"/>
    </row>
    <row r="41" spans="2:5">
      <c r="B41" s="5"/>
      <c r="D41" s="118"/>
      <c r="E41" s="118"/>
    </row>
    <row r="42" spans="2:5">
      <c r="B42" s="5"/>
      <c r="D42" s="118"/>
      <c r="E42" s="118"/>
    </row>
    <row r="43" spans="2:5">
      <c r="B43" s="5"/>
      <c r="D43" s="118"/>
      <c r="E43" s="118"/>
    </row>
    <row r="44" spans="2:5">
      <c r="B44" s="5"/>
      <c r="D44" s="118"/>
      <c r="E44" s="118"/>
    </row>
    <row r="45" spans="2:5">
      <c r="B45" s="5"/>
      <c r="D45" s="118"/>
      <c r="E45" s="118"/>
    </row>
    <row r="46" spans="2:5">
      <c r="B46" s="5"/>
      <c r="D46" s="118"/>
      <c r="E46" s="118"/>
    </row>
    <row r="47" spans="2:5">
      <c r="B47" s="5"/>
      <c r="D47" s="118"/>
      <c r="E47" s="118"/>
    </row>
    <row r="48" spans="2:5">
      <c r="B48" s="5"/>
      <c r="D48" s="118"/>
      <c r="E48" s="118"/>
    </row>
    <row r="49" spans="1:5">
      <c r="B49" s="5"/>
      <c r="D49" s="118"/>
      <c r="E49" s="118"/>
    </row>
    <row r="50" spans="1:5">
      <c r="A50" s="337"/>
      <c r="B50" s="109"/>
      <c r="C50" s="337"/>
      <c r="D50" s="324"/>
      <c r="E50" s="324"/>
    </row>
    <row r="51" spans="1:5">
      <c r="B51" s="5"/>
      <c r="D51" s="118"/>
      <c r="E51" s="118"/>
    </row>
    <row r="52" spans="1:5">
      <c r="B52" s="5"/>
      <c r="D52" s="118"/>
      <c r="E52" s="118"/>
    </row>
    <row r="53" spans="1:5">
      <c r="B53" s="5"/>
      <c r="D53" s="118"/>
      <c r="E53" s="118"/>
    </row>
    <row r="54" spans="1:5">
      <c r="B54" s="5"/>
      <c r="D54" s="118"/>
      <c r="E54" s="118"/>
    </row>
    <row r="55" spans="1:5">
      <c r="A55" s="337"/>
      <c r="B55" s="109"/>
      <c r="C55" s="337"/>
      <c r="D55" s="324"/>
      <c r="E55" s="324"/>
    </row>
    <row r="56" spans="1:5">
      <c r="B56" s="5"/>
      <c r="D56" s="118"/>
      <c r="E56" s="118"/>
    </row>
    <row r="57" spans="1:5">
      <c r="B57" s="5"/>
      <c r="D57" s="118"/>
      <c r="E57" s="118"/>
    </row>
    <row r="58" spans="1:5">
      <c r="B58" s="5"/>
      <c r="D58" s="118"/>
      <c r="E58" s="118"/>
    </row>
    <row r="59" spans="1:5">
      <c r="B59" s="5"/>
      <c r="D59" s="118"/>
      <c r="E59" s="118"/>
    </row>
    <row r="60" spans="1:5">
      <c r="B60" s="5"/>
      <c r="D60" s="118"/>
      <c r="E60" s="118"/>
    </row>
    <row r="61" spans="1:5">
      <c r="B61" s="5"/>
      <c r="D61" s="118"/>
      <c r="E61" s="118"/>
    </row>
    <row r="62" spans="1:5">
      <c r="A62" s="337"/>
      <c r="B62" s="109"/>
      <c r="C62" s="337"/>
      <c r="D62" s="324"/>
      <c r="E62" s="324"/>
    </row>
    <row r="63" spans="1:5">
      <c r="B63" s="5"/>
      <c r="D63" s="118"/>
      <c r="E63" s="118"/>
    </row>
    <row r="64" spans="1:5">
      <c r="B64" s="5"/>
      <c r="D64" s="118"/>
      <c r="E64" s="118"/>
    </row>
    <row r="65" spans="1:5">
      <c r="B65" s="5"/>
      <c r="D65" s="118"/>
      <c r="E65" s="118"/>
    </row>
    <row r="66" spans="1:5">
      <c r="B66" s="5"/>
      <c r="D66" s="118"/>
      <c r="E66" s="118"/>
    </row>
    <row r="67" spans="1:5">
      <c r="B67" s="5"/>
      <c r="D67" s="118"/>
      <c r="E67" s="118"/>
    </row>
    <row r="68" spans="1:5">
      <c r="A68" s="337"/>
      <c r="B68" s="109"/>
      <c r="C68" s="337"/>
      <c r="D68" s="324"/>
      <c r="E68" s="324"/>
    </row>
    <row r="69" spans="1:5">
      <c r="B69" s="5"/>
      <c r="D69" s="118"/>
      <c r="E69" s="118"/>
    </row>
    <row r="70" spans="1:5">
      <c r="B70" s="5"/>
      <c r="D70" s="118"/>
      <c r="E70" s="118"/>
    </row>
    <row r="71" spans="1:5">
      <c r="B71" s="5"/>
      <c r="D71" s="118"/>
      <c r="E71" s="118"/>
    </row>
    <row r="72" spans="1:5">
      <c r="B72" s="5"/>
      <c r="D72" s="118"/>
      <c r="E72" s="118"/>
    </row>
    <row r="73" spans="1:5">
      <c r="B73" s="5"/>
      <c r="D73" s="118"/>
      <c r="E73" s="118"/>
    </row>
    <row r="74" spans="1:5">
      <c r="B74" s="5"/>
      <c r="D74" s="118"/>
      <c r="E74" s="118"/>
    </row>
    <row r="75" spans="1:5">
      <c r="B75" s="5"/>
      <c r="D75" s="118"/>
      <c r="E75" s="118"/>
    </row>
    <row r="76" spans="1:5">
      <c r="B76" s="5"/>
      <c r="D76" s="118"/>
      <c r="E76" s="118"/>
    </row>
    <row r="77" spans="1:5">
      <c r="B77" s="5"/>
      <c r="D77" s="118"/>
      <c r="E77" s="118"/>
    </row>
    <row r="78" spans="1:5">
      <c r="B78" s="5"/>
      <c r="D78" s="118"/>
      <c r="E78" s="118"/>
    </row>
    <row r="79" spans="1:5">
      <c r="B79" s="5"/>
      <c r="D79" s="118"/>
      <c r="E79" s="118"/>
    </row>
    <row r="80" spans="1:5">
      <c r="B80" s="5"/>
      <c r="D80" s="118"/>
      <c r="E80" s="118"/>
    </row>
    <row r="81" spans="1:5">
      <c r="B81" s="5"/>
      <c r="D81" s="118"/>
      <c r="E81" s="118"/>
    </row>
    <row r="82" spans="1:5">
      <c r="B82" s="5"/>
      <c r="D82" s="118"/>
      <c r="E82" s="118"/>
    </row>
    <row r="83" spans="1:5">
      <c r="B83" s="5"/>
      <c r="D83" s="118"/>
      <c r="E83" s="118"/>
    </row>
    <row r="84" spans="1:5">
      <c r="B84" s="5"/>
      <c r="D84" s="118"/>
      <c r="E84" s="118"/>
    </row>
    <row r="85" spans="1:5">
      <c r="B85" s="5"/>
      <c r="D85" s="118"/>
      <c r="E85" s="118"/>
    </row>
    <row r="86" spans="1:5">
      <c r="A86" s="337"/>
      <c r="B86" s="109"/>
      <c r="C86" s="337"/>
      <c r="D86" s="324"/>
      <c r="E86" s="324"/>
    </row>
    <row r="87" spans="1:5">
      <c r="B87" s="5"/>
      <c r="D87" s="118"/>
      <c r="E87" s="118"/>
    </row>
    <row r="88" spans="1:5">
      <c r="B88" s="5"/>
      <c r="D88" s="118"/>
      <c r="E88" s="118"/>
    </row>
    <row r="89" spans="1:5">
      <c r="B89" s="5"/>
      <c r="D89" s="118"/>
      <c r="E89" s="118"/>
    </row>
    <row r="90" spans="1:5">
      <c r="B90" s="5"/>
      <c r="D90" s="118"/>
      <c r="E90" s="118"/>
    </row>
    <row r="91" spans="1:5">
      <c r="B91" s="5"/>
      <c r="D91" s="118"/>
      <c r="E91" s="118"/>
    </row>
    <row r="92" spans="1:5">
      <c r="B92" s="5"/>
      <c r="D92" s="118"/>
      <c r="E92" s="118"/>
    </row>
    <row r="93" spans="1:5">
      <c r="B93" s="5"/>
      <c r="D93" s="118"/>
      <c r="E93" s="118"/>
    </row>
    <row r="94" spans="1:5">
      <c r="B94" s="5"/>
      <c r="D94" s="118"/>
      <c r="E94" s="118"/>
    </row>
    <row r="95" spans="1:5">
      <c r="B95" s="5"/>
      <c r="D95" s="118"/>
      <c r="E95" s="118"/>
    </row>
    <row r="96" spans="1:5">
      <c r="A96" s="337"/>
      <c r="B96" s="109"/>
      <c r="C96" s="337"/>
      <c r="D96" s="324"/>
      <c r="E96" s="324"/>
    </row>
    <row r="97" spans="1:5">
      <c r="A97" s="337"/>
      <c r="B97" s="109"/>
      <c r="C97" s="337"/>
      <c r="D97" s="324"/>
      <c r="E97" s="324"/>
    </row>
    <row r="98" spans="1:5">
      <c r="B98" s="5"/>
      <c r="D98" s="118"/>
      <c r="E98" s="118"/>
    </row>
    <row r="99" spans="1:5">
      <c r="A99" s="337"/>
      <c r="B99" s="109"/>
      <c r="C99" s="337"/>
      <c r="D99" s="324"/>
      <c r="E99" s="324"/>
    </row>
    <row r="100" spans="1:5">
      <c r="B100" s="5"/>
      <c r="D100" s="118"/>
      <c r="E100" s="118"/>
    </row>
    <row r="101" spans="1:5">
      <c r="B101" s="5"/>
      <c r="D101" s="118"/>
      <c r="E101" s="118"/>
    </row>
    <row r="102" spans="1:5">
      <c r="B102" s="5"/>
      <c r="D102" s="118"/>
      <c r="E102" s="118"/>
    </row>
    <row r="103" spans="1:5">
      <c r="B103" s="5"/>
      <c r="D103" s="118"/>
      <c r="E103" s="118"/>
    </row>
    <row r="104" spans="1:5">
      <c r="B104" s="5"/>
      <c r="D104" s="118"/>
      <c r="E104" s="118"/>
    </row>
    <row r="105" spans="1:5">
      <c r="B105" s="5"/>
      <c r="D105" s="118"/>
      <c r="E105" s="118"/>
    </row>
    <row r="106" spans="1:5">
      <c r="B106" s="5"/>
      <c r="D106" s="118"/>
      <c r="E106" s="118"/>
    </row>
    <row r="107" spans="1:5">
      <c r="B107" s="5"/>
      <c r="D107" s="118"/>
      <c r="E107" s="118"/>
    </row>
    <row r="108" spans="1:5">
      <c r="B108" s="5"/>
      <c r="D108" s="118"/>
      <c r="E108" s="118"/>
    </row>
    <row r="109" spans="1:5">
      <c r="B109" s="5"/>
      <c r="D109" s="118"/>
      <c r="E109" s="118"/>
    </row>
    <row r="110" spans="1:5">
      <c r="B110" s="5"/>
      <c r="D110" s="118"/>
      <c r="E110" s="118"/>
    </row>
    <row r="111" spans="1:5">
      <c r="B111" s="5"/>
      <c r="D111" s="118"/>
      <c r="E111" s="118"/>
    </row>
    <row r="112" spans="1:5">
      <c r="A112" s="337"/>
      <c r="B112" s="5"/>
      <c r="C112" s="337"/>
      <c r="D112" s="324"/>
      <c r="E112" s="324"/>
    </row>
    <row r="113" spans="2:5">
      <c r="B113" s="5"/>
      <c r="D113" s="118"/>
      <c r="E113" s="118"/>
    </row>
    <row r="114" spans="2:5">
      <c r="B114" s="5"/>
      <c r="D114" s="118"/>
      <c r="E114" s="118"/>
    </row>
    <row r="115" spans="2:5">
      <c r="B115" s="5"/>
      <c r="D115" s="118"/>
      <c r="E115" s="118"/>
    </row>
    <row r="116" spans="2:5">
      <c r="B116" s="5"/>
      <c r="D116" s="118"/>
      <c r="E116" s="118"/>
    </row>
    <row r="117" spans="2:5">
      <c r="B117" s="5"/>
      <c r="D117" s="118"/>
      <c r="E117" s="118"/>
    </row>
    <row r="118" spans="2:5">
      <c r="B118" s="5"/>
      <c r="D118" s="118"/>
      <c r="E118" s="118"/>
    </row>
    <row r="119" spans="2:5">
      <c r="B119" s="5"/>
      <c r="D119" s="118"/>
      <c r="E119" s="118"/>
    </row>
    <row r="120" spans="2:5">
      <c r="B120" s="5"/>
      <c r="D120" s="118"/>
      <c r="E120" s="118"/>
    </row>
    <row r="121" spans="2:5">
      <c r="B121" s="5"/>
      <c r="D121" s="118"/>
      <c r="E121" s="118"/>
    </row>
    <row r="122" spans="2:5">
      <c r="B122" s="5"/>
      <c r="D122" s="118"/>
      <c r="E122" s="118"/>
    </row>
    <row r="123" spans="2:5">
      <c r="B123" s="5"/>
      <c r="D123" s="118"/>
      <c r="E123" s="118"/>
    </row>
    <row r="124" spans="2:5">
      <c r="B124" s="5"/>
      <c r="D124" s="118"/>
      <c r="E124" s="118"/>
    </row>
    <row r="125" spans="2:5">
      <c r="B125" s="5"/>
      <c r="D125" s="118"/>
      <c r="E125" s="118"/>
    </row>
    <row r="126" spans="2:5">
      <c r="B126" s="5"/>
      <c r="D126" s="118"/>
      <c r="E126" s="118"/>
    </row>
    <row r="127" spans="2:5">
      <c r="B127" s="5"/>
      <c r="D127" s="118"/>
      <c r="E127" s="118"/>
    </row>
    <row r="128" spans="2:5">
      <c r="B128" s="5"/>
      <c r="D128" s="118"/>
      <c r="E128" s="118"/>
    </row>
    <row r="129" spans="2:5">
      <c r="B129" s="5"/>
      <c r="D129" s="118"/>
      <c r="E129" s="118"/>
    </row>
    <row r="130" spans="2:5">
      <c r="B130" s="5"/>
      <c r="D130" s="118"/>
      <c r="E130" s="118"/>
    </row>
    <row r="131" spans="2:5">
      <c r="B131" s="5"/>
      <c r="D131" s="118"/>
      <c r="E131" s="118"/>
    </row>
    <row r="132" spans="2:5">
      <c r="B132" s="5"/>
      <c r="D132" s="118"/>
      <c r="E132" s="118"/>
    </row>
    <row r="133" spans="2:5">
      <c r="B133" s="5"/>
      <c r="D133" s="118"/>
      <c r="E133" s="118"/>
    </row>
    <row r="134" spans="2:5">
      <c r="B134" s="5"/>
    </row>
    <row r="135" spans="2:5">
      <c r="B135" s="5"/>
    </row>
    <row r="136" spans="2:5">
      <c r="B136" s="5"/>
    </row>
    <row r="137" spans="2:5">
      <c r="B137" s="5"/>
    </row>
    <row r="138" spans="2:5">
      <c r="B138" s="5"/>
    </row>
    <row r="139" spans="2:5">
      <c r="B139" s="5"/>
    </row>
    <row r="140" spans="2:5">
      <c r="B140" s="5"/>
    </row>
    <row r="141" spans="2:5">
      <c r="B141" s="5"/>
    </row>
    <row r="142" spans="2:5">
      <c r="B142" s="5"/>
    </row>
    <row r="143" spans="2:5">
      <c r="B143" s="5"/>
    </row>
    <row r="144" spans="2:5">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sheetData>
  <mergeCells count="4">
    <mergeCell ref="H1:I1"/>
    <mergeCell ref="A6:A7"/>
    <mergeCell ref="B6:B7"/>
    <mergeCell ref="C6:C7"/>
  </mergeCells>
  <hyperlinks>
    <hyperlink ref="H1:I1" location="Index!A1" display="Regresar al Índice" xr:uid="{995D5E9C-F629-475B-AE75-E41566698075}"/>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E1FD-C5EB-4CA8-B190-9BF89307464A}">
  <sheetPr codeName="Hoja139"/>
  <dimension ref="A1:I32"/>
  <sheetViews>
    <sheetView workbookViewId="0"/>
  </sheetViews>
  <sheetFormatPr baseColWidth="10" defaultRowHeight="12.75"/>
  <cols>
    <col min="1" max="1" width="18.5703125" style="337" customWidth="1"/>
    <col min="2" max="2" width="14.5703125" style="337" customWidth="1"/>
    <col min="3" max="16384" width="11.42578125" style="337"/>
  </cols>
  <sheetData>
    <row r="1" spans="1:9">
      <c r="A1" s="262" t="s">
        <v>2858</v>
      </c>
      <c r="H1" s="263" t="s">
        <v>1445</v>
      </c>
      <c r="I1" s="263"/>
    </row>
    <row r="2" spans="1:9">
      <c r="A2" s="337" t="s">
        <v>1349</v>
      </c>
    </row>
    <row r="6" spans="1:9">
      <c r="A6" s="31" t="s">
        <v>451</v>
      </c>
      <c r="B6" s="31" t="s">
        <v>1337</v>
      </c>
      <c r="C6" s="31"/>
    </row>
    <row r="7" spans="1:9">
      <c r="A7" s="31" t="s">
        <v>2780</v>
      </c>
      <c r="B7" s="85">
        <v>2.8206588642970001</v>
      </c>
      <c r="C7" s="31">
        <v>7</v>
      </c>
    </row>
    <row r="8" spans="1:9">
      <c r="A8" s="31" t="s">
        <v>2781</v>
      </c>
      <c r="B8" s="85">
        <v>2.7392517440309998</v>
      </c>
      <c r="C8" s="31">
        <v>5</v>
      </c>
    </row>
    <row r="9" spans="1:9">
      <c r="A9" s="31" t="s">
        <v>2782</v>
      </c>
      <c r="B9" s="85">
        <v>2.6621281860080002</v>
      </c>
      <c r="C9" s="31">
        <v>4</v>
      </c>
    </row>
    <row r="10" spans="1:9">
      <c r="A10" s="31" t="s">
        <v>2783</v>
      </c>
      <c r="B10" s="85">
        <v>4.2900443781990001</v>
      </c>
      <c r="C10" s="31">
        <v>11</v>
      </c>
    </row>
    <row r="11" spans="1:9">
      <c r="A11" s="31" t="s">
        <v>2784</v>
      </c>
      <c r="B11" s="85">
        <v>4.5846335503309996</v>
      </c>
      <c r="C11" s="31">
        <v>14</v>
      </c>
    </row>
    <row r="12" spans="1:9">
      <c r="A12" s="31" t="s">
        <v>2785</v>
      </c>
      <c r="B12" s="85">
        <v>5.3892346080599998</v>
      </c>
      <c r="C12" s="31">
        <v>17</v>
      </c>
    </row>
    <row r="13" spans="1:9">
      <c r="A13" s="31" t="s">
        <v>2786</v>
      </c>
      <c r="B13" s="85">
        <v>4.3114913571970002</v>
      </c>
      <c r="C13" s="31">
        <v>12</v>
      </c>
    </row>
    <row r="14" spans="1:9">
      <c r="A14" s="31" t="s">
        <v>2787</v>
      </c>
      <c r="B14" s="85">
        <v>4.4223099292720001</v>
      </c>
      <c r="C14" s="31">
        <v>13</v>
      </c>
    </row>
    <row r="15" spans="1:9">
      <c r="A15" s="31" t="s">
        <v>2788</v>
      </c>
      <c r="B15" s="85">
        <v>4.8573980083870003</v>
      </c>
      <c r="C15" s="31">
        <v>16</v>
      </c>
    </row>
    <row r="16" spans="1:9">
      <c r="A16" s="31" t="s">
        <v>2789</v>
      </c>
      <c r="B16" s="85">
        <v>4.7207779161790002</v>
      </c>
      <c r="C16" s="31">
        <v>15</v>
      </c>
    </row>
    <row r="17" spans="1:4">
      <c r="A17" s="31" t="s">
        <v>2790</v>
      </c>
      <c r="B17" s="85">
        <v>3.9510213664579998</v>
      </c>
      <c r="C17" s="31">
        <v>10</v>
      </c>
    </row>
    <row r="18" spans="1:4">
      <c r="A18" s="31" t="s">
        <v>669</v>
      </c>
      <c r="B18" s="85">
        <v>2.6491109162740001</v>
      </c>
      <c r="C18" s="31">
        <v>3</v>
      </c>
    </row>
    <row r="19" spans="1:4">
      <c r="A19" s="31" t="s">
        <v>686</v>
      </c>
      <c r="B19" s="85">
        <v>2.5350799766669998</v>
      </c>
      <c r="C19" s="31">
        <v>2</v>
      </c>
    </row>
    <row r="20" spans="1:4">
      <c r="A20" s="31" t="s">
        <v>695</v>
      </c>
      <c r="B20" s="85">
        <v>3.2058020066670001</v>
      </c>
      <c r="C20" s="31">
        <v>8</v>
      </c>
    </row>
    <row r="21" spans="1:4">
      <c r="A21" s="31" t="s">
        <v>2791</v>
      </c>
      <c r="B21" s="85"/>
      <c r="C21" s="31" t="e">
        <v>#N/A</v>
      </c>
    </row>
    <row r="22" spans="1:4">
      <c r="A22" s="31" t="s">
        <v>713</v>
      </c>
      <c r="B22" s="85">
        <v>3.24</v>
      </c>
      <c r="C22" s="31">
        <v>9</v>
      </c>
    </row>
    <row r="23" spans="1:4">
      <c r="A23" s="31" t="s">
        <v>1088</v>
      </c>
      <c r="B23" s="85">
        <v>2.29</v>
      </c>
      <c r="C23" s="31">
        <v>1</v>
      </c>
    </row>
    <row r="24" spans="1:4">
      <c r="A24" s="31" t="s">
        <v>2792</v>
      </c>
      <c r="B24" s="85">
        <v>2.785499999999999</v>
      </c>
      <c r="C24" s="31">
        <v>6</v>
      </c>
    </row>
    <row r="25" spans="1:4">
      <c r="A25" s="31"/>
      <c r="B25" s="31"/>
      <c r="C25" s="31"/>
    </row>
    <row r="32" spans="1:4">
      <c r="D32" s="337">
        <f>100-98.08</f>
        <v>1.9200000000000017</v>
      </c>
    </row>
  </sheetData>
  <mergeCells count="1">
    <mergeCell ref="H1:I1"/>
  </mergeCells>
  <hyperlinks>
    <hyperlink ref="H1:I1" location="Index!A1" display="Regresar al Índice" xr:uid="{7699C99C-7C01-490C-B866-35E6B75CB6E7}"/>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B3E47-2619-4B6B-ABD4-7C2A84C8CB81}">
  <sheetPr codeName="Hoja140"/>
  <dimension ref="A1:I39"/>
  <sheetViews>
    <sheetView workbookViewId="0"/>
  </sheetViews>
  <sheetFormatPr baseColWidth="10" defaultRowHeight="12.75"/>
  <cols>
    <col min="1" max="1" width="29.5703125" style="358" customWidth="1"/>
    <col min="2" max="3" width="11.42578125" style="358"/>
    <col min="4" max="16384" width="11.42578125" style="337"/>
  </cols>
  <sheetData>
    <row r="1" spans="1:9">
      <c r="A1" s="262" t="s">
        <v>2859</v>
      </c>
      <c r="H1" s="263" t="s">
        <v>1445</v>
      </c>
      <c r="I1" s="263"/>
    </row>
    <row r="2" spans="1:9">
      <c r="A2" s="358" t="s">
        <v>1349</v>
      </c>
    </row>
    <row r="6" spans="1:9">
      <c r="A6" s="358" t="s">
        <v>1121</v>
      </c>
      <c r="B6" s="358" t="s">
        <v>1339</v>
      </c>
    </row>
    <row r="7" spans="1:9">
      <c r="A7" s="83" t="s">
        <v>15</v>
      </c>
      <c r="B7" s="56">
        <v>1.1133999999999986</v>
      </c>
    </row>
    <row r="8" spans="1:9">
      <c r="A8" s="83" t="s">
        <v>32</v>
      </c>
      <c r="B8" s="56">
        <v>1.1732999999999976</v>
      </c>
    </row>
    <row r="9" spans="1:9">
      <c r="A9" s="84" t="s">
        <v>7</v>
      </c>
      <c r="B9" s="56">
        <v>1.5365000000000038</v>
      </c>
    </row>
    <row r="10" spans="1:9">
      <c r="A10" s="83" t="s">
        <v>6</v>
      </c>
      <c r="B10" s="56">
        <v>1.5862000000000052</v>
      </c>
    </row>
    <row r="11" spans="1:9">
      <c r="A11" s="83" t="s">
        <v>18</v>
      </c>
      <c r="B11" s="56">
        <v>1.6936000000000035</v>
      </c>
    </row>
    <row r="12" spans="1:9">
      <c r="A12" s="83" t="s">
        <v>21</v>
      </c>
      <c r="B12" s="56">
        <v>1.6974000000000018</v>
      </c>
    </row>
    <row r="13" spans="1:9">
      <c r="A13" s="83" t="s">
        <v>24</v>
      </c>
      <c r="B13" s="56">
        <v>1.7132000000000005</v>
      </c>
    </row>
    <row r="14" spans="1:9">
      <c r="A14" s="83" t="s">
        <v>17</v>
      </c>
      <c r="B14" s="56">
        <v>1.8352000000000004</v>
      </c>
    </row>
    <row r="15" spans="1:9">
      <c r="A15" s="83" t="s">
        <v>19</v>
      </c>
      <c r="B15" s="56">
        <v>1.850200000000001</v>
      </c>
    </row>
    <row r="16" spans="1:9">
      <c r="A16" s="83" t="s">
        <v>11</v>
      </c>
      <c r="B16" s="56">
        <v>1.9081000000000046</v>
      </c>
    </row>
    <row r="17" spans="1:2">
      <c r="A17" s="83" t="s">
        <v>26</v>
      </c>
      <c r="B17" s="56">
        <v>2.3134000000000015</v>
      </c>
    </row>
    <row r="18" spans="1:2">
      <c r="A18" s="83" t="s">
        <v>4</v>
      </c>
      <c r="B18" s="56">
        <v>2.417199999999994</v>
      </c>
    </row>
    <row r="19" spans="1:2">
      <c r="A19" s="83" t="s">
        <v>25</v>
      </c>
      <c r="B19" s="56">
        <v>2.4514999999999958</v>
      </c>
    </row>
    <row r="20" spans="1:2">
      <c r="A20" s="83" t="s">
        <v>8</v>
      </c>
      <c r="B20" s="56">
        <v>2.645300000000006</v>
      </c>
    </row>
    <row r="21" spans="1:2">
      <c r="A21" s="83" t="s">
        <v>31</v>
      </c>
      <c r="B21" s="56">
        <v>2.6898000000000053</v>
      </c>
    </row>
    <row r="22" spans="1:2">
      <c r="A22" s="83" t="s">
        <v>23</v>
      </c>
      <c r="B22" s="56">
        <v>2.7270000000000039</v>
      </c>
    </row>
    <row r="23" spans="1:2">
      <c r="A23" s="83" t="s">
        <v>5</v>
      </c>
      <c r="B23" s="56">
        <v>2.7741000000000042</v>
      </c>
    </row>
    <row r="24" spans="1:2">
      <c r="A24" s="83" t="s">
        <v>0</v>
      </c>
      <c r="B24" s="56">
        <v>2.785499999999999</v>
      </c>
    </row>
    <row r="25" spans="1:2">
      <c r="A25" s="83" t="s">
        <v>27</v>
      </c>
      <c r="B25" s="56">
        <v>2.8165000000000049</v>
      </c>
    </row>
    <row r="26" spans="1:2">
      <c r="A26" s="83" t="s">
        <v>22</v>
      </c>
      <c r="B26" s="56">
        <v>2.8301000000000016</v>
      </c>
    </row>
    <row r="27" spans="1:2">
      <c r="A27" s="83" t="s">
        <v>29</v>
      </c>
      <c r="B27" s="56">
        <v>2.8991000000000042</v>
      </c>
    </row>
    <row r="28" spans="1:2">
      <c r="A28" s="83" t="s">
        <v>1</v>
      </c>
      <c r="B28" s="56">
        <v>2.9311000000000007</v>
      </c>
    </row>
    <row r="29" spans="1:2">
      <c r="A29" s="83" t="s">
        <v>20</v>
      </c>
      <c r="B29" s="56">
        <v>3.0144999999999982</v>
      </c>
    </row>
    <row r="30" spans="1:2">
      <c r="A30" s="83" t="s">
        <v>3</v>
      </c>
      <c r="B30" s="56">
        <v>3.0260999999999996</v>
      </c>
    </row>
    <row r="31" spans="1:2">
      <c r="A31" s="83" t="s">
        <v>33</v>
      </c>
      <c r="B31" s="56">
        <v>3.0940999999999974</v>
      </c>
    </row>
    <row r="32" spans="1:2">
      <c r="A32" s="83" t="s">
        <v>16</v>
      </c>
      <c r="B32" s="56">
        <v>3.1384000000000043</v>
      </c>
    </row>
    <row r="33" spans="1:2" s="358" customFormat="1">
      <c r="A33" s="83" t="s">
        <v>30</v>
      </c>
      <c r="B33" s="56">
        <v>3.3872000000000071</v>
      </c>
    </row>
    <row r="34" spans="1:2" s="358" customFormat="1">
      <c r="A34" s="83" t="s">
        <v>12</v>
      </c>
      <c r="B34" s="56">
        <v>3.7710000000000008</v>
      </c>
    </row>
    <row r="35" spans="1:2" s="358" customFormat="1">
      <c r="A35" s="83" t="s">
        <v>14</v>
      </c>
      <c r="B35" s="56">
        <v>3.8083000000000027</v>
      </c>
    </row>
    <row r="36" spans="1:2" s="358" customFormat="1">
      <c r="A36" s="83" t="s">
        <v>10</v>
      </c>
      <c r="B36" s="56">
        <v>3.866500000000002</v>
      </c>
    </row>
    <row r="37" spans="1:2" s="358" customFormat="1">
      <c r="A37" s="83" t="s">
        <v>13</v>
      </c>
      <c r="B37" s="56">
        <v>4.0172000000000025</v>
      </c>
    </row>
    <row r="38" spans="1:2" s="358" customFormat="1">
      <c r="A38" s="83" t="s">
        <v>28</v>
      </c>
      <c r="B38" s="56">
        <v>4.1230000000000047</v>
      </c>
    </row>
    <row r="39" spans="1:2" s="358" customFormat="1">
      <c r="A39" s="83" t="s">
        <v>9</v>
      </c>
      <c r="B39" s="56">
        <v>4.1740000000000066</v>
      </c>
    </row>
  </sheetData>
  <autoFilter ref="A6:B6" xr:uid="{00000000-0009-0000-0000-00003A000000}">
    <sortState ref="A7:B39">
      <sortCondition ref="B6"/>
    </sortState>
  </autoFilter>
  <mergeCells count="1">
    <mergeCell ref="H1:I1"/>
  </mergeCells>
  <hyperlinks>
    <hyperlink ref="H1:I1" location="Index!A1" display="Regresar al Índice" xr:uid="{D9E29B81-B26F-4D72-8FE2-ACFE9B007B89}"/>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F07A-455E-4059-9AAE-56BE0D9F07FF}">
  <sheetPr codeName="Hoja141"/>
  <dimension ref="A1:I39"/>
  <sheetViews>
    <sheetView workbookViewId="0"/>
  </sheetViews>
  <sheetFormatPr baseColWidth="10" defaultRowHeight="12.75"/>
  <cols>
    <col min="1" max="1" width="35.28515625" style="337" customWidth="1"/>
    <col min="2" max="16384" width="11.42578125" style="337"/>
  </cols>
  <sheetData>
    <row r="1" spans="1:9">
      <c r="A1" s="262" t="s">
        <v>2860</v>
      </c>
      <c r="H1" s="263" t="s">
        <v>1445</v>
      </c>
      <c r="I1" s="263"/>
    </row>
    <row r="2" spans="1:9">
      <c r="A2" s="337" t="s">
        <v>1349</v>
      </c>
    </row>
    <row r="6" spans="1:9">
      <c r="A6" s="337" t="s">
        <v>1311</v>
      </c>
      <c r="B6" s="337" t="s">
        <v>51</v>
      </c>
    </row>
    <row r="7" spans="1:9">
      <c r="A7" s="337" t="s">
        <v>17</v>
      </c>
      <c r="B7" s="357">
        <v>-1.2445000000000022</v>
      </c>
    </row>
    <row r="8" spans="1:9">
      <c r="A8" s="337" t="s">
        <v>24</v>
      </c>
      <c r="B8" s="357">
        <v>-1.2014999999999958</v>
      </c>
    </row>
    <row r="9" spans="1:9">
      <c r="A9" s="337" t="s">
        <v>23</v>
      </c>
      <c r="B9" s="357">
        <v>-1.1004999999999967</v>
      </c>
    </row>
    <row r="10" spans="1:9">
      <c r="A10" s="337" t="s">
        <v>32</v>
      </c>
      <c r="B10" s="357">
        <v>-0.92960000000000775</v>
      </c>
    </row>
    <row r="11" spans="1:9">
      <c r="A11" s="337" t="s">
        <v>30</v>
      </c>
      <c r="B11" s="357">
        <v>-0.72319999999999141</v>
      </c>
    </row>
    <row r="12" spans="1:9">
      <c r="A12" s="337" t="s">
        <v>3</v>
      </c>
      <c r="B12" s="357">
        <v>-0.66930000000000689</v>
      </c>
    </row>
    <row r="13" spans="1:9">
      <c r="A13" s="337" t="s">
        <v>25</v>
      </c>
      <c r="B13" s="357">
        <v>-0.66840000000000543</v>
      </c>
    </row>
    <row r="14" spans="1:9">
      <c r="A14" s="337" t="s">
        <v>20</v>
      </c>
      <c r="B14" s="357">
        <v>-0.59919999999999618</v>
      </c>
    </row>
    <row r="15" spans="1:9">
      <c r="A15" s="82" t="s">
        <v>6</v>
      </c>
      <c r="B15" s="357">
        <v>-0.51839999999999975</v>
      </c>
    </row>
    <row r="16" spans="1:9">
      <c r="A16" s="337" t="s">
        <v>29</v>
      </c>
      <c r="B16" s="357">
        <v>-0.50539999999999452</v>
      </c>
    </row>
    <row r="17" spans="1:2">
      <c r="A17" s="337" t="s">
        <v>9</v>
      </c>
      <c r="B17" s="357">
        <v>-0.4783999999999935</v>
      </c>
    </row>
    <row r="18" spans="1:2">
      <c r="A18" s="82" t="s">
        <v>28</v>
      </c>
      <c r="B18" s="357">
        <v>-0.23389999999999134</v>
      </c>
    </row>
    <row r="19" spans="1:2">
      <c r="A19" s="337" t="s">
        <v>5</v>
      </c>
      <c r="B19" s="357">
        <v>-0.18840000000000146</v>
      </c>
    </row>
    <row r="20" spans="1:2">
      <c r="A20" s="337" t="s">
        <v>19</v>
      </c>
      <c r="B20" s="357">
        <v>-0.18299999999999272</v>
      </c>
    </row>
    <row r="21" spans="1:2">
      <c r="A21" s="337" t="s">
        <v>11</v>
      </c>
      <c r="B21" s="357">
        <v>-0.15059999999999718</v>
      </c>
    </row>
    <row r="22" spans="1:2">
      <c r="A22" s="337" t="s">
        <v>7</v>
      </c>
      <c r="B22" s="357">
        <v>-6.3400000000001455E-2</v>
      </c>
    </row>
    <row r="23" spans="1:2">
      <c r="A23" s="82" t="s">
        <v>0</v>
      </c>
      <c r="B23" s="357">
        <v>5.5899999999994066E-2</v>
      </c>
    </row>
    <row r="24" spans="1:2">
      <c r="A24" s="337" t="s">
        <v>1</v>
      </c>
      <c r="B24" s="357">
        <v>0.10829999999999984</v>
      </c>
    </row>
    <row r="25" spans="1:2">
      <c r="A25" s="337" t="s">
        <v>15</v>
      </c>
      <c r="B25" s="357">
        <v>0.12519999999999243</v>
      </c>
    </row>
    <row r="26" spans="1:2">
      <c r="A26" s="337" t="s">
        <v>18</v>
      </c>
      <c r="B26" s="357">
        <v>0.16070000000000562</v>
      </c>
    </row>
    <row r="27" spans="1:2">
      <c r="A27" s="337" t="s">
        <v>27</v>
      </c>
      <c r="B27" s="357">
        <v>0.1647000000000105</v>
      </c>
    </row>
    <row r="28" spans="1:2">
      <c r="A28" s="82" t="s">
        <v>16</v>
      </c>
      <c r="B28" s="357">
        <v>0.16479999999999961</v>
      </c>
    </row>
    <row r="29" spans="1:2">
      <c r="A29" s="337" t="s">
        <v>26</v>
      </c>
      <c r="B29" s="357">
        <v>0.45120000000000005</v>
      </c>
    </row>
    <row r="30" spans="1:2">
      <c r="A30" s="337" t="s">
        <v>14</v>
      </c>
      <c r="B30" s="357">
        <v>0.46170000000000755</v>
      </c>
    </row>
    <row r="31" spans="1:2">
      <c r="A31" s="337" t="s">
        <v>13</v>
      </c>
      <c r="B31" s="357">
        <v>0.48740000000000805</v>
      </c>
    </row>
    <row r="32" spans="1:2">
      <c r="A32" s="337" t="s">
        <v>21</v>
      </c>
      <c r="B32" s="357">
        <v>0.52250000000000796</v>
      </c>
    </row>
    <row r="33" spans="1:2">
      <c r="A33" s="337" t="s">
        <v>8</v>
      </c>
      <c r="B33" s="357">
        <v>0.53490000000000748</v>
      </c>
    </row>
    <row r="34" spans="1:2">
      <c r="A34" s="337" t="s">
        <v>12</v>
      </c>
      <c r="B34" s="357">
        <v>0.72259999999999991</v>
      </c>
    </row>
    <row r="35" spans="1:2">
      <c r="A35" s="337" t="s">
        <v>22</v>
      </c>
      <c r="B35" s="357">
        <v>0.83020000000000493</v>
      </c>
    </row>
    <row r="36" spans="1:2">
      <c r="A36" s="337" t="s">
        <v>33</v>
      </c>
      <c r="B36" s="357">
        <v>0.87940000000000396</v>
      </c>
    </row>
    <row r="37" spans="1:2">
      <c r="A37" s="337" t="s">
        <v>10</v>
      </c>
      <c r="B37" s="357">
        <v>0.93890000000000384</v>
      </c>
    </row>
    <row r="38" spans="1:2">
      <c r="A38" s="337" t="s">
        <v>4</v>
      </c>
      <c r="B38" s="357">
        <v>1.0005999999999915</v>
      </c>
    </row>
    <row r="39" spans="1:2">
      <c r="A39" s="337" t="s">
        <v>31</v>
      </c>
      <c r="B39" s="357">
        <v>1.200800000000001</v>
      </c>
    </row>
  </sheetData>
  <autoFilter ref="A6:B6" xr:uid="{00000000-0009-0000-0000-00003B000000}">
    <sortState ref="A7:B39">
      <sortCondition ref="B6"/>
    </sortState>
  </autoFilter>
  <mergeCells count="1">
    <mergeCell ref="H1:I1"/>
  </mergeCells>
  <hyperlinks>
    <hyperlink ref="H1:I1" location="Index!A1" display="Regresar al Índice" xr:uid="{549442F9-5C76-4A78-A86E-275D5C8D093B}"/>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41D8-C4AF-4B2D-8316-2C59B8AF5FC8}">
  <sheetPr codeName="Hoja121"/>
  <dimension ref="A1:I473"/>
  <sheetViews>
    <sheetView zoomScaleNormal="100" workbookViewId="0"/>
  </sheetViews>
  <sheetFormatPr baseColWidth="10" defaultColWidth="9.140625" defaultRowHeight="12.75"/>
  <cols>
    <col min="1" max="2" width="9.140625" style="264"/>
    <col min="3" max="3" width="60.7109375" style="294" customWidth="1" collapsed="1"/>
    <col min="4" max="4" width="7.7109375" style="312" customWidth="1" collapsed="1"/>
    <col min="5" max="5" width="11.7109375" style="312" customWidth="1" collapsed="1"/>
    <col min="6" max="6" width="11.7109375" style="294" customWidth="1" collapsed="1"/>
    <col min="7" max="7" width="4.7109375" style="294" customWidth="1" collapsed="1"/>
    <col min="8" max="8" width="11.5703125" style="294" bestFit="1" customWidth="1" collapsed="1"/>
    <col min="9" max="16384" width="9.140625" style="264"/>
  </cols>
  <sheetData>
    <row r="1" spans="1:9">
      <c r="A1" s="262" t="s">
        <v>2861</v>
      </c>
      <c r="C1" s="264"/>
      <c r="D1" s="264" t="s">
        <v>53</v>
      </c>
      <c r="E1" s="264" t="s">
        <v>53</v>
      </c>
      <c r="F1" s="264" t="s">
        <v>53</v>
      </c>
      <c r="G1" s="264" t="s">
        <v>53</v>
      </c>
      <c r="H1" s="263" t="s">
        <v>1445</v>
      </c>
      <c r="I1" s="263"/>
    </row>
    <row r="2" spans="1:9">
      <c r="A2" s="264" t="s">
        <v>150</v>
      </c>
      <c r="C2" s="264"/>
      <c r="D2" s="264" t="s">
        <v>53</v>
      </c>
      <c r="E2" s="264" t="s">
        <v>53</v>
      </c>
      <c r="F2" s="264" t="s">
        <v>53</v>
      </c>
      <c r="G2" s="264" t="s">
        <v>53</v>
      </c>
      <c r="H2" s="264" t="s">
        <v>53</v>
      </c>
    </row>
    <row r="3" spans="1:9">
      <c r="C3" s="264"/>
      <c r="D3" s="264"/>
      <c r="E3" s="264"/>
      <c r="F3" s="264"/>
      <c r="G3" s="264"/>
      <c r="H3" s="264"/>
    </row>
    <row r="4" spans="1:9">
      <c r="C4" s="264"/>
      <c r="D4" s="264"/>
      <c r="E4" s="264"/>
      <c r="F4" s="264"/>
      <c r="G4" s="264"/>
      <c r="H4" s="264"/>
    </row>
    <row r="5" spans="1:9">
      <c r="C5" s="264"/>
      <c r="D5" s="264"/>
      <c r="E5" s="264"/>
      <c r="F5" s="264"/>
      <c r="G5" s="264"/>
      <c r="H5" s="264"/>
    </row>
    <row r="6" spans="1:9">
      <c r="A6" s="264" t="s">
        <v>565</v>
      </c>
      <c r="B6" s="264" t="s">
        <v>401</v>
      </c>
      <c r="C6" s="264" t="s">
        <v>0</v>
      </c>
      <c r="D6" s="264" t="s">
        <v>566</v>
      </c>
      <c r="E6" s="264" t="s">
        <v>567</v>
      </c>
      <c r="F6" s="264" t="s">
        <v>568</v>
      </c>
      <c r="G6" s="264" t="s">
        <v>569</v>
      </c>
      <c r="H6" s="264" t="s">
        <v>570</v>
      </c>
    </row>
    <row r="7" spans="1:9">
      <c r="A7" s="353" t="s">
        <v>752</v>
      </c>
      <c r="B7" s="264" t="s">
        <v>620</v>
      </c>
      <c r="C7" s="354">
        <v>986809</v>
      </c>
      <c r="D7" s="264"/>
      <c r="E7" s="264"/>
      <c r="F7" s="350">
        <v>688</v>
      </c>
      <c r="G7" s="294">
        <v>1</v>
      </c>
      <c r="H7" s="294">
        <v>688</v>
      </c>
    </row>
    <row r="8" spans="1:9">
      <c r="A8" s="353" t="s">
        <v>53</v>
      </c>
      <c r="B8" s="264" t="s">
        <v>621</v>
      </c>
      <c r="C8" s="354">
        <v>995832</v>
      </c>
      <c r="D8" s="312">
        <v>9.1436134044176054E-3</v>
      </c>
      <c r="E8" s="264"/>
      <c r="F8" s="350">
        <v>9023</v>
      </c>
      <c r="G8" s="294">
        <v>2</v>
      </c>
      <c r="H8" s="294">
        <v>9711</v>
      </c>
    </row>
    <row r="9" spans="1:9">
      <c r="A9" s="353" t="s">
        <v>53</v>
      </c>
      <c r="B9" s="264" t="s">
        <v>578</v>
      </c>
      <c r="C9" s="354">
        <v>1001069</v>
      </c>
      <c r="D9" s="312">
        <v>5.258919175122001E-3</v>
      </c>
      <c r="E9" s="264"/>
      <c r="F9" s="350">
        <v>5237</v>
      </c>
      <c r="G9" s="294">
        <v>3</v>
      </c>
      <c r="H9" s="294">
        <v>14948</v>
      </c>
    </row>
    <row r="10" spans="1:9">
      <c r="A10" s="353" t="s">
        <v>53</v>
      </c>
      <c r="B10" s="264" t="s">
        <v>617</v>
      </c>
      <c r="C10" s="354">
        <v>999403</v>
      </c>
      <c r="D10" s="312">
        <v>-1.6642209478068271E-3</v>
      </c>
      <c r="E10" s="264"/>
      <c r="F10" s="350">
        <v>-1666</v>
      </c>
      <c r="G10" s="294">
        <v>4</v>
      </c>
      <c r="H10" s="294">
        <v>13282</v>
      </c>
    </row>
    <row r="11" spans="1:9">
      <c r="A11" s="353" t="s">
        <v>53</v>
      </c>
      <c r="B11" s="264" t="s">
        <v>619</v>
      </c>
      <c r="C11" s="354">
        <v>1002441</v>
      </c>
      <c r="D11" s="312">
        <v>3.0398147694172817E-3</v>
      </c>
      <c r="E11" s="264"/>
      <c r="F11" s="350">
        <v>3038</v>
      </c>
      <c r="G11" s="294">
        <v>5</v>
      </c>
      <c r="H11" s="294">
        <v>16320</v>
      </c>
    </row>
    <row r="12" spans="1:9">
      <c r="A12" s="353" t="s">
        <v>53</v>
      </c>
      <c r="B12" s="264" t="s">
        <v>622</v>
      </c>
      <c r="C12" s="354">
        <v>1006280</v>
      </c>
      <c r="D12" s="312">
        <v>3.8296518199076868E-3</v>
      </c>
      <c r="E12" s="264"/>
      <c r="F12" s="350">
        <v>3839</v>
      </c>
      <c r="G12" s="294">
        <v>6</v>
      </c>
      <c r="H12" s="294">
        <v>20159</v>
      </c>
    </row>
    <row r="13" spans="1:9">
      <c r="A13" s="353" t="s">
        <v>53</v>
      </c>
      <c r="B13" s="264" t="s">
        <v>623</v>
      </c>
      <c r="C13" s="354">
        <v>1019506</v>
      </c>
      <c r="D13" s="312">
        <v>1.3143459076996544E-2</v>
      </c>
      <c r="E13" s="264"/>
      <c r="F13" s="350">
        <v>13226</v>
      </c>
      <c r="G13" s="294">
        <v>7</v>
      </c>
      <c r="H13" s="294">
        <v>33385</v>
      </c>
    </row>
    <row r="14" spans="1:9">
      <c r="A14" s="353" t="s">
        <v>53</v>
      </c>
      <c r="B14" s="264" t="s">
        <v>624</v>
      </c>
      <c r="C14" s="354">
        <v>1028391</v>
      </c>
      <c r="D14" s="312">
        <v>8.7150051103181969E-3</v>
      </c>
      <c r="E14" s="264"/>
      <c r="F14" s="350">
        <v>8885</v>
      </c>
      <c r="G14" s="294">
        <v>8</v>
      </c>
      <c r="H14" s="294">
        <v>42270</v>
      </c>
    </row>
    <row r="15" spans="1:9">
      <c r="A15" s="353" t="s">
        <v>53</v>
      </c>
      <c r="B15" s="264" t="s">
        <v>625</v>
      </c>
      <c r="C15" s="354">
        <v>1035137</v>
      </c>
      <c r="D15" s="312">
        <v>6.559761802660713E-3</v>
      </c>
      <c r="E15" s="264"/>
      <c r="F15" s="350">
        <v>6746</v>
      </c>
      <c r="G15" s="294">
        <v>9</v>
      </c>
      <c r="H15" s="294">
        <v>49016</v>
      </c>
    </row>
    <row r="16" spans="1:9">
      <c r="A16" s="353" t="s">
        <v>53</v>
      </c>
      <c r="B16" s="264" t="s">
        <v>626</v>
      </c>
      <c r="C16" s="354">
        <v>1046247</v>
      </c>
      <c r="D16" s="312">
        <v>1.0732878836327897E-2</v>
      </c>
      <c r="E16" s="264"/>
      <c r="F16" s="350">
        <v>11110</v>
      </c>
      <c r="G16" s="294">
        <v>10</v>
      </c>
      <c r="H16" s="294">
        <v>60126</v>
      </c>
    </row>
    <row r="17" spans="1:8">
      <c r="A17" s="353" t="s">
        <v>53</v>
      </c>
      <c r="B17" s="264" t="s">
        <v>627</v>
      </c>
      <c r="C17" s="354">
        <v>1054346</v>
      </c>
      <c r="D17" s="312">
        <v>7.7410018857879681E-3</v>
      </c>
      <c r="E17" s="264"/>
      <c r="F17" s="350">
        <v>8099</v>
      </c>
      <c r="G17" s="294">
        <v>11</v>
      </c>
      <c r="H17" s="294">
        <v>68225</v>
      </c>
    </row>
    <row r="18" spans="1:8">
      <c r="A18" s="353" t="s">
        <v>53</v>
      </c>
      <c r="B18" s="264" t="s">
        <v>628</v>
      </c>
      <c r="C18" s="354">
        <v>1034215</v>
      </c>
      <c r="D18" s="312">
        <v>-1.909335265652834E-2</v>
      </c>
      <c r="E18" s="264"/>
      <c r="F18" s="350">
        <v>-20131</v>
      </c>
      <c r="G18" s="294">
        <v>12</v>
      </c>
      <c r="H18" s="294">
        <v>48094</v>
      </c>
    </row>
    <row r="19" spans="1:8">
      <c r="A19" s="353" t="s">
        <v>753</v>
      </c>
      <c r="B19" s="264" t="s">
        <v>620</v>
      </c>
      <c r="C19" s="354">
        <v>1034052</v>
      </c>
      <c r="D19" s="312">
        <v>-1.5760746073112397E-4</v>
      </c>
      <c r="E19" s="312">
        <v>4.7874512696985949E-2</v>
      </c>
      <c r="F19" s="350">
        <v>-163</v>
      </c>
      <c r="G19" s="294">
        <v>1</v>
      </c>
      <c r="H19" s="294">
        <v>-163</v>
      </c>
    </row>
    <row r="20" spans="1:8">
      <c r="A20" s="353" t="s">
        <v>53</v>
      </c>
      <c r="B20" s="264" t="s">
        <v>621</v>
      </c>
      <c r="C20" s="354">
        <v>1033583</v>
      </c>
      <c r="D20" s="312">
        <v>-4.5355552718817638E-4</v>
      </c>
      <c r="E20" s="312">
        <v>3.7909004731721874E-2</v>
      </c>
      <c r="F20" s="350">
        <v>-469</v>
      </c>
      <c r="G20" s="294">
        <v>2</v>
      </c>
      <c r="H20" s="294">
        <v>-632</v>
      </c>
    </row>
    <row r="21" spans="1:8">
      <c r="A21" s="353" t="s">
        <v>53</v>
      </c>
      <c r="B21" s="264" t="s">
        <v>578</v>
      </c>
      <c r="C21" s="354">
        <v>1026253</v>
      </c>
      <c r="D21" s="312">
        <v>-7.0918349082753629E-3</v>
      </c>
      <c r="E21" s="312">
        <v>2.5157107052560912E-2</v>
      </c>
      <c r="F21" s="350">
        <v>-7330</v>
      </c>
      <c r="G21" s="294">
        <v>3</v>
      </c>
      <c r="H21" s="294">
        <v>-7962</v>
      </c>
    </row>
    <row r="22" spans="1:8">
      <c r="A22" s="353" t="s">
        <v>53</v>
      </c>
      <c r="B22" s="264" t="s">
        <v>617</v>
      </c>
      <c r="C22" s="354">
        <v>1021573</v>
      </c>
      <c r="D22" s="312">
        <v>-4.5602789955303535E-3</v>
      </c>
      <c r="E22" s="312">
        <v>2.2183243396307617E-2</v>
      </c>
      <c r="F22" s="350">
        <v>-4680</v>
      </c>
      <c r="G22" s="294">
        <v>4</v>
      </c>
      <c r="H22" s="294">
        <v>-12642</v>
      </c>
    </row>
    <row r="23" spans="1:8">
      <c r="A23" s="353" t="s">
        <v>53</v>
      </c>
      <c r="B23" s="264" t="s">
        <v>619</v>
      </c>
      <c r="C23" s="354">
        <v>1017168</v>
      </c>
      <c r="D23" s="312">
        <v>-4.3119777049707153E-3</v>
      </c>
      <c r="E23" s="312">
        <v>1.4691138929872283E-2</v>
      </c>
      <c r="F23" s="350">
        <v>-4405</v>
      </c>
      <c r="G23" s="294">
        <v>5</v>
      </c>
      <c r="H23" s="294">
        <v>-17047</v>
      </c>
    </row>
    <row r="24" spans="1:8">
      <c r="A24" s="353" t="s">
        <v>53</v>
      </c>
      <c r="B24" s="264" t="s">
        <v>622</v>
      </c>
      <c r="C24" s="354">
        <v>1012668</v>
      </c>
      <c r="D24" s="312">
        <v>-4.42404794488227E-3</v>
      </c>
      <c r="E24" s="312">
        <v>6.3481337202369037E-3</v>
      </c>
      <c r="F24" s="350">
        <v>-4500</v>
      </c>
      <c r="G24" s="294">
        <v>6</v>
      </c>
      <c r="H24" s="294">
        <v>-21547</v>
      </c>
    </row>
    <row r="25" spans="1:8">
      <c r="A25" s="353" t="s">
        <v>53</v>
      </c>
      <c r="B25" s="264" t="s">
        <v>623</v>
      </c>
      <c r="C25" s="354">
        <v>1015524</v>
      </c>
      <c r="D25" s="312">
        <v>2.8202727843675834E-3</v>
      </c>
      <c r="E25" s="312">
        <v>-3.9058132075731056E-3</v>
      </c>
      <c r="F25" s="350">
        <v>2856</v>
      </c>
      <c r="G25" s="294">
        <v>7</v>
      </c>
      <c r="H25" s="294">
        <v>-18691</v>
      </c>
    </row>
    <row r="26" spans="1:8">
      <c r="A26" s="353" t="s">
        <v>53</v>
      </c>
      <c r="B26" s="264" t="s">
        <v>624</v>
      </c>
      <c r="C26" s="354">
        <v>1017448</v>
      </c>
      <c r="D26" s="312">
        <v>1.8945884095304955E-3</v>
      </c>
      <c r="E26" s="312">
        <v>-1.0640894367998199E-2</v>
      </c>
      <c r="F26" s="350">
        <v>1924</v>
      </c>
      <c r="G26" s="294">
        <v>8</v>
      </c>
      <c r="H26" s="294">
        <v>-16767</v>
      </c>
    </row>
    <row r="27" spans="1:8">
      <c r="A27" s="353" t="s">
        <v>53</v>
      </c>
      <c r="B27" s="264" t="s">
        <v>625</v>
      </c>
      <c r="C27" s="354">
        <v>1015693</v>
      </c>
      <c r="D27" s="312">
        <v>-1.7249038771514069E-3</v>
      </c>
      <c r="E27" s="312">
        <v>-1.8783987047125139E-2</v>
      </c>
      <c r="F27" s="350">
        <v>-1755</v>
      </c>
      <c r="G27" s="294">
        <v>9</v>
      </c>
      <c r="H27" s="294">
        <v>-18522</v>
      </c>
    </row>
    <row r="28" spans="1:8">
      <c r="A28" s="353" t="s">
        <v>53</v>
      </c>
      <c r="B28" s="264" t="s">
        <v>626</v>
      </c>
      <c r="C28" s="354">
        <v>1023232</v>
      </c>
      <c r="D28" s="312">
        <v>7.4225184184590898E-3</v>
      </c>
      <c r="E28" s="312">
        <v>-2.1997673589506106E-2</v>
      </c>
      <c r="F28" s="350">
        <v>7539</v>
      </c>
      <c r="G28" s="294">
        <v>10</v>
      </c>
      <c r="H28" s="294">
        <v>-10983</v>
      </c>
    </row>
    <row r="29" spans="1:8">
      <c r="A29" s="353" t="s">
        <v>53</v>
      </c>
      <c r="B29" s="264" t="s">
        <v>627</v>
      </c>
      <c r="C29" s="354">
        <v>1028481</v>
      </c>
      <c r="D29" s="312">
        <v>5.1298239304478077E-3</v>
      </c>
      <c r="E29" s="312">
        <v>-2.453179506537706E-2</v>
      </c>
      <c r="F29" s="350">
        <v>5249</v>
      </c>
      <c r="G29" s="294">
        <v>11</v>
      </c>
      <c r="H29" s="294">
        <v>-5734</v>
      </c>
    </row>
    <row r="30" spans="1:8">
      <c r="A30" s="353" t="s">
        <v>53</v>
      </c>
      <c r="B30" s="264" t="s">
        <v>628</v>
      </c>
      <c r="C30" s="354">
        <v>1011723</v>
      </c>
      <c r="D30" s="312">
        <v>-1.6293932508232967E-2</v>
      </c>
      <c r="E30" s="312">
        <v>-2.1747895747015855E-2</v>
      </c>
      <c r="F30" s="350">
        <v>-16758</v>
      </c>
      <c r="G30" s="294">
        <v>12</v>
      </c>
      <c r="H30" s="294">
        <v>-22492</v>
      </c>
    </row>
    <row r="31" spans="1:8">
      <c r="A31" s="353" t="s">
        <v>754</v>
      </c>
      <c r="B31" s="264" t="s">
        <v>620</v>
      </c>
      <c r="C31" s="354">
        <v>1011211</v>
      </c>
      <c r="D31" s="312">
        <v>-5.0606737219571762E-4</v>
      </c>
      <c r="E31" s="312">
        <v>-2.208883112261284E-2</v>
      </c>
      <c r="F31" s="350">
        <v>-512</v>
      </c>
      <c r="G31" s="294">
        <v>1</v>
      </c>
      <c r="H31" s="294">
        <v>-512</v>
      </c>
    </row>
    <row r="32" spans="1:8">
      <c r="A32" s="353" t="s">
        <v>53</v>
      </c>
      <c r="B32" s="264" t="s">
        <v>621</v>
      </c>
      <c r="C32" s="354">
        <v>1021306</v>
      </c>
      <c r="D32" s="312">
        <v>9.9830796935556076E-3</v>
      </c>
      <c r="E32" s="312">
        <v>-1.1878097840231527E-2</v>
      </c>
      <c r="F32" s="350">
        <v>10095</v>
      </c>
      <c r="G32" s="294">
        <v>2</v>
      </c>
      <c r="H32" s="294">
        <v>9583</v>
      </c>
    </row>
    <row r="33" spans="1:8">
      <c r="A33" s="353" t="s">
        <v>53</v>
      </c>
      <c r="B33" s="264" t="s">
        <v>578</v>
      </c>
      <c r="C33" s="354">
        <v>1017902</v>
      </c>
      <c r="D33" s="312">
        <v>-3.3329873710719049E-3</v>
      </c>
      <c r="E33" s="312">
        <v>-8.137369634973024E-3</v>
      </c>
      <c r="F33" s="350">
        <v>-3404</v>
      </c>
      <c r="G33" s="294">
        <v>3</v>
      </c>
      <c r="H33" s="294">
        <v>6179</v>
      </c>
    </row>
    <row r="34" spans="1:8">
      <c r="A34" s="353" t="s">
        <v>53</v>
      </c>
      <c r="B34" s="264" t="s">
        <v>617</v>
      </c>
      <c r="C34" s="354">
        <v>1025252</v>
      </c>
      <c r="D34" s="312">
        <v>7.2207344125465589E-3</v>
      </c>
      <c r="E34" s="312">
        <v>3.6013089617676908E-3</v>
      </c>
      <c r="F34" s="350">
        <v>7350</v>
      </c>
      <c r="G34" s="294">
        <v>4</v>
      </c>
      <c r="H34" s="294">
        <v>13529</v>
      </c>
    </row>
    <row r="35" spans="1:8">
      <c r="A35" s="353" t="s">
        <v>53</v>
      </c>
      <c r="B35" s="264" t="s">
        <v>619</v>
      </c>
      <c r="C35" s="354">
        <v>1020616</v>
      </c>
      <c r="D35" s="312">
        <v>-4.5218151244766913E-3</v>
      </c>
      <c r="E35" s="312">
        <v>3.3898038475452807E-3</v>
      </c>
      <c r="F35" s="350">
        <v>-4636</v>
      </c>
      <c r="G35" s="294">
        <v>5</v>
      </c>
      <c r="H35" s="294">
        <v>8893</v>
      </c>
    </row>
    <row r="36" spans="1:8">
      <c r="A36" s="353" t="s">
        <v>53</v>
      </c>
      <c r="B36" s="264" t="s">
        <v>622</v>
      </c>
      <c r="C36" s="354">
        <v>1017493</v>
      </c>
      <c r="D36" s="312">
        <v>-3.0599167561551344E-3</v>
      </c>
      <c r="E36" s="312">
        <v>4.7646415212092563E-3</v>
      </c>
      <c r="F36" s="350">
        <v>-3123</v>
      </c>
      <c r="G36" s="294">
        <v>6</v>
      </c>
      <c r="H36" s="294">
        <v>5770</v>
      </c>
    </row>
    <row r="37" spans="1:8">
      <c r="A37" s="353" t="s">
        <v>53</v>
      </c>
      <c r="B37" s="264" t="s">
        <v>623</v>
      </c>
      <c r="C37" s="354">
        <v>1023783</v>
      </c>
      <c r="D37" s="312">
        <v>6.1818607105896817E-3</v>
      </c>
      <c r="E37" s="312">
        <v>8.1327472319709937E-3</v>
      </c>
      <c r="F37" s="350">
        <v>6290</v>
      </c>
      <c r="G37" s="294">
        <v>7</v>
      </c>
      <c r="H37" s="294">
        <v>12060</v>
      </c>
    </row>
    <row r="38" spans="1:8">
      <c r="A38" s="353" t="s">
        <v>53</v>
      </c>
      <c r="B38" s="264" t="s">
        <v>624</v>
      </c>
      <c r="C38" s="354">
        <v>1022753</v>
      </c>
      <c r="D38" s="312">
        <v>-1.0060725759267752E-3</v>
      </c>
      <c r="E38" s="312">
        <v>5.2140256799364515E-3</v>
      </c>
      <c r="F38" s="350">
        <v>-1030</v>
      </c>
      <c r="G38" s="294">
        <v>8</v>
      </c>
      <c r="H38" s="294">
        <v>11030</v>
      </c>
    </row>
    <row r="39" spans="1:8">
      <c r="A39" s="353" t="s">
        <v>53</v>
      </c>
      <c r="B39" s="264" t="s">
        <v>625</v>
      </c>
      <c r="C39" s="354">
        <v>1029827</v>
      </c>
      <c r="D39" s="312">
        <v>6.9166260084301268E-3</v>
      </c>
      <c r="E39" s="312">
        <v>1.3915622141729811E-2</v>
      </c>
      <c r="F39" s="350">
        <v>7074</v>
      </c>
      <c r="G39" s="294">
        <v>9</v>
      </c>
      <c r="H39" s="294">
        <v>18104</v>
      </c>
    </row>
    <row r="40" spans="1:8">
      <c r="A40" s="353" t="s">
        <v>53</v>
      </c>
      <c r="B40" s="264" t="s">
        <v>626</v>
      </c>
      <c r="C40" s="354">
        <v>1038774</v>
      </c>
      <c r="D40" s="312">
        <v>8.6878669912520134E-3</v>
      </c>
      <c r="E40" s="312">
        <v>1.5189126219664839E-2</v>
      </c>
      <c r="F40" s="350">
        <v>8947</v>
      </c>
      <c r="G40" s="294">
        <v>10</v>
      </c>
      <c r="H40" s="294">
        <v>27051</v>
      </c>
    </row>
    <row r="41" spans="1:8">
      <c r="A41" s="353" t="s">
        <v>53</v>
      </c>
      <c r="B41" s="264" t="s">
        <v>627</v>
      </c>
      <c r="C41" s="354">
        <v>1046838</v>
      </c>
      <c r="D41" s="312">
        <v>7.7629975336310775E-3</v>
      </c>
      <c r="E41" s="312">
        <v>1.7848652527368003E-2</v>
      </c>
      <c r="F41" s="350">
        <v>8064</v>
      </c>
      <c r="G41" s="294">
        <v>11</v>
      </c>
      <c r="H41" s="294">
        <v>35115</v>
      </c>
    </row>
    <row r="42" spans="1:8">
      <c r="A42" s="353" t="s">
        <v>53</v>
      </c>
      <c r="B42" s="264" t="s">
        <v>628</v>
      </c>
      <c r="C42" s="354">
        <v>1029691</v>
      </c>
      <c r="D42" s="312">
        <v>-1.6379802796612219E-2</v>
      </c>
      <c r="E42" s="312">
        <v>1.7759801842994527E-2</v>
      </c>
      <c r="F42" s="350">
        <v>-17147</v>
      </c>
      <c r="G42" s="294">
        <v>12</v>
      </c>
      <c r="H42" s="294">
        <v>17968</v>
      </c>
    </row>
    <row r="43" spans="1:8">
      <c r="A43" s="353" t="s">
        <v>755</v>
      </c>
      <c r="B43" s="264" t="s">
        <v>620</v>
      </c>
      <c r="C43" s="354">
        <v>1031082</v>
      </c>
      <c r="D43" s="312">
        <v>1.3508907041044349E-3</v>
      </c>
      <c r="E43" s="312">
        <v>1.9650696046621396E-2</v>
      </c>
      <c r="F43" s="350">
        <v>1391</v>
      </c>
      <c r="G43" s="294">
        <v>1</v>
      </c>
      <c r="H43" s="294">
        <v>1391</v>
      </c>
    </row>
    <row r="44" spans="1:8">
      <c r="A44" s="353" t="s">
        <v>53</v>
      </c>
      <c r="B44" s="264" t="s">
        <v>621</v>
      </c>
      <c r="C44" s="354">
        <v>1034757</v>
      </c>
      <c r="D44" s="312">
        <v>3.5642170069887236E-3</v>
      </c>
      <c r="E44" s="312">
        <v>1.3170391635807466E-2</v>
      </c>
      <c r="F44" s="350">
        <v>3675</v>
      </c>
      <c r="G44" s="294">
        <v>2</v>
      </c>
      <c r="H44" s="294">
        <v>5066</v>
      </c>
    </row>
    <row r="45" spans="1:8">
      <c r="A45" s="353" t="s">
        <v>53</v>
      </c>
      <c r="B45" s="264" t="s">
        <v>578</v>
      </c>
      <c r="C45" s="354">
        <v>1034228</v>
      </c>
      <c r="D45" s="312">
        <v>-5.1123113929163466E-4</v>
      </c>
      <c r="E45" s="312">
        <v>1.60388721114606E-2</v>
      </c>
      <c r="F45" s="350">
        <v>-529</v>
      </c>
      <c r="G45" s="294">
        <v>3</v>
      </c>
      <c r="H45" s="294">
        <v>4537</v>
      </c>
    </row>
    <row r="46" spans="1:8">
      <c r="A46" s="353" t="s">
        <v>53</v>
      </c>
      <c r="B46" s="264" t="s">
        <v>617</v>
      </c>
      <c r="C46" s="354">
        <v>1034680</v>
      </c>
      <c r="D46" s="312">
        <v>4.3704096195429365E-4</v>
      </c>
      <c r="E46" s="312">
        <v>9.1957879623740801E-3</v>
      </c>
      <c r="F46" s="350">
        <v>452</v>
      </c>
      <c r="G46" s="294">
        <v>4</v>
      </c>
      <c r="H46" s="294">
        <v>4989</v>
      </c>
    </row>
    <row r="47" spans="1:8">
      <c r="A47" s="353" t="s">
        <v>53</v>
      </c>
      <c r="B47" s="264" t="s">
        <v>619</v>
      </c>
      <c r="C47" s="354">
        <v>1026751</v>
      </c>
      <c r="D47" s="312">
        <v>-7.6632388757876813E-3</v>
      </c>
      <c r="E47" s="312">
        <v>6.0110756641087448E-3</v>
      </c>
      <c r="F47" s="350">
        <v>-7929</v>
      </c>
      <c r="G47" s="294">
        <v>5</v>
      </c>
      <c r="H47" s="294">
        <v>-2940</v>
      </c>
    </row>
    <row r="48" spans="1:8">
      <c r="A48" s="353" t="s">
        <v>53</v>
      </c>
      <c r="B48" s="264" t="s">
        <v>622</v>
      </c>
      <c r="C48" s="354">
        <v>1025662</v>
      </c>
      <c r="D48" s="312">
        <v>-1.0606271627687791E-3</v>
      </c>
      <c r="E48" s="312">
        <v>8.0285564618134408E-3</v>
      </c>
      <c r="F48" s="350">
        <v>-1089</v>
      </c>
      <c r="G48" s="294">
        <v>6</v>
      </c>
      <c r="H48" s="294">
        <v>-4029</v>
      </c>
    </row>
    <row r="49" spans="1:8">
      <c r="A49" s="353" t="s">
        <v>53</v>
      </c>
      <c r="B49" s="264" t="s">
        <v>623</v>
      </c>
      <c r="C49" s="354">
        <v>1028176</v>
      </c>
      <c r="D49" s="312">
        <v>2.4510998750075785E-3</v>
      </c>
      <c r="E49" s="312">
        <v>4.2909483748021504E-3</v>
      </c>
      <c r="F49" s="350">
        <v>2514</v>
      </c>
      <c r="G49" s="294">
        <v>7</v>
      </c>
      <c r="H49" s="294">
        <v>-1515</v>
      </c>
    </row>
    <row r="50" spans="1:8">
      <c r="A50" s="353" t="s">
        <v>53</v>
      </c>
      <c r="B50" s="264" t="s">
        <v>624</v>
      </c>
      <c r="C50" s="354">
        <v>1027412</v>
      </c>
      <c r="D50" s="312">
        <v>-7.430634443907902E-4</v>
      </c>
      <c r="E50" s="312">
        <v>4.5553520742545039E-3</v>
      </c>
      <c r="F50" s="350">
        <v>-764</v>
      </c>
      <c r="G50" s="294">
        <v>8</v>
      </c>
      <c r="H50" s="294">
        <v>-2279</v>
      </c>
    </row>
    <row r="51" spans="1:8">
      <c r="A51" s="353" t="s">
        <v>53</v>
      </c>
      <c r="B51" s="264" t="s">
        <v>625</v>
      </c>
      <c r="C51" s="354">
        <v>1035397</v>
      </c>
      <c r="D51" s="312">
        <v>7.7719551650166085E-3</v>
      </c>
      <c r="E51" s="312">
        <v>5.4086754377191681E-3</v>
      </c>
      <c r="F51" s="350">
        <v>7985</v>
      </c>
      <c r="G51" s="294">
        <v>9</v>
      </c>
      <c r="H51" s="294">
        <v>5706</v>
      </c>
    </row>
    <row r="52" spans="1:8">
      <c r="A52" s="353" t="s">
        <v>53</v>
      </c>
      <c r="B52" s="264" t="s">
        <v>626</v>
      </c>
      <c r="C52" s="354">
        <v>1044767</v>
      </c>
      <c r="D52" s="312">
        <v>9.0496688709740258E-3</v>
      </c>
      <c r="E52" s="312">
        <v>5.7693011184338783E-3</v>
      </c>
      <c r="F52" s="350">
        <v>9370</v>
      </c>
      <c r="G52" s="294">
        <v>10</v>
      </c>
      <c r="H52" s="294">
        <v>15076</v>
      </c>
    </row>
    <row r="53" spans="1:8">
      <c r="A53" s="353" t="s">
        <v>53</v>
      </c>
      <c r="B53" s="264" t="s">
        <v>627</v>
      </c>
      <c r="C53" s="354">
        <v>1047273</v>
      </c>
      <c r="D53" s="312">
        <v>2.3986209365340905E-3</v>
      </c>
      <c r="E53" s="312">
        <v>4.1553707450425748E-4</v>
      </c>
      <c r="F53" s="350">
        <v>2506</v>
      </c>
      <c r="G53" s="294">
        <v>11</v>
      </c>
      <c r="H53" s="294">
        <v>17582</v>
      </c>
    </row>
    <row r="54" spans="1:8">
      <c r="A54" s="353" t="s">
        <v>53</v>
      </c>
      <c r="B54" s="264" t="s">
        <v>628</v>
      </c>
      <c r="C54" s="354">
        <v>1041281</v>
      </c>
      <c r="D54" s="312">
        <v>-5.7215262877969852E-3</v>
      </c>
      <c r="E54" s="312">
        <v>1.1255803925643626E-2</v>
      </c>
      <c r="F54" s="350">
        <v>-5992</v>
      </c>
      <c r="G54" s="294">
        <v>12</v>
      </c>
      <c r="H54" s="294">
        <v>11590</v>
      </c>
    </row>
    <row r="55" spans="1:8">
      <c r="A55" s="353" t="s">
        <v>756</v>
      </c>
      <c r="B55" s="264" t="s">
        <v>620</v>
      </c>
      <c r="C55" s="354">
        <v>1040993</v>
      </c>
      <c r="D55" s="312">
        <v>-2.7658240186845262E-4</v>
      </c>
      <c r="E55" s="312">
        <v>9.6122325867389335E-3</v>
      </c>
      <c r="F55" s="350">
        <v>-288</v>
      </c>
      <c r="G55" s="294">
        <v>1</v>
      </c>
      <c r="H55" s="294">
        <v>-288</v>
      </c>
    </row>
    <row r="56" spans="1:8">
      <c r="A56" s="353" t="s">
        <v>53</v>
      </c>
      <c r="B56" s="264" t="s">
        <v>621</v>
      </c>
      <c r="C56" s="354">
        <v>1045612</v>
      </c>
      <c r="D56" s="312">
        <v>4.437109567499542E-3</v>
      </c>
      <c r="E56" s="312">
        <v>1.0490385665426816E-2</v>
      </c>
      <c r="F56" s="350">
        <v>4619</v>
      </c>
      <c r="G56" s="294">
        <v>2</v>
      </c>
      <c r="H56" s="294">
        <v>4331</v>
      </c>
    </row>
    <row r="57" spans="1:8">
      <c r="A57" s="353" t="s">
        <v>53</v>
      </c>
      <c r="B57" s="264" t="s">
        <v>578</v>
      </c>
      <c r="C57" s="354">
        <v>1056463</v>
      </c>
      <c r="D57" s="312">
        <v>1.0377654426307226E-2</v>
      </c>
      <c r="E57" s="312">
        <v>2.149912785188568E-2</v>
      </c>
      <c r="F57" s="350">
        <v>10851</v>
      </c>
      <c r="G57" s="294">
        <v>3</v>
      </c>
      <c r="H57" s="294">
        <v>15182</v>
      </c>
    </row>
    <row r="58" spans="1:8">
      <c r="A58" s="353" t="s">
        <v>53</v>
      </c>
      <c r="B58" s="264" t="s">
        <v>617</v>
      </c>
      <c r="C58" s="354">
        <v>1058029</v>
      </c>
      <c r="D58" s="312">
        <v>1.4823046334797585E-3</v>
      </c>
      <c r="E58" s="312">
        <v>2.2566397340240352E-2</v>
      </c>
      <c r="F58" s="350">
        <v>1566</v>
      </c>
      <c r="G58" s="294">
        <v>4</v>
      </c>
      <c r="H58" s="294">
        <v>16748</v>
      </c>
    </row>
    <row r="59" spans="1:8">
      <c r="A59" s="353" t="s">
        <v>53</v>
      </c>
      <c r="B59" s="264" t="s">
        <v>619</v>
      </c>
      <c r="C59" s="354">
        <v>1053918</v>
      </c>
      <c r="D59" s="312">
        <v>-3.8855267672247562E-3</v>
      </c>
      <c r="E59" s="312">
        <v>2.6459190202882787E-2</v>
      </c>
      <c r="F59" s="350">
        <v>-4111</v>
      </c>
      <c r="G59" s="294">
        <v>5</v>
      </c>
      <c r="H59" s="294">
        <v>12637</v>
      </c>
    </row>
    <row r="60" spans="1:8">
      <c r="A60" s="353" t="s">
        <v>53</v>
      </c>
      <c r="B60" s="264" t="s">
        <v>622</v>
      </c>
      <c r="C60" s="354">
        <v>1052893</v>
      </c>
      <c r="D60" s="312">
        <v>-9.7256143267310247E-4</v>
      </c>
      <c r="E60" s="312">
        <v>2.6549682059001878E-2</v>
      </c>
      <c r="F60" s="350">
        <v>-1025</v>
      </c>
      <c r="G60" s="294">
        <v>6</v>
      </c>
      <c r="H60" s="294">
        <v>11612</v>
      </c>
    </row>
    <row r="61" spans="1:8">
      <c r="A61" s="353" t="s">
        <v>53</v>
      </c>
      <c r="B61" s="264" t="s">
        <v>623</v>
      </c>
      <c r="C61" s="354">
        <v>1056562</v>
      </c>
      <c r="D61" s="312">
        <v>3.4846845785849734E-3</v>
      </c>
      <c r="E61" s="312">
        <v>2.7608113785966504E-2</v>
      </c>
      <c r="F61" s="350">
        <v>3669</v>
      </c>
      <c r="G61" s="294">
        <v>7</v>
      </c>
      <c r="H61" s="294">
        <v>15281</v>
      </c>
    </row>
    <row r="62" spans="1:8">
      <c r="A62" s="353" t="s">
        <v>53</v>
      </c>
      <c r="B62" s="264" t="s">
        <v>624</v>
      </c>
      <c r="C62" s="354">
        <v>1056251</v>
      </c>
      <c r="D62" s="312">
        <v>-2.9435092308827127E-4</v>
      </c>
      <c r="E62" s="312">
        <v>2.8069557295417935E-2</v>
      </c>
      <c r="F62" s="350">
        <v>-311</v>
      </c>
      <c r="G62" s="294">
        <v>8</v>
      </c>
      <c r="H62" s="294">
        <v>14970</v>
      </c>
    </row>
    <row r="63" spans="1:8">
      <c r="A63" s="353" t="s">
        <v>53</v>
      </c>
      <c r="B63" s="264" t="s">
        <v>625</v>
      </c>
      <c r="C63" s="354">
        <v>1060955</v>
      </c>
      <c r="D63" s="312">
        <v>4.4534869079413397E-3</v>
      </c>
      <c r="E63" s="312">
        <v>2.4684251547957059E-2</v>
      </c>
      <c r="F63" s="350">
        <v>4704</v>
      </c>
      <c r="G63" s="294">
        <v>9</v>
      </c>
      <c r="H63" s="294">
        <v>19674</v>
      </c>
    </row>
    <row r="64" spans="1:8">
      <c r="A64" s="353" t="s">
        <v>53</v>
      </c>
      <c r="B64" s="264" t="s">
        <v>626</v>
      </c>
      <c r="C64" s="354">
        <v>1064156</v>
      </c>
      <c r="D64" s="312">
        <v>3.0170930906587845E-3</v>
      </c>
      <c r="E64" s="312">
        <v>1.8558204843759363E-2</v>
      </c>
      <c r="F64" s="350">
        <v>3201</v>
      </c>
      <c r="G64" s="294">
        <v>10</v>
      </c>
      <c r="H64" s="294">
        <v>22875</v>
      </c>
    </row>
    <row r="65" spans="1:8">
      <c r="A65" s="353" t="s">
        <v>53</v>
      </c>
      <c r="B65" s="264" t="s">
        <v>627</v>
      </c>
      <c r="C65" s="354">
        <v>1075523</v>
      </c>
      <c r="D65" s="312">
        <v>1.0681704562113037E-2</v>
      </c>
      <c r="E65" s="312">
        <v>2.6974819364196323E-2</v>
      </c>
      <c r="F65" s="350">
        <v>11367</v>
      </c>
      <c r="G65" s="294">
        <v>11</v>
      </c>
      <c r="H65" s="294">
        <v>34242</v>
      </c>
    </row>
    <row r="66" spans="1:8">
      <c r="A66" s="353" t="s">
        <v>53</v>
      </c>
      <c r="B66" s="264" t="s">
        <v>628</v>
      </c>
      <c r="C66" s="354">
        <v>1062895</v>
      </c>
      <c r="D66" s="312">
        <v>-1.1741264482489022E-2</v>
      </c>
      <c r="E66" s="312">
        <v>2.075712511800365E-2</v>
      </c>
      <c r="F66" s="350">
        <v>-12628</v>
      </c>
      <c r="G66" s="294">
        <v>12</v>
      </c>
      <c r="H66" s="294">
        <v>21614</v>
      </c>
    </row>
    <row r="67" spans="1:8">
      <c r="A67" s="353" t="s">
        <v>743</v>
      </c>
      <c r="B67" s="264" t="s">
        <v>620</v>
      </c>
      <c r="C67" s="354">
        <v>1067563</v>
      </c>
      <c r="D67" s="312">
        <v>4.3917790562566505E-3</v>
      </c>
      <c r="E67" s="312">
        <v>2.5523706691591652E-2</v>
      </c>
      <c r="F67" s="350">
        <v>4668</v>
      </c>
      <c r="G67" s="294">
        <v>1</v>
      </c>
      <c r="H67" s="294">
        <v>4668</v>
      </c>
    </row>
    <row r="68" spans="1:8">
      <c r="A68" s="353" t="s">
        <v>53</v>
      </c>
      <c r="B68" s="264" t="s">
        <v>621</v>
      </c>
      <c r="C68" s="354">
        <v>1073734</v>
      </c>
      <c r="D68" s="312">
        <v>5.7804551113143088E-3</v>
      </c>
      <c r="E68" s="312">
        <v>2.6895253688748788E-2</v>
      </c>
      <c r="F68" s="350">
        <v>6171</v>
      </c>
      <c r="G68" s="294">
        <v>2</v>
      </c>
      <c r="H68" s="294">
        <v>10839</v>
      </c>
    </row>
    <row r="69" spans="1:8">
      <c r="A69" s="353" t="s">
        <v>53</v>
      </c>
      <c r="B69" s="264" t="s">
        <v>578</v>
      </c>
      <c r="C69" s="354">
        <v>1074159</v>
      </c>
      <c r="D69" s="312">
        <v>3.9581497838381274E-4</v>
      </c>
      <c r="E69" s="312">
        <v>1.6750231669258708E-2</v>
      </c>
      <c r="F69" s="350">
        <v>425</v>
      </c>
      <c r="G69" s="294">
        <v>3</v>
      </c>
      <c r="H69" s="294">
        <v>11264</v>
      </c>
    </row>
    <row r="70" spans="1:8">
      <c r="A70" s="353" t="s">
        <v>53</v>
      </c>
      <c r="B70" s="264" t="s">
        <v>617</v>
      </c>
      <c r="C70" s="354">
        <v>1074608</v>
      </c>
      <c r="D70" s="312">
        <v>4.1800143181780491E-4</v>
      </c>
      <c r="E70" s="312">
        <v>1.5669702815329201E-2</v>
      </c>
      <c r="F70" s="350">
        <v>449</v>
      </c>
      <c r="G70" s="294">
        <v>4</v>
      </c>
      <c r="H70" s="294">
        <v>11713</v>
      </c>
    </row>
    <row r="71" spans="1:8">
      <c r="A71" s="353" t="s">
        <v>53</v>
      </c>
      <c r="B71" s="264" t="s">
        <v>619</v>
      </c>
      <c r="C71" s="354">
        <v>1076803</v>
      </c>
      <c r="D71" s="312">
        <v>2.0426053035154101E-3</v>
      </c>
      <c r="E71" s="312">
        <v>2.1714213060219034E-2</v>
      </c>
      <c r="F71" s="350">
        <v>2195</v>
      </c>
      <c r="G71" s="294">
        <v>5</v>
      </c>
      <c r="H71" s="294">
        <v>13908</v>
      </c>
    </row>
    <row r="72" spans="1:8">
      <c r="A72" s="353" t="s">
        <v>53</v>
      </c>
      <c r="B72" s="264" t="s">
        <v>622</v>
      </c>
      <c r="C72" s="354">
        <v>1077808</v>
      </c>
      <c r="D72" s="312">
        <v>9.3331835071031044E-4</v>
      </c>
      <c r="E72" s="312">
        <v>2.3663373201265436E-2</v>
      </c>
      <c r="F72" s="350">
        <v>1005</v>
      </c>
      <c r="G72" s="294">
        <v>6</v>
      </c>
      <c r="H72" s="294">
        <v>14913</v>
      </c>
    </row>
    <row r="73" spans="1:8">
      <c r="A73" s="353" t="s">
        <v>53</v>
      </c>
      <c r="B73" s="264" t="s">
        <v>623</v>
      </c>
      <c r="C73" s="354">
        <v>1077279</v>
      </c>
      <c r="D73" s="312">
        <v>-4.9081097932102136E-4</v>
      </c>
      <c r="E73" s="312">
        <v>1.9607935928038334E-2</v>
      </c>
      <c r="F73" s="350">
        <v>-529</v>
      </c>
      <c r="G73" s="294">
        <v>7</v>
      </c>
      <c r="H73" s="294">
        <v>14384</v>
      </c>
    </row>
    <row r="74" spans="1:8">
      <c r="A74" s="353" t="s">
        <v>53</v>
      </c>
      <c r="B74" s="264" t="s">
        <v>624</v>
      </c>
      <c r="C74" s="354">
        <v>1079119</v>
      </c>
      <c r="D74" s="312">
        <v>1.7080069322803482E-3</v>
      </c>
      <c r="E74" s="312">
        <v>2.1650157017602867E-2</v>
      </c>
      <c r="F74" s="350">
        <v>1840</v>
      </c>
      <c r="G74" s="294">
        <v>8</v>
      </c>
      <c r="H74" s="294">
        <v>16224</v>
      </c>
    </row>
    <row r="75" spans="1:8">
      <c r="A75" s="353" t="s">
        <v>53</v>
      </c>
      <c r="B75" s="264" t="s">
        <v>625</v>
      </c>
      <c r="C75" s="354">
        <v>1088567</v>
      </c>
      <c r="D75" s="312">
        <v>8.7552901950571638E-3</v>
      </c>
      <c r="E75" s="312">
        <v>2.6025609003209382E-2</v>
      </c>
      <c r="F75" s="350">
        <v>9448</v>
      </c>
      <c r="G75" s="294">
        <v>9</v>
      </c>
      <c r="H75" s="294">
        <v>25672</v>
      </c>
    </row>
    <row r="76" spans="1:8">
      <c r="A76" s="353" t="s">
        <v>53</v>
      </c>
      <c r="B76" s="264" t="s">
        <v>626</v>
      </c>
      <c r="C76" s="354">
        <v>1099330</v>
      </c>
      <c r="D76" s="312">
        <v>9.8873105651742232E-3</v>
      </c>
      <c r="E76" s="312">
        <v>3.3053424497911932E-2</v>
      </c>
      <c r="F76" s="350">
        <v>10763</v>
      </c>
      <c r="G76" s="294">
        <v>10</v>
      </c>
      <c r="H76" s="294">
        <v>36435</v>
      </c>
    </row>
    <row r="77" spans="1:8">
      <c r="A77" s="353" t="s">
        <v>53</v>
      </c>
      <c r="B77" s="264" t="s">
        <v>627</v>
      </c>
      <c r="C77" s="354">
        <v>1113239</v>
      </c>
      <c r="D77" s="312">
        <v>1.2652251826112293E-2</v>
      </c>
      <c r="E77" s="312">
        <v>3.5067590372311885E-2</v>
      </c>
      <c r="F77" s="350">
        <v>13909</v>
      </c>
      <c r="G77" s="294">
        <v>11</v>
      </c>
      <c r="H77" s="294">
        <v>50344</v>
      </c>
    </row>
    <row r="78" spans="1:8">
      <c r="A78" s="353" t="s">
        <v>53</v>
      </c>
      <c r="B78" s="264" t="s">
        <v>628</v>
      </c>
      <c r="C78" s="354">
        <v>1095746</v>
      </c>
      <c r="D78" s="312">
        <v>-1.5713606871480379E-2</v>
      </c>
      <c r="E78" s="312">
        <v>3.0907098067071592E-2</v>
      </c>
      <c r="F78" s="350">
        <v>-17493</v>
      </c>
      <c r="G78" s="294">
        <v>12</v>
      </c>
      <c r="H78" s="294">
        <v>32851</v>
      </c>
    </row>
    <row r="79" spans="1:8">
      <c r="A79" s="353" t="s">
        <v>744</v>
      </c>
      <c r="B79" s="264" t="s">
        <v>620</v>
      </c>
      <c r="C79" s="354">
        <v>1101257</v>
      </c>
      <c r="D79" s="312">
        <v>5.0294502558074772E-3</v>
      </c>
      <c r="E79" s="312">
        <v>3.1561603390151127E-2</v>
      </c>
      <c r="F79" s="350">
        <v>5511</v>
      </c>
      <c r="G79" s="294">
        <v>1</v>
      </c>
      <c r="H79" s="294">
        <v>5511</v>
      </c>
    </row>
    <row r="80" spans="1:8">
      <c r="A80" s="353" t="s">
        <v>53</v>
      </c>
      <c r="B80" s="264" t="s">
        <v>621</v>
      </c>
      <c r="C80" s="354">
        <v>1109025</v>
      </c>
      <c r="D80" s="312">
        <v>7.0537576605642638E-3</v>
      </c>
      <c r="E80" s="312">
        <v>3.286754447563367E-2</v>
      </c>
      <c r="F80" s="350">
        <v>7768</v>
      </c>
      <c r="G80" s="294">
        <v>2</v>
      </c>
      <c r="H80" s="294">
        <v>13279</v>
      </c>
    </row>
    <row r="81" spans="1:8">
      <c r="A81" s="353" t="s">
        <v>53</v>
      </c>
      <c r="B81" s="264" t="s">
        <v>578</v>
      </c>
      <c r="C81" s="354">
        <v>1119209</v>
      </c>
      <c r="D81" s="312">
        <v>9.1828407835712333E-3</v>
      </c>
      <c r="E81" s="312">
        <v>4.1939787312679E-2</v>
      </c>
      <c r="F81" s="350">
        <v>10184</v>
      </c>
      <c r="G81" s="294">
        <v>3</v>
      </c>
      <c r="H81" s="294">
        <v>23463</v>
      </c>
    </row>
    <row r="82" spans="1:8">
      <c r="A82" s="353" t="s">
        <v>53</v>
      </c>
      <c r="B82" s="264" t="s">
        <v>617</v>
      </c>
      <c r="C82" s="354">
        <v>1116487</v>
      </c>
      <c r="D82" s="312">
        <v>-2.432074795681638E-3</v>
      </c>
      <c r="E82" s="312">
        <v>3.8971420276044944E-2</v>
      </c>
      <c r="F82" s="350">
        <v>-2722</v>
      </c>
      <c r="G82" s="294">
        <v>4</v>
      </c>
      <c r="H82" s="294">
        <v>20741</v>
      </c>
    </row>
    <row r="83" spans="1:8">
      <c r="A83" s="353" t="s">
        <v>53</v>
      </c>
      <c r="B83" s="264" t="s">
        <v>619</v>
      </c>
      <c r="C83" s="354">
        <v>1121279</v>
      </c>
      <c r="D83" s="312">
        <v>4.2920338526108992E-3</v>
      </c>
      <c r="E83" s="312">
        <v>4.1303748225069992E-2</v>
      </c>
      <c r="F83" s="350">
        <v>4792</v>
      </c>
      <c r="G83" s="294">
        <v>5</v>
      </c>
      <c r="H83" s="294">
        <v>25533</v>
      </c>
    </row>
    <row r="84" spans="1:8">
      <c r="A84" s="353" t="s">
        <v>53</v>
      </c>
      <c r="B84" s="264" t="s">
        <v>622</v>
      </c>
      <c r="C84" s="354">
        <v>1129262</v>
      </c>
      <c r="D84" s="312">
        <v>7.1195483015378258E-3</v>
      </c>
      <c r="E84" s="312">
        <v>4.7739486068019588E-2</v>
      </c>
      <c r="F84" s="350">
        <v>7983</v>
      </c>
      <c r="G84" s="294">
        <v>6</v>
      </c>
      <c r="H84" s="294">
        <v>33516</v>
      </c>
    </row>
    <row r="85" spans="1:8">
      <c r="A85" s="353" t="s">
        <v>53</v>
      </c>
      <c r="B85" s="264" t="s">
        <v>623</v>
      </c>
      <c r="C85" s="354">
        <v>1132219</v>
      </c>
      <c r="D85" s="312">
        <v>2.6185243105674161E-3</v>
      </c>
      <c r="E85" s="312">
        <v>5.0998859162761034E-2</v>
      </c>
      <c r="F85" s="350">
        <v>2957</v>
      </c>
      <c r="G85" s="294">
        <v>7</v>
      </c>
      <c r="H85" s="294">
        <v>36473</v>
      </c>
    </row>
    <row r="86" spans="1:8">
      <c r="A86" s="353" t="s">
        <v>53</v>
      </c>
      <c r="B86" s="264" t="s">
        <v>624</v>
      </c>
      <c r="C86" s="354">
        <v>1138666</v>
      </c>
      <c r="D86" s="312">
        <v>5.694128079461569E-3</v>
      </c>
      <c r="E86" s="312">
        <v>5.5181124602569298E-2</v>
      </c>
      <c r="F86" s="350">
        <v>6447</v>
      </c>
      <c r="G86" s="294">
        <v>8</v>
      </c>
      <c r="H86" s="294">
        <v>42920</v>
      </c>
    </row>
    <row r="87" spans="1:8">
      <c r="A87" s="353" t="s">
        <v>53</v>
      </c>
      <c r="B87" s="264" t="s">
        <v>625</v>
      </c>
      <c r="C87" s="354">
        <v>1147420</v>
      </c>
      <c r="D87" s="312">
        <v>7.6879436112082811E-3</v>
      </c>
      <c r="E87" s="312">
        <v>5.4064655643612181E-2</v>
      </c>
      <c r="F87" s="350">
        <v>8754</v>
      </c>
      <c r="G87" s="294">
        <v>9</v>
      </c>
      <c r="H87" s="294">
        <v>51674</v>
      </c>
    </row>
    <row r="88" spans="1:8">
      <c r="A88" s="353" t="s">
        <v>53</v>
      </c>
      <c r="B88" s="264" t="s">
        <v>626</v>
      </c>
      <c r="C88" s="354">
        <v>1157739</v>
      </c>
      <c r="D88" s="312">
        <v>8.9932195708632978E-3</v>
      </c>
      <c r="E88" s="312">
        <v>5.3131452793974576E-2</v>
      </c>
      <c r="F88" s="350">
        <v>10319</v>
      </c>
      <c r="G88" s="294">
        <v>10</v>
      </c>
      <c r="H88" s="294">
        <v>61993</v>
      </c>
    </row>
    <row r="89" spans="1:8">
      <c r="A89" s="353" t="s">
        <v>53</v>
      </c>
      <c r="B89" s="264" t="s">
        <v>627</v>
      </c>
      <c r="C89" s="354">
        <v>1168371</v>
      </c>
      <c r="D89" s="312">
        <v>9.1834169877667016E-3</v>
      </c>
      <c r="E89" s="312">
        <v>4.9523956670580072E-2</v>
      </c>
      <c r="F89" s="350">
        <v>10632</v>
      </c>
      <c r="G89" s="294">
        <v>11</v>
      </c>
      <c r="H89" s="294">
        <v>72625</v>
      </c>
    </row>
    <row r="90" spans="1:8">
      <c r="A90" s="353" t="s">
        <v>53</v>
      </c>
      <c r="B90" s="264" t="s">
        <v>628</v>
      </c>
      <c r="C90" s="354">
        <v>1147143</v>
      </c>
      <c r="D90" s="312">
        <v>-1.8168886423918451E-2</v>
      </c>
      <c r="E90" s="312">
        <v>4.6905943530708649E-2</v>
      </c>
      <c r="F90" s="350">
        <v>-21228</v>
      </c>
      <c r="G90" s="294">
        <v>12</v>
      </c>
      <c r="H90" s="294">
        <v>51397</v>
      </c>
    </row>
    <row r="91" spans="1:8">
      <c r="A91" s="353" t="s">
        <v>745</v>
      </c>
      <c r="B91" s="264" t="s">
        <v>620</v>
      </c>
      <c r="C91" s="354">
        <v>1159470</v>
      </c>
      <c r="D91" s="312">
        <v>1.0745826806248138E-2</v>
      </c>
      <c r="E91" s="312">
        <v>5.2860503951393634E-2</v>
      </c>
      <c r="F91" s="350">
        <v>12327</v>
      </c>
      <c r="G91" s="294">
        <v>1</v>
      </c>
      <c r="H91" s="294">
        <v>12327</v>
      </c>
    </row>
    <row r="92" spans="1:8">
      <c r="A92" s="353" t="s">
        <v>53</v>
      </c>
      <c r="B92" s="264" t="s">
        <v>621</v>
      </c>
      <c r="C92" s="354">
        <v>1167071</v>
      </c>
      <c r="D92" s="312">
        <v>6.5555814294462333E-3</v>
      </c>
      <c r="E92" s="312">
        <v>5.2339667726155836E-2</v>
      </c>
      <c r="F92" s="350">
        <v>7601</v>
      </c>
      <c r="G92" s="294">
        <v>2</v>
      </c>
      <c r="H92" s="294">
        <v>19928</v>
      </c>
    </row>
    <row r="93" spans="1:8">
      <c r="A93" s="353" t="s">
        <v>53</v>
      </c>
      <c r="B93" s="264" t="s">
        <v>578</v>
      </c>
      <c r="C93" s="354">
        <v>1173248</v>
      </c>
      <c r="D93" s="312">
        <v>5.2927371171076487E-3</v>
      </c>
      <c r="E93" s="312">
        <v>4.8283207157912456E-2</v>
      </c>
      <c r="F93" s="350">
        <v>6177</v>
      </c>
      <c r="G93" s="294">
        <v>3</v>
      </c>
      <c r="H93" s="294">
        <v>26105</v>
      </c>
    </row>
    <row r="94" spans="1:8">
      <c r="A94" s="353" t="s">
        <v>53</v>
      </c>
      <c r="B94" s="264" t="s">
        <v>617</v>
      </c>
      <c r="C94" s="354">
        <v>1175642</v>
      </c>
      <c r="D94" s="312">
        <v>2.0404893083132425E-3</v>
      </c>
      <c r="E94" s="312">
        <v>5.2983151617528979E-2</v>
      </c>
      <c r="F94" s="350">
        <v>2394</v>
      </c>
      <c r="G94" s="294">
        <v>4</v>
      </c>
      <c r="H94" s="294">
        <v>28499</v>
      </c>
    </row>
    <row r="95" spans="1:8">
      <c r="A95" s="353" t="s">
        <v>53</v>
      </c>
      <c r="B95" s="264" t="s">
        <v>619</v>
      </c>
      <c r="C95" s="354">
        <v>1177550</v>
      </c>
      <c r="D95" s="312">
        <v>1.6229430387821875E-3</v>
      </c>
      <c r="E95" s="312">
        <v>5.0184655201783057E-2</v>
      </c>
      <c r="F95" s="350">
        <v>1908</v>
      </c>
      <c r="G95" s="294">
        <v>5</v>
      </c>
      <c r="H95" s="294">
        <v>30407</v>
      </c>
    </row>
    <row r="96" spans="1:8">
      <c r="A96" s="353" t="s">
        <v>53</v>
      </c>
      <c r="B96" s="264" t="s">
        <v>622</v>
      </c>
      <c r="C96" s="354">
        <v>1181306</v>
      </c>
      <c r="D96" s="312">
        <v>3.1896734745870958E-3</v>
      </c>
      <c r="E96" s="312">
        <v>4.6086736293260655E-2</v>
      </c>
      <c r="F96" s="350">
        <v>3756</v>
      </c>
      <c r="G96" s="294">
        <v>6</v>
      </c>
      <c r="H96" s="294">
        <v>34163</v>
      </c>
    </row>
    <row r="97" spans="1:8">
      <c r="A97" s="353" t="s">
        <v>53</v>
      </c>
      <c r="B97" s="264" t="s">
        <v>623</v>
      </c>
      <c r="C97" s="354">
        <v>1186605</v>
      </c>
      <c r="D97" s="312">
        <v>4.4857132698894464E-3</v>
      </c>
      <c r="E97" s="312">
        <v>4.8034876644889479E-2</v>
      </c>
      <c r="F97" s="350">
        <v>5299</v>
      </c>
      <c r="G97" s="294">
        <v>7</v>
      </c>
      <c r="H97" s="294">
        <v>39462</v>
      </c>
    </row>
    <row r="98" spans="1:8">
      <c r="A98" s="353" t="s">
        <v>53</v>
      </c>
      <c r="B98" s="264" t="s">
        <v>624</v>
      </c>
      <c r="C98" s="354">
        <v>1191437</v>
      </c>
      <c r="D98" s="312">
        <v>4.0721217254267028E-3</v>
      </c>
      <c r="E98" s="312">
        <v>4.6344582168959203E-2</v>
      </c>
      <c r="F98" s="350">
        <v>4832</v>
      </c>
      <c r="G98" s="294">
        <v>8</v>
      </c>
      <c r="H98" s="294">
        <v>44294</v>
      </c>
    </row>
    <row r="99" spans="1:8">
      <c r="A99" s="353" t="s">
        <v>53</v>
      </c>
      <c r="B99" s="264" t="s">
        <v>625</v>
      </c>
      <c r="C99" s="354">
        <v>1196379</v>
      </c>
      <c r="D99" s="312">
        <v>4.1479322868098745E-3</v>
      </c>
      <c r="E99" s="312">
        <v>4.2668769936030415E-2</v>
      </c>
      <c r="F99" s="350">
        <v>4942</v>
      </c>
      <c r="G99" s="294">
        <v>9</v>
      </c>
      <c r="H99" s="294">
        <v>49236</v>
      </c>
    </row>
    <row r="100" spans="1:8">
      <c r="A100" s="353" t="s">
        <v>53</v>
      </c>
      <c r="B100" s="264" t="s">
        <v>626</v>
      </c>
      <c r="C100" s="354">
        <v>1210081</v>
      </c>
      <c r="D100" s="312">
        <v>1.1452892436259798E-2</v>
      </c>
      <c r="E100" s="312">
        <v>4.521053536246078E-2</v>
      </c>
      <c r="F100" s="350">
        <v>13702</v>
      </c>
      <c r="G100" s="294">
        <v>10</v>
      </c>
      <c r="H100" s="294">
        <v>62938</v>
      </c>
    </row>
    <row r="101" spans="1:8">
      <c r="A101" s="353" t="s">
        <v>53</v>
      </c>
      <c r="B101" s="264" t="s">
        <v>627</v>
      </c>
      <c r="C101" s="354">
        <v>1219614</v>
      </c>
      <c r="D101" s="312">
        <v>7.8779850274486307E-3</v>
      </c>
      <c r="E101" s="312">
        <v>4.3858500424950542E-2</v>
      </c>
      <c r="F101" s="350">
        <v>9533</v>
      </c>
      <c r="G101" s="294">
        <v>11</v>
      </c>
      <c r="H101" s="294">
        <v>72471</v>
      </c>
    </row>
    <row r="102" spans="1:8">
      <c r="A102" s="353" t="s">
        <v>53</v>
      </c>
      <c r="B102" s="264" t="s">
        <v>628</v>
      </c>
      <c r="C102" s="354">
        <v>1194386</v>
      </c>
      <c r="D102" s="312">
        <v>-2.0685233196732766E-2</v>
      </c>
      <c r="E102" s="312">
        <v>4.1183182916166405E-2</v>
      </c>
      <c r="F102" s="350">
        <v>-25228</v>
      </c>
      <c r="G102" s="294">
        <v>12</v>
      </c>
      <c r="H102" s="294">
        <v>47243</v>
      </c>
    </row>
    <row r="103" spans="1:8">
      <c r="A103" s="353" t="s">
        <v>746</v>
      </c>
      <c r="B103" s="264" t="s">
        <v>620</v>
      </c>
      <c r="C103" s="354">
        <v>1206391</v>
      </c>
      <c r="D103" s="312">
        <v>1.0051189481457445E-2</v>
      </c>
      <c r="E103" s="312">
        <v>4.0467627450473165E-2</v>
      </c>
      <c r="F103" s="350">
        <v>12005</v>
      </c>
      <c r="G103" s="294">
        <v>1</v>
      </c>
      <c r="H103" s="294">
        <v>12005</v>
      </c>
    </row>
    <row r="104" spans="1:8">
      <c r="A104" s="353" t="s">
        <v>53</v>
      </c>
      <c r="B104" s="264" t="s">
        <v>621</v>
      </c>
      <c r="C104" s="354">
        <v>1214066</v>
      </c>
      <c r="D104" s="312">
        <v>6.3619506445256047E-3</v>
      </c>
      <c r="E104" s="312">
        <v>4.0267473015780597E-2</v>
      </c>
      <c r="F104" s="350">
        <v>7675</v>
      </c>
      <c r="G104" s="294">
        <v>2</v>
      </c>
      <c r="H104" s="294">
        <v>19680</v>
      </c>
    </row>
    <row r="105" spans="1:8">
      <c r="A105" s="353" t="s">
        <v>53</v>
      </c>
      <c r="B105" s="264" t="s">
        <v>578</v>
      </c>
      <c r="C105" s="354">
        <v>1214015</v>
      </c>
      <c r="D105" s="312">
        <v>-4.2007600904780951E-5</v>
      </c>
      <c r="E105" s="312">
        <v>3.4747129336679006E-2</v>
      </c>
      <c r="F105" s="350">
        <v>-51</v>
      </c>
      <c r="G105" s="294">
        <v>3</v>
      </c>
      <c r="H105" s="294">
        <v>19629</v>
      </c>
    </row>
    <row r="106" spans="1:8">
      <c r="A106" s="353" t="s">
        <v>53</v>
      </c>
      <c r="B106" s="264" t="s">
        <v>617</v>
      </c>
      <c r="C106" s="354">
        <v>1218746</v>
      </c>
      <c r="D106" s="312">
        <v>3.8969864458018311E-3</v>
      </c>
      <c r="E106" s="312">
        <v>3.6664222611985542E-2</v>
      </c>
      <c r="F106" s="350">
        <v>4731</v>
      </c>
      <c r="G106" s="294">
        <v>4</v>
      </c>
      <c r="H106" s="294">
        <v>24360</v>
      </c>
    </row>
    <row r="107" spans="1:8">
      <c r="A107" s="353" t="s">
        <v>53</v>
      </c>
      <c r="B107" s="264" t="s">
        <v>619</v>
      </c>
      <c r="C107" s="354">
        <v>1216016</v>
      </c>
      <c r="D107" s="312">
        <v>-2.2400073518189512E-3</v>
      </c>
      <c r="E107" s="312">
        <v>3.2666128826801311E-2</v>
      </c>
      <c r="F107" s="350">
        <v>-2730</v>
      </c>
      <c r="G107" s="294">
        <v>5</v>
      </c>
      <c r="H107" s="294">
        <v>21630</v>
      </c>
    </row>
    <row r="108" spans="1:8">
      <c r="A108" s="353" t="s">
        <v>53</v>
      </c>
      <c r="B108" s="264" t="s">
        <v>622</v>
      </c>
      <c r="C108" s="354">
        <v>1219272</v>
      </c>
      <c r="D108" s="312">
        <v>2.6775963474163778E-3</v>
      </c>
      <c r="E108" s="312">
        <v>3.2139005473603044E-2</v>
      </c>
      <c r="F108" s="350">
        <v>3256</v>
      </c>
      <c r="G108" s="294">
        <v>6</v>
      </c>
      <c r="H108" s="294">
        <v>24886</v>
      </c>
    </row>
    <row r="109" spans="1:8">
      <c r="A109" s="353" t="s">
        <v>53</v>
      </c>
      <c r="B109" s="264" t="s">
        <v>623</v>
      </c>
      <c r="C109" s="354">
        <v>1220144</v>
      </c>
      <c r="D109" s="312">
        <v>7.1518086202249087E-4</v>
      </c>
      <c r="E109" s="312">
        <v>2.8264671057344204E-2</v>
      </c>
      <c r="F109" s="350">
        <v>872</v>
      </c>
      <c r="G109" s="294">
        <v>7</v>
      </c>
      <c r="H109" s="294">
        <v>25758</v>
      </c>
    </row>
    <row r="110" spans="1:8">
      <c r="A110" s="353" t="s">
        <v>53</v>
      </c>
      <c r="B110" s="264" t="s">
        <v>624</v>
      </c>
      <c r="C110" s="354">
        <v>1222971</v>
      </c>
      <c r="D110" s="312">
        <v>2.3169396399114195E-3</v>
      </c>
      <c r="E110" s="312">
        <v>2.6467198853149521E-2</v>
      </c>
      <c r="F110" s="350">
        <v>2827</v>
      </c>
      <c r="G110" s="294">
        <v>8</v>
      </c>
      <c r="H110" s="294">
        <v>28585</v>
      </c>
    </row>
    <row r="111" spans="1:8">
      <c r="A111" s="353" t="s">
        <v>53</v>
      </c>
      <c r="B111" s="264" t="s">
        <v>625</v>
      </c>
      <c r="C111" s="354">
        <v>1226715</v>
      </c>
      <c r="D111" s="312">
        <v>3.0613972040220983E-3</v>
      </c>
      <c r="E111" s="312">
        <v>2.5356513278818937E-2</v>
      </c>
      <c r="F111" s="350">
        <v>3744</v>
      </c>
      <c r="G111" s="294">
        <v>9</v>
      </c>
      <c r="H111" s="294">
        <v>32329</v>
      </c>
    </row>
    <row r="112" spans="1:8">
      <c r="A112" s="353" t="s">
        <v>53</v>
      </c>
      <c r="B112" s="264" t="s">
        <v>626</v>
      </c>
      <c r="C112" s="354">
        <v>1228030</v>
      </c>
      <c r="D112" s="312">
        <v>1.0719686316706944E-3</v>
      </c>
      <c r="E112" s="312">
        <v>1.4832891351901134E-2</v>
      </c>
      <c r="F112" s="350">
        <v>1315</v>
      </c>
      <c r="G112" s="294">
        <v>10</v>
      </c>
      <c r="H112" s="294">
        <v>33644</v>
      </c>
    </row>
    <row r="113" spans="1:8">
      <c r="A113" s="353" t="s">
        <v>53</v>
      </c>
      <c r="B113" s="264" t="s">
        <v>627</v>
      </c>
      <c r="C113" s="354">
        <v>1225338</v>
      </c>
      <c r="D113" s="312">
        <v>-2.1921288567868791E-3</v>
      </c>
      <c r="E113" s="312">
        <v>4.6932882043007051E-3</v>
      </c>
      <c r="F113" s="350">
        <v>-2692</v>
      </c>
      <c r="G113" s="294">
        <v>11</v>
      </c>
      <c r="H113" s="294">
        <v>30952</v>
      </c>
    </row>
    <row r="114" spans="1:8">
      <c r="A114" s="353" t="s">
        <v>53</v>
      </c>
      <c r="B114" s="264" t="s">
        <v>628</v>
      </c>
      <c r="C114" s="354">
        <v>1204590</v>
      </c>
      <c r="D114" s="312">
        <v>-1.6932470877423222E-2</v>
      </c>
      <c r="E114" s="312">
        <v>8.5433017466716166E-3</v>
      </c>
      <c r="F114" s="350">
        <v>-20748</v>
      </c>
      <c r="G114" s="294">
        <v>12</v>
      </c>
      <c r="H114" s="294">
        <v>10204</v>
      </c>
    </row>
    <row r="115" spans="1:8">
      <c r="A115" s="353" t="s">
        <v>747</v>
      </c>
      <c r="B115" s="264" t="s">
        <v>620</v>
      </c>
      <c r="C115" s="354">
        <v>1200192</v>
      </c>
      <c r="D115" s="312">
        <v>-3.6510347919208597E-3</v>
      </c>
      <c r="E115" s="312">
        <v>-5.1384667160149222E-3</v>
      </c>
      <c r="F115" s="350">
        <v>-4398</v>
      </c>
      <c r="G115" s="294">
        <v>1</v>
      </c>
      <c r="H115" s="294">
        <v>-4398</v>
      </c>
    </row>
    <row r="116" spans="1:8">
      <c r="A116" s="353" t="s">
        <v>53</v>
      </c>
      <c r="B116" s="264" t="s">
        <v>621</v>
      </c>
      <c r="C116" s="354">
        <v>1194715</v>
      </c>
      <c r="D116" s="312">
        <v>-4.5634365168240043E-3</v>
      </c>
      <c r="E116" s="312">
        <v>-1.593900166877249E-2</v>
      </c>
      <c r="F116" s="350">
        <v>-5477</v>
      </c>
      <c r="G116" s="294">
        <v>2</v>
      </c>
      <c r="H116" s="294">
        <v>-9875</v>
      </c>
    </row>
    <row r="117" spans="1:8">
      <c r="A117" s="353" t="s">
        <v>53</v>
      </c>
      <c r="B117" s="264" t="s">
        <v>578</v>
      </c>
      <c r="C117" s="354">
        <v>1198805</v>
      </c>
      <c r="D117" s="312">
        <v>3.4234106042025925E-3</v>
      </c>
      <c r="E117" s="312">
        <v>-1.2528675510599108E-2</v>
      </c>
      <c r="F117" s="350">
        <v>4090</v>
      </c>
      <c r="G117" s="294">
        <v>3</v>
      </c>
      <c r="H117" s="294">
        <v>-5785</v>
      </c>
    </row>
    <row r="118" spans="1:8">
      <c r="A118" s="353" t="s">
        <v>53</v>
      </c>
      <c r="B118" s="264" t="s">
        <v>617</v>
      </c>
      <c r="C118" s="354">
        <v>1193947</v>
      </c>
      <c r="D118" s="312">
        <v>-4.0523688172805494E-3</v>
      </c>
      <c r="E118" s="312">
        <v>-2.0347964218959458E-2</v>
      </c>
      <c r="F118" s="350">
        <v>-4858</v>
      </c>
      <c r="G118" s="294">
        <v>4</v>
      </c>
      <c r="H118" s="294">
        <v>-10643</v>
      </c>
    </row>
    <row r="119" spans="1:8">
      <c r="A119" s="353" t="s">
        <v>53</v>
      </c>
      <c r="B119" s="264" t="s">
        <v>619</v>
      </c>
      <c r="C119" s="354">
        <v>1190262</v>
      </c>
      <c r="D119" s="312">
        <v>-3.0864016576950259E-3</v>
      </c>
      <c r="E119" s="312">
        <v>-2.1178997644767827E-2</v>
      </c>
      <c r="F119" s="350">
        <v>-3685</v>
      </c>
      <c r="G119" s="294">
        <v>5</v>
      </c>
      <c r="H119" s="294">
        <v>-14328</v>
      </c>
    </row>
    <row r="120" spans="1:8">
      <c r="A120" s="353" t="s">
        <v>53</v>
      </c>
      <c r="B120" s="264" t="s">
        <v>622</v>
      </c>
      <c r="C120" s="354">
        <v>1194763</v>
      </c>
      <c r="D120" s="312">
        <v>3.7815203711450973E-3</v>
      </c>
      <c r="E120" s="312">
        <v>-2.0101339159760867E-2</v>
      </c>
      <c r="F120" s="350">
        <v>4501</v>
      </c>
      <c r="G120" s="294">
        <v>6</v>
      </c>
      <c r="H120" s="294">
        <v>-9827</v>
      </c>
    </row>
    <row r="121" spans="1:8">
      <c r="A121" s="353" t="s">
        <v>53</v>
      </c>
      <c r="B121" s="264" t="s">
        <v>623</v>
      </c>
      <c r="C121" s="354">
        <v>1198518</v>
      </c>
      <c r="D121" s="312">
        <v>3.142882730717389E-3</v>
      </c>
      <c r="E121" s="312">
        <v>-1.7724137478854929E-2</v>
      </c>
      <c r="F121" s="350">
        <v>3755</v>
      </c>
      <c r="G121" s="294">
        <v>7</v>
      </c>
      <c r="H121" s="294">
        <v>-6072</v>
      </c>
    </row>
    <row r="122" spans="1:8">
      <c r="A122" s="353" t="s">
        <v>53</v>
      </c>
      <c r="B122" s="264" t="s">
        <v>624</v>
      </c>
      <c r="C122" s="354">
        <v>1198986</v>
      </c>
      <c r="D122" s="312">
        <v>3.9048224557336475E-4</v>
      </c>
      <c r="E122" s="312">
        <v>-1.9612075838265963E-2</v>
      </c>
      <c r="F122" s="350">
        <v>468</v>
      </c>
      <c r="G122" s="294">
        <v>8</v>
      </c>
      <c r="H122" s="294">
        <v>-5604</v>
      </c>
    </row>
    <row r="123" spans="1:8">
      <c r="A123" s="353" t="s">
        <v>53</v>
      </c>
      <c r="B123" s="264" t="s">
        <v>625</v>
      </c>
      <c r="C123" s="354">
        <v>1197731</v>
      </c>
      <c r="D123" s="312">
        <v>-1.0467178098826357E-3</v>
      </c>
      <c r="E123" s="312">
        <v>-2.3627329901403371E-2</v>
      </c>
      <c r="F123" s="350">
        <v>-1255</v>
      </c>
      <c r="G123" s="294">
        <v>9</v>
      </c>
      <c r="H123" s="294">
        <v>-6859</v>
      </c>
    </row>
    <row r="124" spans="1:8">
      <c r="A124" s="353" t="s">
        <v>53</v>
      </c>
      <c r="B124" s="264" t="s">
        <v>626</v>
      </c>
      <c r="C124" s="354">
        <v>1210664</v>
      </c>
      <c r="D124" s="312">
        <v>1.0797917061510454E-2</v>
      </c>
      <c r="E124" s="312">
        <v>-1.4141348338395643E-2</v>
      </c>
      <c r="F124" s="350">
        <v>12933</v>
      </c>
      <c r="G124" s="294">
        <v>10</v>
      </c>
      <c r="H124" s="294">
        <v>6074</v>
      </c>
    </row>
    <row r="125" spans="1:8">
      <c r="A125" s="353" t="s">
        <v>53</v>
      </c>
      <c r="B125" s="264" t="s">
        <v>627</v>
      </c>
      <c r="C125" s="354">
        <v>1221907</v>
      </c>
      <c r="D125" s="312">
        <v>9.2866393978841E-3</v>
      </c>
      <c r="E125" s="312">
        <v>-2.8000437430325542E-3</v>
      </c>
      <c r="F125" s="350">
        <v>11243</v>
      </c>
      <c r="G125" s="294">
        <v>11</v>
      </c>
      <c r="H125" s="294">
        <v>17317</v>
      </c>
    </row>
    <row r="126" spans="1:8">
      <c r="A126" s="353" t="s">
        <v>53</v>
      </c>
      <c r="B126" s="264" t="s">
        <v>628</v>
      </c>
      <c r="C126" s="354">
        <v>1208019</v>
      </c>
      <c r="D126" s="312">
        <v>-1.136584044448552E-2</v>
      </c>
      <c r="E126" s="312">
        <v>2.846611710208391E-3</v>
      </c>
      <c r="F126" s="350">
        <v>-13888</v>
      </c>
      <c r="G126" s="294">
        <v>12</v>
      </c>
      <c r="H126" s="294">
        <v>3429</v>
      </c>
    </row>
    <row r="127" spans="1:8">
      <c r="A127" s="353" t="s">
        <v>748</v>
      </c>
      <c r="B127" s="264" t="s">
        <v>620</v>
      </c>
      <c r="C127" s="354">
        <v>1207686</v>
      </c>
      <c r="D127" s="312">
        <v>-2.7565791597650158E-4</v>
      </c>
      <c r="E127" s="312">
        <v>6.2440009598463408E-3</v>
      </c>
      <c r="F127" s="350">
        <v>-333</v>
      </c>
      <c r="G127" s="294">
        <v>1</v>
      </c>
      <c r="H127" s="294">
        <v>-333</v>
      </c>
    </row>
    <row r="128" spans="1:8">
      <c r="A128" s="353" t="s">
        <v>53</v>
      </c>
      <c r="B128" s="264" t="s">
        <v>621</v>
      </c>
      <c r="C128" s="354">
        <v>1215559</v>
      </c>
      <c r="D128" s="312">
        <v>6.5190786346782659E-3</v>
      </c>
      <c r="E128" s="312">
        <v>1.7446838785819319E-2</v>
      </c>
      <c r="F128" s="350">
        <v>7873</v>
      </c>
      <c r="G128" s="294">
        <v>2</v>
      </c>
      <c r="H128" s="294">
        <v>7540</v>
      </c>
    </row>
    <row r="129" spans="1:8">
      <c r="A129" s="353" t="s">
        <v>53</v>
      </c>
      <c r="B129" s="264" t="s">
        <v>578</v>
      </c>
      <c r="C129" s="354">
        <v>1226178</v>
      </c>
      <c r="D129" s="312">
        <v>8.7358984631762393E-3</v>
      </c>
      <c r="E129" s="312">
        <v>2.2833571765216165E-2</v>
      </c>
      <c r="F129" s="350">
        <v>10619</v>
      </c>
      <c r="G129" s="294">
        <v>3</v>
      </c>
      <c r="H129" s="294">
        <v>18159</v>
      </c>
    </row>
    <row r="130" spans="1:8">
      <c r="A130" s="353" t="s">
        <v>53</v>
      </c>
      <c r="B130" s="264" t="s">
        <v>617</v>
      </c>
      <c r="C130" s="354">
        <v>1232200</v>
      </c>
      <c r="D130" s="312">
        <v>4.9111956012912739E-3</v>
      </c>
      <c r="E130" s="312">
        <v>3.2039110613787614E-2</v>
      </c>
      <c r="F130" s="350">
        <v>6022</v>
      </c>
      <c r="G130" s="294">
        <v>4</v>
      </c>
      <c r="H130" s="294">
        <v>24181</v>
      </c>
    </row>
    <row r="131" spans="1:8">
      <c r="A131" s="353" t="s">
        <v>53</v>
      </c>
      <c r="B131" s="264" t="s">
        <v>619</v>
      </c>
      <c r="C131" s="354">
        <v>1233199</v>
      </c>
      <c r="D131" s="312">
        <v>8.1074500892719392E-4</v>
      </c>
      <c r="E131" s="312">
        <v>3.6073570356778495E-2</v>
      </c>
      <c r="F131" s="350">
        <v>999</v>
      </c>
      <c r="G131" s="294">
        <v>5</v>
      </c>
      <c r="H131" s="294">
        <v>25180</v>
      </c>
    </row>
    <row r="132" spans="1:8">
      <c r="A132" s="353" t="s">
        <v>53</v>
      </c>
      <c r="B132" s="264" t="s">
        <v>622</v>
      </c>
      <c r="C132" s="354">
        <v>1236525</v>
      </c>
      <c r="D132" s="312">
        <v>2.6970505165833103E-3</v>
      </c>
      <c r="E132" s="312">
        <v>3.4954212676489016E-2</v>
      </c>
      <c r="F132" s="350">
        <v>3326</v>
      </c>
      <c r="G132" s="294">
        <v>6</v>
      </c>
      <c r="H132" s="294">
        <v>28506</v>
      </c>
    </row>
    <row r="133" spans="1:8">
      <c r="A133" s="353" t="s">
        <v>53</v>
      </c>
      <c r="B133" s="264" t="s">
        <v>623</v>
      </c>
      <c r="C133" s="354">
        <v>1243416</v>
      </c>
      <c r="D133" s="312">
        <v>5.5728755989568057E-3</v>
      </c>
      <c r="E133" s="312">
        <v>3.7461264661857285E-2</v>
      </c>
      <c r="F133" s="350">
        <v>6891</v>
      </c>
      <c r="G133" s="294">
        <v>7</v>
      </c>
      <c r="H133" s="294">
        <v>35397</v>
      </c>
    </row>
    <row r="134" spans="1:8">
      <c r="A134" s="353" t="s">
        <v>53</v>
      </c>
      <c r="B134" s="264" t="s">
        <v>624</v>
      </c>
      <c r="C134" s="354">
        <v>1251516</v>
      </c>
      <c r="D134" s="312">
        <v>6.5143121851416463E-3</v>
      </c>
      <c r="E134" s="312">
        <v>4.38120211578783E-2</v>
      </c>
      <c r="F134" s="350">
        <v>8100</v>
      </c>
      <c r="G134" s="294">
        <v>8</v>
      </c>
      <c r="H134" s="294">
        <v>43497</v>
      </c>
    </row>
    <row r="135" spans="1:8">
      <c r="A135" s="353" t="s">
        <v>53</v>
      </c>
      <c r="B135" s="264" t="s">
        <v>625</v>
      </c>
      <c r="C135" s="354">
        <v>1256598</v>
      </c>
      <c r="D135" s="312">
        <v>4.0606752131016055E-3</v>
      </c>
      <c r="E135" s="312">
        <v>4.9148765457352361E-2</v>
      </c>
      <c r="F135" s="350">
        <v>5082</v>
      </c>
      <c r="G135" s="294">
        <v>9</v>
      </c>
      <c r="H135" s="294">
        <v>48579</v>
      </c>
    </row>
    <row r="136" spans="1:8">
      <c r="A136" s="353" t="s">
        <v>53</v>
      </c>
      <c r="B136" s="264" t="s">
        <v>626</v>
      </c>
      <c r="C136" s="354">
        <v>1268034</v>
      </c>
      <c r="D136" s="312">
        <v>9.1007625350350008E-3</v>
      </c>
      <c r="E136" s="312">
        <v>4.7387218914579199E-2</v>
      </c>
      <c r="F136" s="350">
        <v>11436</v>
      </c>
      <c r="G136" s="294">
        <v>10</v>
      </c>
      <c r="H136" s="294">
        <v>60015</v>
      </c>
    </row>
    <row r="137" spans="1:8">
      <c r="A137" s="353" t="s">
        <v>53</v>
      </c>
      <c r="B137" s="264" t="s">
        <v>627</v>
      </c>
      <c r="C137" s="354">
        <v>1277314</v>
      </c>
      <c r="D137" s="312">
        <v>7.3184157522589999E-3</v>
      </c>
      <c r="E137" s="312">
        <v>4.5344694809015706E-2</v>
      </c>
      <c r="F137" s="350">
        <v>9280</v>
      </c>
      <c r="G137" s="294">
        <v>11</v>
      </c>
      <c r="H137" s="294">
        <v>69295</v>
      </c>
    </row>
    <row r="138" spans="1:8">
      <c r="A138" s="353" t="s">
        <v>53</v>
      </c>
      <c r="B138" s="264" t="s">
        <v>628</v>
      </c>
      <c r="C138" s="354">
        <v>1263487</v>
      </c>
      <c r="D138" s="312">
        <v>-1.0825059460712105E-2</v>
      </c>
      <c r="E138" s="312">
        <v>4.591649634649797E-2</v>
      </c>
      <c r="F138" s="350">
        <v>-13827</v>
      </c>
      <c r="G138" s="294">
        <v>12</v>
      </c>
      <c r="H138" s="294">
        <v>55468</v>
      </c>
    </row>
    <row r="139" spans="1:8">
      <c r="A139" s="353" t="s">
        <v>749</v>
      </c>
      <c r="B139" s="264" t="s">
        <v>620</v>
      </c>
      <c r="C139" s="354">
        <v>1264788</v>
      </c>
      <c r="D139" s="312">
        <v>1.0296900561699296E-3</v>
      </c>
      <c r="E139" s="312">
        <v>4.7282157779422906E-2</v>
      </c>
      <c r="F139" s="350">
        <v>1301</v>
      </c>
      <c r="G139" s="294">
        <v>1</v>
      </c>
      <c r="H139" s="294">
        <v>1301</v>
      </c>
    </row>
    <row r="140" spans="1:8">
      <c r="A140" s="353" t="s">
        <v>53</v>
      </c>
      <c r="B140" s="264" t="s">
        <v>621</v>
      </c>
      <c r="C140" s="354">
        <v>1274313</v>
      </c>
      <c r="D140" s="312">
        <v>7.530906365335488E-3</v>
      </c>
      <c r="E140" s="312">
        <v>4.8334963584655277E-2</v>
      </c>
      <c r="F140" s="350">
        <v>9525</v>
      </c>
      <c r="G140" s="294">
        <v>2</v>
      </c>
      <c r="H140" s="294">
        <v>10826</v>
      </c>
    </row>
    <row r="141" spans="1:8">
      <c r="A141" s="353" t="s">
        <v>53</v>
      </c>
      <c r="B141" s="264" t="s">
        <v>578</v>
      </c>
      <c r="C141" s="354">
        <v>1282251</v>
      </c>
      <c r="D141" s="312">
        <v>6.2292388133842191E-3</v>
      </c>
      <c r="E141" s="312">
        <v>4.5729902183859084E-2</v>
      </c>
      <c r="F141" s="350">
        <v>7938</v>
      </c>
      <c r="G141" s="294">
        <v>3</v>
      </c>
      <c r="H141" s="294">
        <v>18764</v>
      </c>
    </row>
    <row r="142" spans="1:8">
      <c r="A142" s="353" t="s">
        <v>53</v>
      </c>
      <c r="B142" s="264" t="s">
        <v>617</v>
      </c>
      <c r="C142" s="354">
        <v>1284045</v>
      </c>
      <c r="D142" s="312">
        <v>1.3991020478829608E-3</v>
      </c>
      <c r="E142" s="312">
        <v>4.207515013796459E-2</v>
      </c>
      <c r="F142" s="350">
        <v>1794</v>
      </c>
      <c r="G142" s="294">
        <v>4</v>
      </c>
      <c r="H142" s="294">
        <v>20558</v>
      </c>
    </row>
    <row r="143" spans="1:8">
      <c r="A143" s="353" t="s">
        <v>53</v>
      </c>
      <c r="B143" s="264" t="s">
        <v>619</v>
      </c>
      <c r="C143" s="354">
        <v>1285810</v>
      </c>
      <c r="D143" s="312">
        <v>1.3745624179837268E-3</v>
      </c>
      <c r="E143" s="312">
        <v>4.266221428982675E-2</v>
      </c>
      <c r="F143" s="350">
        <v>1765</v>
      </c>
      <c r="G143" s="294">
        <v>5</v>
      </c>
      <c r="H143" s="294">
        <v>22323</v>
      </c>
    </row>
    <row r="144" spans="1:8">
      <c r="A144" s="353" t="s">
        <v>53</v>
      </c>
      <c r="B144" s="264" t="s">
        <v>622</v>
      </c>
      <c r="C144" s="354">
        <v>1288822</v>
      </c>
      <c r="D144" s="312">
        <v>2.3424922811301485E-3</v>
      </c>
      <c r="E144" s="312">
        <v>4.2293524190776477E-2</v>
      </c>
      <c r="F144" s="350">
        <v>3012</v>
      </c>
      <c r="G144" s="294">
        <v>6</v>
      </c>
      <c r="H144" s="294">
        <v>25335</v>
      </c>
    </row>
    <row r="145" spans="1:8">
      <c r="A145" s="353" t="s">
        <v>53</v>
      </c>
      <c r="B145" s="264" t="s">
        <v>623</v>
      </c>
      <c r="C145" s="354">
        <v>1294392</v>
      </c>
      <c r="D145" s="312">
        <v>4.3217760094100832E-3</v>
      </c>
      <c r="E145" s="312">
        <v>4.0996738018491019E-2</v>
      </c>
      <c r="F145" s="350">
        <v>5570</v>
      </c>
      <c r="G145" s="294">
        <v>7</v>
      </c>
      <c r="H145" s="294">
        <v>30905</v>
      </c>
    </row>
    <row r="146" spans="1:8">
      <c r="A146" s="353" t="s">
        <v>53</v>
      </c>
      <c r="B146" s="264" t="s">
        <v>624</v>
      </c>
      <c r="C146" s="354">
        <v>1299060</v>
      </c>
      <c r="D146" s="312">
        <v>3.606326367900925E-3</v>
      </c>
      <c r="E146" s="312">
        <v>3.7989126787032701E-2</v>
      </c>
      <c r="F146" s="350">
        <v>4668</v>
      </c>
      <c r="G146" s="294">
        <v>8</v>
      </c>
      <c r="H146" s="294">
        <v>35573</v>
      </c>
    </row>
    <row r="147" spans="1:8">
      <c r="A147" s="353" t="s">
        <v>53</v>
      </c>
      <c r="B147" s="264" t="s">
        <v>625</v>
      </c>
      <c r="C147" s="354">
        <v>1307965</v>
      </c>
      <c r="D147" s="312">
        <v>6.8549566609701351E-3</v>
      </c>
      <c r="E147" s="312">
        <v>4.0877830459701503E-2</v>
      </c>
      <c r="F147" s="350">
        <v>8905</v>
      </c>
      <c r="G147" s="294">
        <v>9</v>
      </c>
      <c r="H147" s="294">
        <v>44478</v>
      </c>
    </row>
    <row r="148" spans="1:8">
      <c r="A148" s="353" t="s">
        <v>53</v>
      </c>
      <c r="B148" s="264" t="s">
        <v>626</v>
      </c>
      <c r="C148" s="354">
        <v>1317875</v>
      </c>
      <c r="D148" s="312">
        <v>7.5766553386367175E-3</v>
      </c>
      <c r="E148" s="312">
        <v>3.9305728395295336E-2</v>
      </c>
      <c r="F148" s="350">
        <v>9910</v>
      </c>
      <c r="G148" s="294">
        <v>10</v>
      </c>
      <c r="H148" s="294">
        <v>54388</v>
      </c>
    </row>
    <row r="149" spans="1:8">
      <c r="A149" s="353" t="s">
        <v>53</v>
      </c>
      <c r="B149" s="264" t="s">
        <v>627</v>
      </c>
      <c r="C149" s="354">
        <v>1325584</v>
      </c>
      <c r="D149" s="312">
        <v>5.8495684340320597E-3</v>
      </c>
      <c r="E149" s="312">
        <v>3.7790237952453287E-2</v>
      </c>
      <c r="F149" s="350">
        <v>7709</v>
      </c>
      <c r="G149" s="294">
        <v>11</v>
      </c>
      <c r="H149" s="294">
        <v>62097</v>
      </c>
    </row>
    <row r="150" spans="1:8">
      <c r="A150" s="353" t="s">
        <v>53</v>
      </c>
      <c r="B150" s="264" t="s">
        <v>628</v>
      </c>
      <c r="C150" s="354">
        <v>1308282</v>
      </c>
      <c r="D150" s="312">
        <v>-1.3052360318169254E-2</v>
      </c>
      <c r="E150" s="312">
        <v>3.545347122685083E-2</v>
      </c>
      <c r="F150" s="350">
        <v>-17302</v>
      </c>
      <c r="G150" s="294">
        <v>12</v>
      </c>
      <c r="H150" s="294">
        <v>44795</v>
      </c>
    </row>
    <row r="151" spans="1:8">
      <c r="A151" s="353" t="s">
        <v>750</v>
      </c>
      <c r="B151" s="264" t="s">
        <v>620</v>
      </c>
      <c r="C151" s="354">
        <v>1307399</v>
      </c>
      <c r="D151" s="312">
        <v>-6.7493093996551234E-4</v>
      </c>
      <c r="E151" s="312">
        <v>3.3690231090111489E-2</v>
      </c>
      <c r="F151" s="350">
        <v>-883</v>
      </c>
      <c r="G151" s="294">
        <v>1</v>
      </c>
      <c r="H151" s="294">
        <v>-883</v>
      </c>
    </row>
    <row r="152" spans="1:8">
      <c r="A152" s="353" t="s">
        <v>53</v>
      </c>
      <c r="B152" s="264" t="s">
        <v>621</v>
      </c>
      <c r="C152" s="354">
        <v>1316368</v>
      </c>
      <c r="D152" s="312">
        <v>6.8601857581349623E-3</v>
      </c>
      <c r="E152" s="312">
        <v>3.3002096031351735E-2</v>
      </c>
      <c r="F152" s="350">
        <v>8969</v>
      </c>
      <c r="G152" s="294">
        <v>2</v>
      </c>
      <c r="H152" s="294">
        <v>8086</v>
      </c>
    </row>
    <row r="153" spans="1:8">
      <c r="A153" s="353" t="s">
        <v>53</v>
      </c>
      <c r="B153" s="264" t="s">
        <v>578</v>
      </c>
      <c r="C153" s="354">
        <v>1327266</v>
      </c>
      <c r="D153" s="312">
        <v>8.2788399596465112E-3</v>
      </c>
      <c r="E153" s="312">
        <v>3.5106231151311285E-2</v>
      </c>
      <c r="F153" s="350">
        <v>10898</v>
      </c>
      <c r="G153" s="294">
        <v>3</v>
      </c>
      <c r="H153" s="294">
        <v>18984</v>
      </c>
    </row>
    <row r="154" spans="1:8">
      <c r="A154" s="353" t="s">
        <v>53</v>
      </c>
      <c r="B154" s="264" t="s">
        <v>617</v>
      </c>
      <c r="C154" s="354">
        <v>1325979</v>
      </c>
      <c r="D154" s="312">
        <v>-9.6966244897400689E-4</v>
      </c>
      <c r="E154" s="312">
        <v>3.2657733957921931E-2</v>
      </c>
      <c r="F154" s="350">
        <v>-1287</v>
      </c>
      <c r="G154" s="294">
        <v>4</v>
      </c>
      <c r="H154" s="294">
        <v>17697</v>
      </c>
    </row>
    <row r="155" spans="1:8">
      <c r="A155" s="353" t="s">
        <v>53</v>
      </c>
      <c r="B155" s="264" t="s">
        <v>619</v>
      </c>
      <c r="C155" s="354">
        <v>1325783</v>
      </c>
      <c r="D155" s="312">
        <v>-1.4781531230889655E-4</v>
      </c>
      <c r="E155" s="312">
        <v>3.1087796797349521E-2</v>
      </c>
      <c r="F155" s="350">
        <v>-196</v>
      </c>
      <c r="G155" s="294">
        <v>5</v>
      </c>
      <c r="H155" s="294">
        <v>17501</v>
      </c>
    </row>
    <row r="156" spans="1:8">
      <c r="A156" s="353" t="s">
        <v>53</v>
      </c>
      <c r="B156" s="264" t="s">
        <v>622</v>
      </c>
      <c r="C156" s="354">
        <v>1328013</v>
      </c>
      <c r="D156" s="312">
        <v>1.6820248864255483E-3</v>
      </c>
      <c r="E156" s="312">
        <v>3.040838843533078E-2</v>
      </c>
      <c r="F156" s="350">
        <v>2230</v>
      </c>
      <c r="G156" s="294">
        <v>6</v>
      </c>
      <c r="H156" s="294">
        <v>19731</v>
      </c>
    </row>
    <row r="157" spans="1:8">
      <c r="A157" s="353" t="s">
        <v>53</v>
      </c>
      <c r="B157" s="264" t="s">
        <v>623</v>
      </c>
      <c r="C157" s="354">
        <v>1334119</v>
      </c>
      <c r="D157" s="312">
        <v>4.5978465572249494E-3</v>
      </c>
      <c r="E157" s="312">
        <v>3.0691629738131887E-2</v>
      </c>
      <c r="F157" s="350">
        <v>6106</v>
      </c>
      <c r="G157" s="294">
        <v>7</v>
      </c>
      <c r="H157" s="294">
        <v>25837</v>
      </c>
    </row>
    <row r="158" spans="1:8">
      <c r="A158" s="353" t="s">
        <v>53</v>
      </c>
      <c r="B158" s="264" t="s">
        <v>624</v>
      </c>
      <c r="C158" s="354">
        <v>1335671</v>
      </c>
      <c r="D158" s="312">
        <v>1.1633145169209769E-3</v>
      </c>
      <c r="E158" s="312">
        <v>2.8182685942142793E-2</v>
      </c>
      <c r="F158" s="350">
        <v>1552</v>
      </c>
      <c r="G158" s="294">
        <v>8</v>
      </c>
      <c r="H158" s="294">
        <v>27389</v>
      </c>
    </row>
    <row r="159" spans="1:8">
      <c r="A159" s="353" t="s">
        <v>53</v>
      </c>
      <c r="B159" s="264" t="s">
        <v>625</v>
      </c>
      <c r="C159" s="354">
        <v>1340225</v>
      </c>
      <c r="D159" s="312">
        <v>3.4095222551062676E-3</v>
      </c>
      <c r="E159" s="312">
        <v>2.4664268539295708E-2</v>
      </c>
      <c r="F159" s="350">
        <v>4554</v>
      </c>
      <c r="G159" s="294">
        <v>9</v>
      </c>
      <c r="H159" s="294">
        <v>31943</v>
      </c>
    </row>
    <row r="160" spans="1:8">
      <c r="A160" s="353" t="s">
        <v>53</v>
      </c>
      <c r="B160" s="264" t="s">
        <v>626</v>
      </c>
      <c r="C160" s="354">
        <v>1349654</v>
      </c>
      <c r="D160" s="312">
        <v>7.0353858493910071E-3</v>
      </c>
      <c r="E160" s="312">
        <v>2.41138195959405E-2</v>
      </c>
      <c r="F160" s="350">
        <v>9429</v>
      </c>
      <c r="G160" s="294">
        <v>10</v>
      </c>
      <c r="H160" s="294">
        <v>41372</v>
      </c>
    </row>
    <row r="161" spans="1:8">
      <c r="A161" s="353" t="s">
        <v>53</v>
      </c>
      <c r="B161" s="264" t="s">
        <v>627</v>
      </c>
      <c r="C161" s="354">
        <v>1358570</v>
      </c>
      <c r="D161" s="312">
        <v>6.6061375730372962E-3</v>
      </c>
      <c r="E161" s="312">
        <v>2.4884126543470719E-2</v>
      </c>
      <c r="F161" s="350">
        <v>8916</v>
      </c>
      <c r="G161" s="294">
        <v>11</v>
      </c>
      <c r="H161" s="294">
        <v>50288</v>
      </c>
    </row>
    <row r="162" spans="1:8">
      <c r="A162" s="353" t="s">
        <v>53</v>
      </c>
      <c r="B162" s="264" t="s">
        <v>628</v>
      </c>
      <c r="C162" s="354">
        <v>1349657</v>
      </c>
      <c r="D162" s="312">
        <v>-6.560574721950263E-3</v>
      </c>
      <c r="E162" s="312">
        <v>3.1625444667128244E-2</v>
      </c>
      <c r="F162" s="350">
        <v>-8913</v>
      </c>
      <c r="G162" s="294">
        <v>12</v>
      </c>
      <c r="H162" s="294">
        <v>41375</v>
      </c>
    </row>
    <row r="163" spans="1:8">
      <c r="A163" s="353" t="s">
        <v>59</v>
      </c>
      <c r="B163" s="264" t="s">
        <v>620</v>
      </c>
      <c r="C163" s="354">
        <v>1353365</v>
      </c>
      <c r="D163" s="355">
        <v>2.7473647008091628E-3</v>
      </c>
      <c r="E163" s="355">
        <v>3.5158356400762036E-2</v>
      </c>
      <c r="F163" s="350">
        <v>3708</v>
      </c>
      <c r="G163" s="294">
        <v>1</v>
      </c>
      <c r="H163" s="294">
        <v>3708</v>
      </c>
    </row>
    <row r="164" spans="1:8">
      <c r="A164" s="353" t="s">
        <v>53</v>
      </c>
      <c r="B164" s="264" t="s">
        <v>621</v>
      </c>
      <c r="C164" s="354">
        <v>1361492</v>
      </c>
      <c r="D164" s="355">
        <v>6.0050319019628873E-3</v>
      </c>
      <c r="E164" s="355">
        <v>3.4279168135354254E-2</v>
      </c>
      <c r="F164" s="350">
        <v>8127</v>
      </c>
      <c r="G164" s="294">
        <v>2</v>
      </c>
      <c r="H164" s="294">
        <v>11835</v>
      </c>
    </row>
    <row r="165" spans="1:8">
      <c r="A165" s="353" t="s">
        <v>53</v>
      </c>
      <c r="B165" s="264" t="s">
        <v>578</v>
      </c>
      <c r="C165" s="354">
        <v>1368619</v>
      </c>
      <c r="D165" s="355">
        <v>5.2346984043976086E-3</v>
      </c>
      <c r="E165" s="355">
        <v>3.1156527779661269E-2</v>
      </c>
      <c r="F165" s="350">
        <v>7127</v>
      </c>
      <c r="G165" s="294">
        <v>3</v>
      </c>
      <c r="H165" s="294">
        <v>18962</v>
      </c>
    </row>
    <row r="166" spans="1:8">
      <c r="A166" s="353" t="s">
        <v>53</v>
      </c>
      <c r="B166" s="264" t="s">
        <v>617</v>
      </c>
      <c r="C166" s="354">
        <v>1374487</v>
      </c>
      <c r="D166" s="355">
        <v>4.2875336379226692E-3</v>
      </c>
      <c r="E166" s="355">
        <v>3.6582781476931281E-2</v>
      </c>
      <c r="F166" s="350">
        <v>5868</v>
      </c>
      <c r="G166" s="294">
        <v>4</v>
      </c>
      <c r="H166" s="294">
        <v>24830</v>
      </c>
    </row>
    <row r="167" spans="1:8">
      <c r="A167" s="353" t="s">
        <v>53</v>
      </c>
      <c r="B167" s="264" t="s">
        <v>619</v>
      </c>
      <c r="C167" s="354">
        <v>1378318</v>
      </c>
      <c r="D167" s="355">
        <v>2.7872217052615778E-3</v>
      </c>
      <c r="E167" s="355">
        <v>3.9625640093439163E-2</v>
      </c>
      <c r="F167" s="350">
        <v>3831</v>
      </c>
      <c r="G167" s="294">
        <v>5</v>
      </c>
      <c r="H167" s="294">
        <v>28661</v>
      </c>
    </row>
    <row r="168" spans="1:8">
      <c r="A168" s="353" t="s">
        <v>53</v>
      </c>
      <c r="B168" s="264" t="s">
        <v>622</v>
      </c>
      <c r="C168" s="354">
        <v>1380069</v>
      </c>
      <c r="D168" s="355">
        <v>1.2703889813525659E-3</v>
      </c>
      <c r="E168" s="355">
        <v>3.9198411461333516E-2</v>
      </c>
      <c r="F168" s="350">
        <v>1751</v>
      </c>
      <c r="G168" s="294">
        <v>6</v>
      </c>
      <c r="H168" s="294">
        <v>30412</v>
      </c>
    </row>
    <row r="169" spans="1:8">
      <c r="A169" s="353" t="s">
        <v>53</v>
      </c>
      <c r="B169" s="264" t="s">
        <v>623</v>
      </c>
      <c r="C169" s="354">
        <v>1383564</v>
      </c>
      <c r="D169" s="355">
        <v>2.5324820715486585E-3</v>
      </c>
      <c r="E169" s="355">
        <v>3.7061911268784886E-2</v>
      </c>
      <c r="F169" s="350">
        <v>3495</v>
      </c>
      <c r="G169" s="294">
        <v>7</v>
      </c>
      <c r="H169" s="294">
        <v>33907</v>
      </c>
    </row>
    <row r="170" spans="1:8">
      <c r="A170" s="353" t="s">
        <v>53</v>
      </c>
      <c r="B170" s="264" t="s">
        <v>624</v>
      </c>
      <c r="C170" s="354">
        <v>1387421</v>
      </c>
      <c r="D170" s="355">
        <v>2.7877279258494703E-3</v>
      </c>
      <c r="E170" s="355">
        <v>3.8744571080752577E-2</v>
      </c>
      <c r="F170" s="350">
        <v>3857</v>
      </c>
      <c r="G170" s="294">
        <v>8</v>
      </c>
      <c r="H170" s="294">
        <v>37764</v>
      </c>
    </row>
    <row r="171" spans="1:8">
      <c r="A171" s="353" t="s">
        <v>53</v>
      </c>
      <c r="B171" s="264" t="s">
        <v>625</v>
      </c>
      <c r="C171" s="354">
        <v>1391042</v>
      </c>
      <c r="D171" s="355">
        <v>2.6098783282075821E-3</v>
      </c>
      <c r="E171" s="355">
        <v>3.7916767706914989E-2</v>
      </c>
      <c r="F171" s="350">
        <v>3621</v>
      </c>
      <c r="G171" s="294">
        <v>9</v>
      </c>
      <c r="H171" s="294">
        <v>41385</v>
      </c>
    </row>
    <row r="172" spans="1:8">
      <c r="A172" s="353" t="s">
        <v>53</v>
      </c>
      <c r="B172" s="264" t="s">
        <v>626</v>
      </c>
      <c r="C172" s="354">
        <v>1403518</v>
      </c>
      <c r="D172" s="355">
        <v>8.9688161824013068E-3</v>
      </c>
      <c r="E172" s="355">
        <v>3.9909487913198483E-2</v>
      </c>
      <c r="F172" s="350">
        <v>12476</v>
      </c>
      <c r="G172" s="294">
        <v>10</v>
      </c>
      <c r="H172" s="294">
        <v>53861</v>
      </c>
    </row>
    <row r="173" spans="1:8">
      <c r="A173" s="353" t="s">
        <v>53</v>
      </c>
      <c r="B173" s="264" t="s">
        <v>627</v>
      </c>
      <c r="C173" s="354">
        <v>1410118</v>
      </c>
      <c r="D173" s="355">
        <v>4.7024690812658143E-3</v>
      </c>
      <c r="E173" s="355">
        <v>3.7942836953561487E-2</v>
      </c>
      <c r="F173" s="350">
        <v>6600</v>
      </c>
      <c r="G173" s="294">
        <v>11</v>
      </c>
      <c r="H173" s="294">
        <v>60461</v>
      </c>
    </row>
    <row r="174" spans="1:8">
      <c r="A174" s="353" t="s">
        <v>53</v>
      </c>
      <c r="B174" s="264" t="s">
        <v>628</v>
      </c>
      <c r="C174" s="354">
        <v>1397248</v>
      </c>
      <c r="D174" s="355">
        <v>-9.1268957633332537E-3</v>
      </c>
      <c r="E174" s="355">
        <v>3.5261551638675614E-2</v>
      </c>
      <c r="F174" s="350">
        <v>-12870</v>
      </c>
      <c r="G174" s="294">
        <v>12</v>
      </c>
      <c r="H174" s="294">
        <v>47591</v>
      </c>
    </row>
    <row r="175" spans="1:8">
      <c r="A175" s="353" t="s">
        <v>72</v>
      </c>
      <c r="B175" s="264" t="s">
        <v>620</v>
      </c>
      <c r="C175" s="354">
        <v>1396563</v>
      </c>
      <c r="D175" s="355">
        <v>-4.9024940454378552E-4</v>
      </c>
      <c r="E175" s="355">
        <v>3.1918957561337891E-2</v>
      </c>
      <c r="F175" s="350">
        <v>-685</v>
      </c>
      <c r="G175" s="294">
        <v>1</v>
      </c>
      <c r="H175" s="294">
        <v>-685</v>
      </c>
    </row>
    <row r="176" spans="1:8">
      <c r="A176" s="353" t="s">
        <v>53</v>
      </c>
      <c r="B176" s="264" t="s">
        <v>621</v>
      </c>
      <c r="C176" s="354">
        <v>1402503</v>
      </c>
      <c r="D176" s="355">
        <v>4.2532989918822039E-3</v>
      </c>
      <c r="E176" s="355">
        <v>3.0122101341763408E-2</v>
      </c>
      <c r="F176" s="350">
        <v>5940</v>
      </c>
      <c r="G176" s="294">
        <v>2</v>
      </c>
      <c r="H176" s="294">
        <v>5255</v>
      </c>
    </row>
    <row r="177" spans="1:8">
      <c r="A177" s="353" t="s">
        <v>53</v>
      </c>
      <c r="B177" s="264" t="s">
        <v>578</v>
      </c>
      <c r="C177" s="354">
        <v>1413343</v>
      </c>
      <c r="D177" s="355">
        <v>7.7290387257638038E-3</v>
      </c>
      <c r="E177" s="355">
        <v>3.2678196050178965E-2</v>
      </c>
      <c r="F177" s="350">
        <v>10840</v>
      </c>
      <c r="G177" s="294">
        <v>3</v>
      </c>
      <c r="H177" s="294">
        <v>16095</v>
      </c>
    </row>
    <row r="178" spans="1:8">
      <c r="A178" s="353" t="s">
        <v>53</v>
      </c>
      <c r="B178" s="264" t="s">
        <v>617</v>
      </c>
      <c r="C178" s="354">
        <v>1415615</v>
      </c>
      <c r="D178" s="355">
        <v>1.6075361748704164E-3</v>
      </c>
      <c r="E178" s="355">
        <v>2.9922436516314876E-2</v>
      </c>
      <c r="F178" s="350">
        <v>2272</v>
      </c>
      <c r="G178" s="294">
        <v>4</v>
      </c>
      <c r="H178" s="294">
        <v>18367</v>
      </c>
    </row>
    <row r="179" spans="1:8">
      <c r="A179" s="353" t="s">
        <v>53</v>
      </c>
      <c r="B179" s="264" t="s">
        <v>619</v>
      </c>
      <c r="C179" s="354">
        <v>1421309</v>
      </c>
      <c r="D179" s="355">
        <v>4.022280069086559E-3</v>
      </c>
      <c r="E179" s="355">
        <v>3.1190915304015521E-2</v>
      </c>
      <c r="F179" s="350">
        <v>5694</v>
      </c>
      <c r="G179" s="294">
        <v>5</v>
      </c>
      <c r="H179" s="294">
        <v>24061</v>
      </c>
    </row>
    <row r="180" spans="1:8">
      <c r="A180" s="353" t="s">
        <v>53</v>
      </c>
      <c r="B180" s="264" t="s">
        <v>622</v>
      </c>
      <c r="C180" s="354">
        <v>1423620</v>
      </c>
      <c r="D180" s="355">
        <v>1.6259659229624912E-3</v>
      </c>
      <c r="E180" s="355">
        <v>3.1557117796284118E-2</v>
      </c>
      <c r="F180" s="350">
        <v>2311</v>
      </c>
      <c r="G180" s="294">
        <v>6</v>
      </c>
      <c r="H180" s="294">
        <v>26372</v>
      </c>
    </row>
    <row r="181" spans="1:8">
      <c r="A181" s="353" t="s">
        <v>53</v>
      </c>
      <c r="B181" s="264" t="s">
        <v>623</v>
      </c>
      <c r="C181" s="354">
        <v>1433741</v>
      </c>
      <c r="D181" s="355">
        <v>7.1093409758222759E-3</v>
      </c>
      <c r="E181" s="355">
        <v>3.6266482793712473E-2</v>
      </c>
      <c r="F181" s="350">
        <v>10121</v>
      </c>
      <c r="G181" s="294">
        <v>7</v>
      </c>
      <c r="H181" s="294">
        <v>36493</v>
      </c>
    </row>
    <row r="182" spans="1:8">
      <c r="A182" s="353" t="s">
        <v>53</v>
      </c>
      <c r="B182" s="264" t="s">
        <v>624</v>
      </c>
      <c r="C182" s="354">
        <v>1435303</v>
      </c>
      <c r="D182" s="355">
        <v>1.0894575798556794E-3</v>
      </c>
      <c r="E182" s="355">
        <v>3.4511514529475873E-2</v>
      </c>
      <c r="F182" s="350">
        <v>1562</v>
      </c>
      <c r="G182" s="294">
        <v>8</v>
      </c>
      <c r="H182" s="294">
        <v>38055</v>
      </c>
    </row>
    <row r="183" spans="1:8">
      <c r="A183" s="353" t="s">
        <v>53</v>
      </c>
      <c r="B183" s="264" t="s">
        <v>625</v>
      </c>
      <c r="C183" s="354">
        <v>1447119</v>
      </c>
      <c r="D183" s="355">
        <v>8.2324080699336388E-3</v>
      </c>
      <c r="E183" s="355">
        <v>4.0312945259740607E-2</v>
      </c>
      <c r="F183" s="350">
        <v>11816</v>
      </c>
      <c r="G183" s="294">
        <v>9</v>
      </c>
      <c r="H183" s="294">
        <v>49871</v>
      </c>
    </row>
    <row r="184" spans="1:8">
      <c r="A184" s="353" t="s">
        <v>53</v>
      </c>
      <c r="B184" s="264" t="s">
        <v>626</v>
      </c>
      <c r="C184" s="354">
        <v>1463050</v>
      </c>
      <c r="D184" s="355">
        <v>1.1008769838555033E-2</v>
      </c>
      <c r="E184" s="355">
        <v>4.2416271113017379E-2</v>
      </c>
      <c r="F184" s="350">
        <v>15931</v>
      </c>
      <c r="G184" s="294">
        <v>10</v>
      </c>
      <c r="H184" s="294">
        <v>65802</v>
      </c>
    </row>
    <row r="185" spans="1:8">
      <c r="A185" s="353" t="s">
        <v>53</v>
      </c>
      <c r="B185" s="264" t="s">
        <v>627</v>
      </c>
      <c r="C185" s="354">
        <v>1477172</v>
      </c>
      <c r="D185" s="355">
        <v>9.6524383992344642E-3</v>
      </c>
      <c r="E185" s="355">
        <v>4.7552048835629357E-2</v>
      </c>
      <c r="F185" s="350">
        <v>14122</v>
      </c>
      <c r="G185" s="294">
        <v>11</v>
      </c>
      <c r="H185" s="294">
        <v>79924</v>
      </c>
    </row>
    <row r="186" spans="1:8">
      <c r="A186" s="353" t="s">
        <v>53</v>
      </c>
      <c r="B186" s="264" t="s">
        <v>628</v>
      </c>
      <c r="C186" s="354">
        <v>1463340</v>
      </c>
      <c r="D186" s="355">
        <v>-9.3638384697245503E-3</v>
      </c>
      <c r="E186" s="355">
        <v>4.7301552766581212E-2</v>
      </c>
      <c r="F186" s="350">
        <v>-13832</v>
      </c>
      <c r="G186" s="294">
        <v>12</v>
      </c>
      <c r="H186" s="294">
        <v>66092</v>
      </c>
    </row>
    <row r="187" spans="1:8">
      <c r="A187" s="353" t="s">
        <v>73</v>
      </c>
      <c r="B187" s="264" t="s">
        <v>620</v>
      </c>
      <c r="C187" s="354">
        <v>1466848</v>
      </c>
      <c r="D187" s="355">
        <v>2.3972555933686746E-3</v>
      </c>
      <c r="E187" s="355">
        <v>5.0327124519266242E-2</v>
      </c>
      <c r="F187" s="350">
        <v>3508</v>
      </c>
      <c r="G187" s="294">
        <v>1</v>
      </c>
      <c r="H187" s="294">
        <v>3508</v>
      </c>
    </row>
    <row r="188" spans="1:8">
      <c r="A188" s="353" t="s">
        <v>53</v>
      </c>
      <c r="B188" s="264" t="s">
        <v>621</v>
      </c>
      <c r="C188" s="354">
        <v>1479593</v>
      </c>
      <c r="D188" s="355">
        <v>8.6886984881868745E-3</v>
      </c>
      <c r="E188" s="355">
        <v>5.4966014332946234E-2</v>
      </c>
      <c r="F188" s="350">
        <v>12745</v>
      </c>
      <c r="G188" s="294">
        <v>2</v>
      </c>
      <c r="H188" s="294">
        <v>16253</v>
      </c>
    </row>
    <row r="189" spans="1:8">
      <c r="A189" s="353" t="s">
        <v>53</v>
      </c>
      <c r="B189" s="264" t="s">
        <v>578</v>
      </c>
      <c r="C189" s="354">
        <v>1493885</v>
      </c>
      <c r="D189" s="355">
        <v>9.6594130953580049E-3</v>
      </c>
      <c r="E189" s="355">
        <v>5.6986874382227048E-2</v>
      </c>
      <c r="F189" s="350">
        <v>14292</v>
      </c>
      <c r="G189" s="294">
        <v>3</v>
      </c>
      <c r="H189" s="294">
        <v>30545</v>
      </c>
    </row>
    <row r="190" spans="1:8">
      <c r="A190" s="353" t="s">
        <v>53</v>
      </c>
      <c r="B190" s="264" t="s">
        <v>617</v>
      </c>
      <c r="C190" s="354">
        <v>1496860</v>
      </c>
      <c r="D190" s="355">
        <v>1.9914518185804031E-3</v>
      </c>
      <c r="E190" s="355">
        <v>5.7392016897249709E-2</v>
      </c>
      <c r="F190" s="350">
        <v>2975</v>
      </c>
      <c r="G190" s="294">
        <v>4</v>
      </c>
      <c r="H190" s="294">
        <v>33520</v>
      </c>
    </row>
    <row r="191" spans="1:8">
      <c r="A191" s="353" t="s">
        <v>53</v>
      </c>
      <c r="B191" s="264" t="s">
        <v>619</v>
      </c>
      <c r="C191" s="354">
        <v>1496590</v>
      </c>
      <c r="D191" s="355">
        <v>-1.8037759042266455E-4</v>
      </c>
      <c r="E191" s="355">
        <v>5.2965963066440969E-2</v>
      </c>
      <c r="F191" s="350">
        <v>-270</v>
      </c>
      <c r="G191" s="294">
        <v>5</v>
      </c>
      <c r="H191" s="294">
        <v>33250</v>
      </c>
    </row>
    <row r="192" spans="1:8">
      <c r="A192" s="353" t="s">
        <v>53</v>
      </c>
      <c r="B192" s="264" t="s">
        <v>622</v>
      </c>
      <c r="C192" s="354">
        <v>1494289</v>
      </c>
      <c r="D192" s="355">
        <v>-1.5374952391770114E-3</v>
      </c>
      <c r="E192" s="355">
        <v>4.9640353465109976E-2</v>
      </c>
      <c r="F192" s="350">
        <v>-2301</v>
      </c>
      <c r="G192" s="294">
        <v>6</v>
      </c>
      <c r="H192" s="294">
        <v>30949</v>
      </c>
    </row>
    <row r="193" spans="1:8">
      <c r="A193" s="353" t="s">
        <v>53</v>
      </c>
      <c r="B193" s="264" t="s">
        <v>623</v>
      </c>
      <c r="C193" s="354">
        <v>1498787</v>
      </c>
      <c r="D193" s="355">
        <v>3.0101272243856503E-3</v>
      </c>
      <c r="E193" s="355">
        <v>4.5368026721702259E-2</v>
      </c>
      <c r="F193" s="350">
        <v>4498</v>
      </c>
      <c r="G193" s="294">
        <v>7</v>
      </c>
      <c r="H193" s="294">
        <v>35447</v>
      </c>
    </row>
    <row r="194" spans="1:8">
      <c r="A194" s="353" t="s">
        <v>53</v>
      </c>
      <c r="B194" s="264" t="s">
        <v>624</v>
      </c>
      <c r="C194" s="354">
        <v>1505250</v>
      </c>
      <c r="D194" s="355">
        <v>4.3121537616752637E-3</v>
      </c>
      <c r="E194" s="355">
        <v>4.8733263986767916E-2</v>
      </c>
      <c r="F194" s="350">
        <v>6463</v>
      </c>
      <c r="G194" s="294">
        <v>8</v>
      </c>
      <c r="H194" s="294">
        <v>41910</v>
      </c>
    </row>
    <row r="195" spans="1:8">
      <c r="A195" s="353" t="s">
        <v>53</v>
      </c>
      <c r="B195" s="264" t="s">
        <v>625</v>
      </c>
      <c r="C195" s="354">
        <v>1517710</v>
      </c>
      <c r="D195" s="355">
        <v>8.2776947350937657E-3</v>
      </c>
      <c r="E195" s="355">
        <v>4.8780369824458214E-2</v>
      </c>
      <c r="F195" s="350">
        <v>12460</v>
      </c>
      <c r="G195" s="294">
        <v>9</v>
      </c>
      <c r="H195" s="294">
        <v>54370</v>
      </c>
    </row>
    <row r="196" spans="1:8">
      <c r="A196" s="353" t="s">
        <v>53</v>
      </c>
      <c r="B196" s="264" t="s">
        <v>626</v>
      </c>
      <c r="C196" s="354">
        <v>1530447</v>
      </c>
      <c r="D196" s="355">
        <v>8.3922488485943525E-3</v>
      </c>
      <c r="E196" s="355">
        <v>4.6066094801954893E-2</v>
      </c>
      <c r="F196" s="350">
        <v>12737</v>
      </c>
      <c r="G196" s="294">
        <v>10</v>
      </c>
      <c r="H196" s="294">
        <v>67107</v>
      </c>
    </row>
    <row r="197" spans="1:8">
      <c r="A197" s="353" t="s">
        <v>53</v>
      </c>
      <c r="B197" s="264" t="s">
        <v>627</v>
      </c>
      <c r="C197" s="354">
        <v>1548821</v>
      </c>
      <c r="D197" s="355">
        <v>1.2005642795862803E-2</v>
      </c>
      <c r="E197" s="355">
        <v>4.8504168776554168E-2</v>
      </c>
      <c r="F197" s="350">
        <v>18374</v>
      </c>
      <c r="G197" s="294">
        <v>11</v>
      </c>
      <c r="H197" s="294">
        <v>85481</v>
      </c>
    </row>
    <row r="198" spans="1:8">
      <c r="A198" s="353" t="s">
        <v>53</v>
      </c>
      <c r="B198" s="264" t="s">
        <v>628</v>
      </c>
      <c r="C198" s="354">
        <v>1535255</v>
      </c>
      <c r="D198" s="355">
        <v>-8.7589204950088151E-3</v>
      </c>
      <c r="E198" s="355">
        <v>4.9144423032241313E-2</v>
      </c>
      <c r="F198" s="350">
        <v>-13566</v>
      </c>
      <c r="G198" s="294">
        <v>12</v>
      </c>
      <c r="H198" s="294">
        <v>71915</v>
      </c>
    </row>
    <row r="199" spans="1:8">
      <c r="A199" s="353" t="s">
        <v>74</v>
      </c>
      <c r="B199" s="264" t="s">
        <v>620</v>
      </c>
      <c r="C199" s="354">
        <v>1539143</v>
      </c>
      <c r="D199" s="355">
        <v>2.5324783179341281E-3</v>
      </c>
      <c r="E199" s="355">
        <v>4.9285951918671911E-2</v>
      </c>
      <c r="F199" s="350">
        <v>3888</v>
      </c>
      <c r="G199" s="294">
        <v>1</v>
      </c>
      <c r="H199" s="294">
        <v>3888</v>
      </c>
    </row>
    <row r="200" spans="1:8">
      <c r="A200" s="353" t="s">
        <v>53</v>
      </c>
      <c r="B200" s="264" t="s">
        <v>621</v>
      </c>
      <c r="C200" s="354">
        <v>1552349</v>
      </c>
      <c r="D200" s="355">
        <v>8.5800994449507506E-3</v>
      </c>
      <c r="E200" s="355">
        <v>4.9172982029517476E-2</v>
      </c>
      <c r="F200" s="350">
        <v>13206</v>
      </c>
      <c r="G200" s="294">
        <v>2</v>
      </c>
      <c r="H200" s="294">
        <v>17094</v>
      </c>
    </row>
    <row r="201" spans="1:8">
      <c r="A201" s="353" t="s">
        <v>53</v>
      </c>
      <c r="B201" s="264" t="s">
        <v>578</v>
      </c>
      <c r="C201" s="354">
        <v>1559149</v>
      </c>
      <c r="D201" s="355">
        <v>4.3804582603526043E-3</v>
      </c>
      <c r="E201" s="355">
        <v>4.3687432432884643E-2</v>
      </c>
      <c r="F201" s="350">
        <v>6800</v>
      </c>
      <c r="G201" s="294">
        <v>3</v>
      </c>
      <c r="H201" s="294">
        <v>23894</v>
      </c>
    </row>
    <row r="202" spans="1:8">
      <c r="A202" s="353" t="s">
        <v>53</v>
      </c>
      <c r="B202" s="264" t="s">
        <v>617</v>
      </c>
      <c r="C202" s="354">
        <v>1569657</v>
      </c>
      <c r="D202" s="355">
        <v>6.739573959897438E-3</v>
      </c>
      <c r="E202" s="355">
        <v>4.8633138703686463E-2</v>
      </c>
      <c r="F202" s="350">
        <v>10508</v>
      </c>
      <c r="G202" s="294">
        <v>4</v>
      </c>
      <c r="H202" s="294">
        <v>34402</v>
      </c>
    </row>
    <row r="203" spans="1:8">
      <c r="A203" s="353" t="s">
        <v>53</v>
      </c>
      <c r="B203" s="264" t="s">
        <v>619</v>
      </c>
      <c r="C203" s="354">
        <v>1571236</v>
      </c>
      <c r="D203" s="355">
        <v>1.0059522558112377E-3</v>
      </c>
      <c r="E203" s="355">
        <v>4.987738792855767E-2</v>
      </c>
      <c r="F203" s="350">
        <v>1579</v>
      </c>
      <c r="G203" s="294">
        <v>5</v>
      </c>
      <c r="H203" s="294">
        <v>35981</v>
      </c>
    </row>
    <row r="204" spans="1:8">
      <c r="A204" s="353" t="s">
        <v>53</v>
      </c>
      <c r="B204" s="264" t="s">
        <v>622</v>
      </c>
      <c r="C204" s="354">
        <v>1576839</v>
      </c>
      <c r="D204" s="355">
        <v>3.565982449485583E-3</v>
      </c>
      <c r="E204" s="355">
        <v>5.5243664378175739E-2</v>
      </c>
      <c r="F204" s="350">
        <v>5603</v>
      </c>
      <c r="G204" s="294">
        <v>6</v>
      </c>
      <c r="H204" s="294">
        <v>41584</v>
      </c>
    </row>
    <row r="205" spans="1:8">
      <c r="A205" s="353" t="s">
        <v>53</v>
      </c>
      <c r="B205" s="264" t="s">
        <v>623</v>
      </c>
      <c r="C205" s="354">
        <v>1582329</v>
      </c>
      <c r="D205" s="355">
        <v>3.4816490459710359E-3</v>
      </c>
      <c r="E205" s="355">
        <v>5.5739741537656817E-2</v>
      </c>
      <c r="F205" s="350">
        <v>5490</v>
      </c>
      <c r="G205" s="294">
        <v>7</v>
      </c>
      <c r="H205" s="294">
        <v>47074</v>
      </c>
    </row>
    <row r="206" spans="1:8">
      <c r="A206" s="353" t="s">
        <v>53</v>
      </c>
      <c r="B206" s="264" t="s">
        <v>624</v>
      </c>
      <c r="C206" s="354">
        <v>1592063</v>
      </c>
      <c r="D206" s="355">
        <v>6.1516915887909196E-3</v>
      </c>
      <c r="E206" s="355">
        <v>5.7673476166749671E-2</v>
      </c>
      <c r="F206" s="350">
        <v>9734</v>
      </c>
      <c r="G206" s="294">
        <v>8</v>
      </c>
      <c r="H206" s="294">
        <v>56808</v>
      </c>
    </row>
    <row r="207" spans="1:8">
      <c r="A207" s="353" t="s">
        <v>53</v>
      </c>
      <c r="B207" s="264" t="s">
        <v>625</v>
      </c>
      <c r="C207" s="354">
        <v>1608623</v>
      </c>
      <c r="D207" s="355">
        <v>1.0401598429207848E-2</v>
      </c>
      <c r="E207" s="355">
        <v>5.9901430444551318E-2</v>
      </c>
      <c r="F207" s="350">
        <v>16560</v>
      </c>
      <c r="G207" s="294">
        <v>9</v>
      </c>
      <c r="H207" s="294">
        <v>73368</v>
      </c>
    </row>
    <row r="208" spans="1:8">
      <c r="A208" s="353" t="s">
        <v>53</v>
      </c>
      <c r="B208" s="264" t="s">
        <v>626</v>
      </c>
      <c r="C208" s="354">
        <v>1627392</v>
      </c>
      <c r="D208" s="355">
        <v>1.1667743156724697E-2</v>
      </c>
      <c r="E208" s="355">
        <v>6.3344238644003958E-2</v>
      </c>
      <c r="F208" s="350">
        <v>18769</v>
      </c>
      <c r="G208" s="294">
        <v>10</v>
      </c>
      <c r="H208" s="294">
        <v>92137</v>
      </c>
    </row>
    <row r="209" spans="1:8">
      <c r="A209" s="353" t="s">
        <v>53</v>
      </c>
      <c r="B209" s="264" t="s">
        <v>627</v>
      </c>
      <c r="C209" s="354">
        <v>1643345</v>
      </c>
      <c r="D209" s="355">
        <v>9.802801046090881E-3</v>
      </c>
      <c r="E209" s="355">
        <v>6.1029647712679491E-2</v>
      </c>
      <c r="F209" s="350">
        <v>15953</v>
      </c>
      <c r="G209" s="294">
        <v>11</v>
      </c>
      <c r="H209" s="294">
        <v>108090</v>
      </c>
    </row>
    <row r="210" spans="1:8">
      <c r="A210" s="353" t="s">
        <v>53</v>
      </c>
      <c r="B210" s="264" t="s">
        <v>628</v>
      </c>
      <c r="C210" s="354">
        <v>1624237</v>
      </c>
      <c r="D210" s="355">
        <v>-1.1627503658696137E-2</v>
      </c>
      <c r="E210" s="355">
        <v>5.7959101256794376E-2</v>
      </c>
      <c r="F210" s="350">
        <v>-19108</v>
      </c>
      <c r="G210" s="294">
        <v>12</v>
      </c>
      <c r="H210" s="294">
        <v>88982</v>
      </c>
    </row>
    <row r="211" spans="1:8">
      <c r="A211" s="353" t="s">
        <v>75</v>
      </c>
      <c r="B211" s="264" t="s">
        <v>620</v>
      </c>
      <c r="C211" s="354">
        <v>1635012</v>
      </c>
      <c r="D211" s="355">
        <v>6.6338840945010524E-3</v>
      </c>
      <c r="E211" s="355">
        <v>6.2287259858245791E-2</v>
      </c>
      <c r="F211" s="350">
        <v>10775</v>
      </c>
      <c r="G211" s="294">
        <v>1</v>
      </c>
      <c r="H211" s="294">
        <v>10775</v>
      </c>
    </row>
    <row r="212" spans="1:8">
      <c r="A212" s="353" t="s">
        <v>53</v>
      </c>
      <c r="B212" s="264" t="s">
        <v>621</v>
      </c>
      <c r="C212" s="354">
        <v>1640265</v>
      </c>
      <c r="D212" s="355">
        <v>3.2128204563637297E-3</v>
      </c>
      <c r="E212" s="355">
        <v>5.6634171826051904E-2</v>
      </c>
      <c r="F212" s="350">
        <v>5253</v>
      </c>
      <c r="G212" s="294">
        <v>2</v>
      </c>
      <c r="H212" s="294">
        <v>16028</v>
      </c>
    </row>
    <row r="213" spans="1:8">
      <c r="A213" s="353" t="s">
        <v>53</v>
      </c>
      <c r="B213" s="264" t="s">
        <v>578</v>
      </c>
      <c r="C213" s="354">
        <v>1661636</v>
      </c>
      <c r="D213" s="355">
        <v>1.3028992266493455E-2</v>
      </c>
      <c r="E213" s="355">
        <v>6.573265287666552E-2</v>
      </c>
      <c r="F213" s="350">
        <v>21371</v>
      </c>
      <c r="G213" s="294">
        <v>3</v>
      </c>
      <c r="H213" s="294">
        <v>37399</v>
      </c>
    </row>
    <row r="214" spans="1:8">
      <c r="A214" s="353" t="s">
        <v>53</v>
      </c>
      <c r="B214" s="264" t="s">
        <v>617</v>
      </c>
      <c r="C214" s="354">
        <v>1662463</v>
      </c>
      <c r="D214" s="355">
        <v>4.977022645151763E-4</v>
      </c>
      <c r="E214" s="355">
        <v>5.9125019032820525E-2</v>
      </c>
      <c r="F214" s="350">
        <v>827</v>
      </c>
      <c r="G214" s="294">
        <v>4</v>
      </c>
      <c r="H214" s="294">
        <v>38226</v>
      </c>
    </row>
    <row r="215" spans="1:8">
      <c r="A215" s="353" t="s">
        <v>53</v>
      </c>
      <c r="B215" s="264" t="s">
        <v>619</v>
      </c>
      <c r="C215" s="354">
        <v>1664615</v>
      </c>
      <c r="D215" s="355">
        <v>1.2944648993691299E-3</v>
      </c>
      <c r="E215" s="355">
        <v>5.9430282911033139E-2</v>
      </c>
      <c r="F215" s="350">
        <v>2152</v>
      </c>
      <c r="G215" s="294">
        <v>5</v>
      </c>
      <c r="H215" s="294">
        <v>40378</v>
      </c>
    </row>
    <row r="216" spans="1:8">
      <c r="A216" s="353" t="s">
        <v>53</v>
      </c>
      <c r="B216" s="264" t="s">
        <v>622</v>
      </c>
      <c r="C216" s="354">
        <v>1672581</v>
      </c>
      <c r="D216" s="355">
        <v>4.7854909393463263E-3</v>
      </c>
      <c r="E216" s="355">
        <v>6.0717676313180924E-2</v>
      </c>
      <c r="F216" s="350">
        <v>7966</v>
      </c>
      <c r="G216" s="294">
        <v>6</v>
      </c>
      <c r="H216" s="294">
        <v>48344</v>
      </c>
    </row>
    <row r="217" spans="1:8">
      <c r="A217" s="353" t="s">
        <v>53</v>
      </c>
      <c r="B217" s="264" t="s">
        <v>623</v>
      </c>
      <c r="C217" s="354">
        <v>1675221</v>
      </c>
      <c r="D217" s="355">
        <v>1.5783988936859394E-3</v>
      </c>
      <c r="E217" s="355">
        <v>5.8705869638994157E-2</v>
      </c>
      <c r="F217" s="350">
        <v>2640</v>
      </c>
      <c r="G217" s="294">
        <v>7</v>
      </c>
      <c r="H217" s="294">
        <v>50984</v>
      </c>
    </row>
    <row r="218" spans="1:8">
      <c r="A218" s="353" t="s">
        <v>53</v>
      </c>
      <c r="B218" s="264" t="s">
        <v>624</v>
      </c>
      <c r="C218" s="354">
        <v>1694618</v>
      </c>
      <c r="D218" s="355">
        <v>1.1578770800986904E-2</v>
      </c>
      <c r="E218" s="355">
        <v>6.4416420706969513E-2</v>
      </c>
      <c r="F218" s="350">
        <v>19397</v>
      </c>
      <c r="G218" s="294">
        <v>8</v>
      </c>
      <c r="H218" s="294">
        <v>70381</v>
      </c>
    </row>
    <row r="219" spans="1:8">
      <c r="A219" s="353" t="s">
        <v>53</v>
      </c>
      <c r="B219" s="264" t="s">
        <v>625</v>
      </c>
      <c r="C219" s="354">
        <v>1708982</v>
      </c>
      <c r="D219" s="355">
        <v>8.4762465641223805E-3</v>
      </c>
      <c r="E219" s="355">
        <v>6.2388141907706141E-2</v>
      </c>
      <c r="F219" s="350">
        <v>14364</v>
      </c>
      <c r="G219" s="294">
        <v>9</v>
      </c>
      <c r="H219" s="294">
        <v>84745</v>
      </c>
    </row>
    <row r="220" spans="1:8">
      <c r="A220" s="353" t="s">
        <v>53</v>
      </c>
      <c r="B220" s="264" t="s">
        <v>626</v>
      </c>
      <c r="C220" s="354">
        <v>1728026</v>
      </c>
      <c r="D220" s="355">
        <v>1.1143476057676516E-2</v>
      </c>
      <c r="E220" s="355">
        <v>6.1837590451470748E-2</v>
      </c>
      <c r="F220" s="350">
        <v>19044</v>
      </c>
      <c r="G220" s="294">
        <v>10</v>
      </c>
      <c r="H220" s="294">
        <v>103789</v>
      </c>
    </row>
    <row r="221" spans="1:8">
      <c r="A221" s="353" t="s">
        <v>53</v>
      </c>
      <c r="B221" s="264" t="s">
        <v>627</v>
      </c>
      <c r="C221" s="354">
        <v>1740013</v>
      </c>
      <c r="D221" s="355">
        <v>6.9368169228936072E-3</v>
      </c>
      <c r="E221" s="355">
        <v>5.8823923156732238E-2</v>
      </c>
      <c r="F221" s="350">
        <v>11987</v>
      </c>
      <c r="G221" s="294">
        <v>11</v>
      </c>
      <c r="H221" s="294">
        <v>115776</v>
      </c>
    </row>
    <row r="222" spans="1:8">
      <c r="A222" s="353" t="s">
        <v>53</v>
      </c>
      <c r="B222" s="264" t="s">
        <v>628</v>
      </c>
      <c r="C222" s="354">
        <v>1717868</v>
      </c>
      <c r="D222" s="355">
        <v>-1.2726916408095756E-2</v>
      </c>
      <c r="E222" s="355">
        <v>5.7646144004846578E-2</v>
      </c>
      <c r="F222" s="350">
        <v>-22145</v>
      </c>
      <c r="G222" s="294">
        <v>12</v>
      </c>
      <c r="H222" s="294">
        <v>93631</v>
      </c>
    </row>
    <row r="223" spans="1:8">
      <c r="A223" s="353" t="s">
        <v>76</v>
      </c>
      <c r="B223" s="264" t="s">
        <v>620</v>
      </c>
      <c r="C223" s="354">
        <v>1723991</v>
      </c>
      <c r="D223" s="355">
        <v>3.5643017973441271E-3</v>
      </c>
      <c r="E223" s="355">
        <v>5.4421007307591696E-2</v>
      </c>
      <c r="F223" s="350">
        <v>6123</v>
      </c>
      <c r="G223" s="294">
        <v>1</v>
      </c>
      <c r="H223" s="294">
        <v>6123</v>
      </c>
    </row>
    <row r="224" spans="1:8">
      <c r="A224" s="353" t="s">
        <v>53</v>
      </c>
      <c r="B224" s="264" t="s">
        <v>621</v>
      </c>
      <c r="C224" s="354">
        <v>1738722</v>
      </c>
      <c r="D224" s="355">
        <v>8.5447081800311686E-3</v>
      </c>
      <c r="E224" s="355">
        <v>6.0025056926777065E-2</v>
      </c>
      <c r="F224" s="350">
        <v>14731</v>
      </c>
      <c r="G224" s="294">
        <v>2</v>
      </c>
      <c r="H224" s="294">
        <v>20854</v>
      </c>
    </row>
    <row r="225" spans="1:8">
      <c r="A225" s="353" t="s">
        <v>53</v>
      </c>
      <c r="B225" s="264" t="s">
        <v>578</v>
      </c>
      <c r="C225" s="354">
        <v>1743804</v>
      </c>
      <c r="D225" s="355">
        <v>2.9228364281350672E-3</v>
      </c>
      <c r="E225" s="355">
        <v>4.9450060061289047E-2</v>
      </c>
      <c r="F225" s="350">
        <v>5082</v>
      </c>
      <c r="G225" s="294">
        <v>3</v>
      </c>
      <c r="H225" s="294">
        <v>25936</v>
      </c>
    </row>
    <row r="226" spans="1:8">
      <c r="A226" s="353" t="s">
        <v>53</v>
      </c>
      <c r="B226" s="264" t="s">
        <v>617</v>
      </c>
      <c r="C226" s="354">
        <v>1749012</v>
      </c>
      <c r="D226" s="355">
        <v>2.9865741792081124E-3</v>
      </c>
      <c r="E226" s="355">
        <v>5.206070751649805E-2</v>
      </c>
      <c r="F226" s="350">
        <v>5208</v>
      </c>
      <c r="G226" s="294">
        <v>4</v>
      </c>
      <c r="H226" s="294">
        <v>31144</v>
      </c>
    </row>
    <row r="227" spans="1:8">
      <c r="A227" s="353" t="s">
        <v>53</v>
      </c>
      <c r="B227" s="264" t="s">
        <v>619</v>
      </c>
      <c r="C227" s="354">
        <v>1752923</v>
      </c>
      <c r="D227" s="355">
        <v>2.2361195920896915E-3</v>
      </c>
      <c r="E227" s="355">
        <v>5.3050104678859622E-2</v>
      </c>
      <c r="F227" s="350">
        <v>3911</v>
      </c>
      <c r="G227" s="294">
        <v>5</v>
      </c>
      <c r="H227" s="294">
        <v>35055</v>
      </c>
    </row>
    <row r="228" spans="1:8">
      <c r="A228" s="353" t="s">
        <v>53</v>
      </c>
      <c r="B228" s="264" t="s">
        <v>622</v>
      </c>
      <c r="C228" s="354">
        <v>1755753</v>
      </c>
      <c r="D228" s="355">
        <v>1.6144462706007001E-3</v>
      </c>
      <c r="E228" s="355">
        <v>4.972673969153063E-2</v>
      </c>
      <c r="F228" s="350">
        <v>2830</v>
      </c>
      <c r="G228" s="294">
        <v>6</v>
      </c>
      <c r="H228" s="294">
        <v>37885</v>
      </c>
    </row>
    <row r="229" spans="1:8">
      <c r="A229" s="353" t="s">
        <v>53</v>
      </c>
      <c r="B229" s="264" t="s">
        <v>623</v>
      </c>
      <c r="C229" s="354">
        <v>1750450</v>
      </c>
      <c r="D229" s="355">
        <v>-3.0203565080053618E-3</v>
      </c>
      <c r="E229" s="355">
        <v>4.4906910789680898E-2</v>
      </c>
      <c r="F229" s="350">
        <v>-5303</v>
      </c>
      <c r="G229" s="294">
        <v>7</v>
      </c>
      <c r="H229" s="294">
        <v>32582</v>
      </c>
    </row>
    <row r="230" spans="1:8">
      <c r="A230" s="353" t="s">
        <v>53</v>
      </c>
      <c r="B230" s="264" t="s">
        <v>624</v>
      </c>
      <c r="C230" s="354">
        <v>1766168</v>
      </c>
      <c r="D230" s="355">
        <v>8.9794052957810067E-3</v>
      </c>
      <c r="E230" s="355">
        <v>4.2221904877677519E-2</v>
      </c>
      <c r="F230" s="350">
        <v>15718</v>
      </c>
      <c r="G230" s="294">
        <v>8</v>
      </c>
      <c r="H230" s="294">
        <v>48300</v>
      </c>
    </row>
    <row r="231" spans="1:8">
      <c r="A231" s="353" t="s">
        <v>53</v>
      </c>
      <c r="B231" s="264" t="s">
        <v>625</v>
      </c>
      <c r="C231" s="354">
        <v>1774072</v>
      </c>
      <c r="D231" s="355">
        <v>4.4752254598656727E-3</v>
      </c>
      <c r="E231" s="355">
        <v>3.8087001501478701E-2</v>
      </c>
      <c r="F231" s="350">
        <v>7904</v>
      </c>
      <c r="G231" s="294">
        <v>9</v>
      </c>
      <c r="H231" s="294">
        <v>56204</v>
      </c>
    </row>
    <row r="232" spans="1:8">
      <c r="A232" s="353" t="s">
        <v>53</v>
      </c>
      <c r="B232" s="264" t="s">
        <v>626</v>
      </c>
      <c r="C232" s="354">
        <v>1782918</v>
      </c>
      <c r="D232" s="355">
        <v>4.9862688774751085E-3</v>
      </c>
      <c r="E232" s="355">
        <v>3.176572574718195E-2</v>
      </c>
      <c r="F232" s="350">
        <v>8846</v>
      </c>
      <c r="G232" s="294">
        <v>10</v>
      </c>
      <c r="H232" s="294">
        <v>65050</v>
      </c>
    </row>
    <row r="233" spans="1:8">
      <c r="A233" s="353" t="s">
        <v>53</v>
      </c>
      <c r="B233" s="264" t="s">
        <v>627</v>
      </c>
      <c r="C233" s="354">
        <v>1792036</v>
      </c>
      <c r="D233" s="355">
        <v>5.1140882530773535E-3</v>
      </c>
      <c r="E233" s="355">
        <v>2.9898052485814786E-2</v>
      </c>
      <c r="F233" s="350">
        <v>9118</v>
      </c>
      <c r="G233" s="294">
        <v>11</v>
      </c>
      <c r="H233" s="294">
        <v>74168</v>
      </c>
    </row>
    <row r="234" spans="1:8">
      <c r="A234" s="353" t="s">
        <v>53</v>
      </c>
      <c r="B234" s="264" t="s">
        <v>628</v>
      </c>
      <c r="C234" s="354">
        <v>1761000</v>
      </c>
      <c r="D234" s="355">
        <v>-1.7318848505275541E-2</v>
      </c>
      <c r="E234" s="355">
        <v>2.5107866262134237E-2</v>
      </c>
      <c r="F234" s="350">
        <v>-31036</v>
      </c>
      <c r="G234" s="294">
        <v>12</v>
      </c>
      <c r="H234" s="294">
        <v>43132</v>
      </c>
    </row>
    <row r="235" spans="1:8">
      <c r="A235" s="353" t="s">
        <v>77</v>
      </c>
      <c r="B235" s="264" t="s">
        <v>620</v>
      </c>
      <c r="C235" s="354">
        <v>1778570</v>
      </c>
      <c r="D235" s="355">
        <v>9.9772856331630244E-3</v>
      </c>
      <c r="E235" s="355">
        <v>3.1658517938898845E-2</v>
      </c>
      <c r="F235" s="350">
        <v>17570</v>
      </c>
      <c r="G235" s="294">
        <v>1</v>
      </c>
      <c r="H235" s="294">
        <v>17570</v>
      </c>
    </row>
    <row r="236" spans="1:8">
      <c r="A236" s="353" t="s">
        <v>53</v>
      </c>
      <c r="B236" s="264" t="s">
        <v>621</v>
      </c>
      <c r="C236" s="354">
        <v>1792233</v>
      </c>
      <c r="D236" s="355">
        <v>7.6820142024209837E-3</v>
      </c>
      <c r="E236" s="355">
        <v>3.0776052755989713E-2</v>
      </c>
      <c r="F236" s="350">
        <v>13663</v>
      </c>
      <c r="G236" s="294">
        <v>2</v>
      </c>
      <c r="H236" s="294">
        <v>31233</v>
      </c>
    </row>
    <row r="237" spans="1:8">
      <c r="A237" s="353" t="s">
        <v>53</v>
      </c>
      <c r="B237" s="264" t="s">
        <v>578</v>
      </c>
      <c r="C237" s="354">
        <v>1796144</v>
      </c>
      <c r="D237" s="355">
        <v>2.1821939446489136E-3</v>
      </c>
      <c r="E237" s="355">
        <v>3.0014841117464997E-2</v>
      </c>
      <c r="F237" s="350">
        <v>3911</v>
      </c>
      <c r="G237" s="294">
        <v>3</v>
      </c>
      <c r="H237" s="294">
        <v>35144</v>
      </c>
    </row>
    <row r="238" spans="1:8">
      <c r="A238" s="353" t="s">
        <v>53</v>
      </c>
      <c r="B238" s="264" t="s">
        <v>617</v>
      </c>
      <c r="C238" s="354">
        <v>1798713</v>
      </c>
      <c r="D238" s="355">
        <v>1.4302862131321259E-3</v>
      </c>
      <c r="E238" s="355">
        <v>2.8416614637292392E-2</v>
      </c>
      <c r="F238" s="350">
        <v>2569</v>
      </c>
      <c r="G238" s="294">
        <v>4</v>
      </c>
      <c r="H238" s="294">
        <v>37713</v>
      </c>
    </row>
    <row r="239" spans="1:8">
      <c r="A239" s="353" t="s">
        <v>53</v>
      </c>
      <c r="B239" s="264" t="s">
        <v>619</v>
      </c>
      <c r="C239" s="354">
        <v>1798861</v>
      </c>
      <c r="D239" s="355">
        <v>8.2281053175314867E-5</v>
      </c>
      <c r="E239" s="355">
        <v>2.6206513349416927E-2</v>
      </c>
      <c r="F239" s="350">
        <v>148</v>
      </c>
      <c r="G239" s="294">
        <v>5</v>
      </c>
      <c r="H239" s="294">
        <v>37861</v>
      </c>
    </row>
    <row r="240" spans="1:8">
      <c r="A240" s="353" t="s">
        <v>53</v>
      </c>
      <c r="B240" s="264" t="s">
        <v>622</v>
      </c>
      <c r="C240" s="354">
        <v>1796535</v>
      </c>
      <c r="D240" s="355">
        <v>-1.293040429471759E-3</v>
      </c>
      <c r="E240" s="355">
        <v>2.3227640790020043E-2</v>
      </c>
      <c r="F240" s="350">
        <v>-2326</v>
      </c>
      <c r="G240" s="294">
        <v>6</v>
      </c>
      <c r="H240" s="294">
        <v>35535</v>
      </c>
    </row>
    <row r="241" spans="1:8">
      <c r="A241" s="353" t="s">
        <v>53</v>
      </c>
      <c r="B241" s="264" t="s">
        <v>623</v>
      </c>
      <c r="C241" s="354">
        <v>1792119</v>
      </c>
      <c r="D241" s="355">
        <v>-2.4580651086675287E-3</v>
      </c>
      <c r="E241" s="355">
        <v>2.3804735925047948E-2</v>
      </c>
      <c r="F241" s="350">
        <v>-4416</v>
      </c>
      <c r="G241" s="294">
        <v>7</v>
      </c>
      <c r="H241" s="294">
        <v>31119</v>
      </c>
    </row>
    <row r="242" spans="1:8">
      <c r="A242" s="353" t="s">
        <v>53</v>
      </c>
      <c r="B242" s="264" t="s">
        <v>624</v>
      </c>
      <c r="C242" s="354">
        <v>1800138</v>
      </c>
      <c r="D242" s="355">
        <v>4.4745912520318676E-3</v>
      </c>
      <c r="E242" s="355">
        <v>1.9233730879508526E-2</v>
      </c>
      <c r="F242" s="350">
        <v>8019</v>
      </c>
      <c r="G242" s="294">
        <v>8</v>
      </c>
      <c r="H242" s="294">
        <v>39138</v>
      </c>
    </row>
    <row r="243" spans="1:8">
      <c r="A243" s="353" t="s">
        <v>53</v>
      </c>
      <c r="B243" s="264" t="s">
        <v>625</v>
      </c>
      <c r="C243" s="354">
        <v>1815615</v>
      </c>
      <c r="D243" s="355">
        <v>8.5976741783129196E-3</v>
      </c>
      <c r="E243" s="355">
        <v>2.341674971478036E-2</v>
      </c>
      <c r="F243" s="350">
        <v>15477</v>
      </c>
      <c r="G243" s="294">
        <v>9</v>
      </c>
      <c r="H243" s="294">
        <v>54615</v>
      </c>
    </row>
    <row r="244" spans="1:8">
      <c r="A244" s="353" t="s">
        <v>53</v>
      </c>
      <c r="B244" s="264" t="s">
        <v>626</v>
      </c>
      <c r="C244" s="354">
        <v>1828691</v>
      </c>
      <c r="D244" s="355">
        <v>7.201967377445051E-3</v>
      </c>
      <c r="E244" s="355">
        <v>2.5673081992553692E-2</v>
      </c>
      <c r="F244" s="350">
        <v>13076</v>
      </c>
      <c r="G244" s="294">
        <v>10</v>
      </c>
      <c r="H244" s="294">
        <v>67691</v>
      </c>
    </row>
    <row r="245" spans="1:8">
      <c r="A245" s="353" t="s">
        <v>53</v>
      </c>
      <c r="B245" s="264" t="s">
        <v>627</v>
      </c>
      <c r="C245" s="354">
        <v>1840150</v>
      </c>
      <c r="D245" s="355">
        <v>6.2662308722467586E-3</v>
      </c>
      <c r="E245" s="355">
        <v>2.6848790984109749E-2</v>
      </c>
      <c r="F245" s="350">
        <v>11459</v>
      </c>
      <c r="G245" s="294">
        <v>11</v>
      </c>
      <c r="H245" s="294">
        <v>79150</v>
      </c>
    </row>
    <row r="246" spans="1:8">
      <c r="A246" s="353" t="s">
        <v>53</v>
      </c>
      <c r="B246" s="264" t="s">
        <v>628</v>
      </c>
      <c r="C246" s="354">
        <v>1812699</v>
      </c>
      <c r="D246" s="355">
        <v>-1.4917805613672841E-2</v>
      </c>
      <c r="E246" s="355">
        <v>2.9357751277683031E-2</v>
      </c>
      <c r="F246" s="350">
        <v>-27451</v>
      </c>
      <c r="G246" s="294">
        <v>12</v>
      </c>
      <c r="H246" s="294">
        <v>51699</v>
      </c>
    </row>
    <row r="247" spans="1:8">
      <c r="A247" s="353" t="s">
        <v>78</v>
      </c>
      <c r="B247" s="264" t="s">
        <v>620</v>
      </c>
      <c r="C247" s="354">
        <v>1822293</v>
      </c>
      <c r="D247" s="355">
        <v>5.2926602817124913E-3</v>
      </c>
      <c r="E247" s="355">
        <v>2.4583232596973925E-2</v>
      </c>
      <c r="F247" s="350">
        <v>9594</v>
      </c>
      <c r="G247" s="294">
        <v>1</v>
      </c>
      <c r="H247" s="294">
        <v>9594</v>
      </c>
    </row>
    <row r="248" spans="1:8">
      <c r="A248" s="353" t="s">
        <v>53</v>
      </c>
      <c r="B248" s="264" t="s">
        <v>621</v>
      </c>
      <c r="C248" s="354">
        <v>1837966</v>
      </c>
      <c r="D248" s="355">
        <v>8.6007025214935862E-3</v>
      </c>
      <c r="E248" s="355">
        <v>2.5517329499010533E-2</v>
      </c>
      <c r="F248" s="350">
        <v>15673</v>
      </c>
      <c r="G248" s="294">
        <v>2</v>
      </c>
      <c r="H248" s="294">
        <v>25267</v>
      </c>
    </row>
    <row r="249" spans="1:8">
      <c r="A249" s="353" t="s">
        <v>53</v>
      </c>
      <c r="B249" s="264" t="s">
        <v>578</v>
      </c>
      <c r="C249" s="354">
        <v>1831940</v>
      </c>
      <c r="D249" s="355">
        <v>-3.2786243053462005E-3</v>
      </c>
      <c r="E249" s="355">
        <v>1.9929359784070844E-2</v>
      </c>
      <c r="F249" s="350">
        <v>-6026</v>
      </c>
      <c r="G249" s="294">
        <v>3</v>
      </c>
      <c r="H249" s="294">
        <v>19241</v>
      </c>
    </row>
    <row r="250" spans="1:8">
      <c r="A250" s="353" t="s">
        <v>53</v>
      </c>
      <c r="B250" s="264" t="s">
        <v>617</v>
      </c>
      <c r="C250" s="354">
        <v>1793795</v>
      </c>
      <c r="D250" s="355">
        <v>-2.0822188499623362E-2</v>
      </c>
      <c r="E250" s="355">
        <v>-2.7341771588907937E-3</v>
      </c>
      <c r="F250" s="350">
        <v>-38145</v>
      </c>
      <c r="G250" s="294">
        <v>4</v>
      </c>
      <c r="H250" s="294">
        <v>-18904</v>
      </c>
    </row>
    <row r="251" spans="1:8">
      <c r="A251" s="353" t="s">
        <v>53</v>
      </c>
      <c r="B251" s="264" t="s">
        <v>619</v>
      </c>
      <c r="C251" s="354">
        <v>1770324</v>
      </c>
      <c r="D251" s="355">
        <v>-1.3084549795266409E-2</v>
      </c>
      <c r="E251" s="355">
        <v>-1.5863927229508024E-2</v>
      </c>
      <c r="F251" s="350">
        <v>-23471</v>
      </c>
      <c r="G251" s="294">
        <v>5</v>
      </c>
      <c r="H251" s="294">
        <v>-42375</v>
      </c>
    </row>
    <row r="252" spans="1:8">
      <c r="A252" s="353" t="s">
        <v>53</v>
      </c>
      <c r="B252" s="264" t="s">
        <v>622</v>
      </c>
      <c r="C252" s="354">
        <v>1755765</v>
      </c>
      <c r="D252" s="355">
        <v>-8.2239183335931498E-3</v>
      </c>
      <c r="E252" s="355">
        <v>-2.2693685344287728E-2</v>
      </c>
      <c r="F252" s="350">
        <v>-14559</v>
      </c>
      <c r="G252" s="294">
        <v>6</v>
      </c>
      <c r="H252" s="294">
        <v>-56934</v>
      </c>
    </row>
    <row r="253" spans="1:8">
      <c r="A253" s="353" t="s">
        <v>53</v>
      </c>
      <c r="B253" s="264" t="s">
        <v>623</v>
      </c>
      <c r="C253" s="354">
        <v>1742635</v>
      </c>
      <c r="D253" s="355">
        <v>-7.4782217437983078E-3</v>
      </c>
      <c r="E253" s="355">
        <v>-2.7612005675962337E-2</v>
      </c>
      <c r="F253" s="350">
        <v>-13130</v>
      </c>
      <c r="G253" s="294">
        <v>7</v>
      </c>
      <c r="H253" s="294">
        <v>-70064</v>
      </c>
    </row>
    <row r="254" spans="1:8">
      <c r="A254" s="353" t="s">
        <v>53</v>
      </c>
      <c r="B254" s="264" t="s">
        <v>624</v>
      </c>
      <c r="C254" s="354">
        <v>1758496</v>
      </c>
      <c r="D254" s="355">
        <v>9.1017338685381866E-3</v>
      </c>
      <c r="E254" s="356">
        <v>-2.3132670939672417E-2</v>
      </c>
      <c r="F254" s="354">
        <v>15861</v>
      </c>
      <c r="G254" s="294">
        <v>8</v>
      </c>
      <c r="H254" s="294">
        <v>-54203</v>
      </c>
    </row>
    <row r="255" spans="1:8">
      <c r="A255" s="353" t="s">
        <v>53</v>
      </c>
      <c r="B255" s="264" t="s">
        <v>625</v>
      </c>
      <c r="C255" s="354">
        <v>1769661</v>
      </c>
      <c r="D255" s="355">
        <v>6.3491756591997905E-3</v>
      </c>
      <c r="E255" s="355">
        <v>-2.5310432002379368E-2</v>
      </c>
      <c r="F255" s="350">
        <v>11165</v>
      </c>
      <c r="G255" s="294">
        <v>9</v>
      </c>
      <c r="H255" s="294">
        <v>-43038</v>
      </c>
    </row>
    <row r="256" spans="1:8">
      <c r="A256" s="353" t="s">
        <v>53</v>
      </c>
      <c r="B256" s="264" t="s">
        <v>626</v>
      </c>
      <c r="C256" s="354">
        <v>1788334</v>
      </c>
      <c r="D256" s="355">
        <v>1.0551738440300218E-2</v>
      </c>
      <c r="E256" s="355">
        <v>-2.2068791282945033E-2</v>
      </c>
      <c r="F256" s="350">
        <v>18673</v>
      </c>
      <c r="G256" s="294">
        <v>10</v>
      </c>
      <c r="H256" s="294">
        <v>-24365</v>
      </c>
    </row>
    <row r="257" spans="1:8">
      <c r="A257" s="353" t="s">
        <v>53</v>
      </c>
      <c r="B257" s="264" t="s">
        <v>627</v>
      </c>
      <c r="C257" s="354">
        <v>1805269</v>
      </c>
      <c r="D257" s="355">
        <v>9.4697075602208081E-3</v>
      </c>
      <c r="E257" s="355">
        <v>-1.8955519930440423E-2</v>
      </c>
      <c r="F257" s="350">
        <v>16935</v>
      </c>
      <c r="G257" s="294">
        <v>11</v>
      </c>
      <c r="H257" s="294">
        <v>-7430</v>
      </c>
    </row>
    <row r="258" spans="1:8">
      <c r="A258" s="353" t="s">
        <v>53</v>
      </c>
      <c r="B258" s="264" t="s">
        <v>628</v>
      </c>
      <c r="C258" s="354">
        <v>1780367</v>
      </c>
      <c r="D258" s="355">
        <v>-1.3794066147482686E-2</v>
      </c>
      <c r="E258" s="355">
        <v>-1.7836386515356351E-2</v>
      </c>
      <c r="F258" s="350">
        <v>-24902</v>
      </c>
      <c r="G258" s="294">
        <v>12</v>
      </c>
      <c r="H258" s="294">
        <v>-32332</v>
      </c>
    </row>
    <row r="259" spans="1:8">
      <c r="A259" s="353" t="s">
        <v>450</v>
      </c>
      <c r="B259" s="264" t="s">
        <v>620</v>
      </c>
      <c r="C259" s="354">
        <v>1787122</v>
      </c>
      <c r="D259" s="355">
        <v>3.7941615408507712E-3</v>
      </c>
      <c r="E259" s="355">
        <v>-1.9300408880459918E-2</v>
      </c>
      <c r="F259" s="350">
        <v>6755</v>
      </c>
      <c r="G259" s="294">
        <v>1</v>
      </c>
      <c r="H259" s="294">
        <v>6755</v>
      </c>
    </row>
    <row r="260" spans="1:8">
      <c r="A260" s="353" t="s">
        <v>53</v>
      </c>
      <c r="B260" s="264" t="s">
        <v>621</v>
      </c>
      <c r="C260" s="354">
        <v>1800733</v>
      </c>
      <c r="D260" s="355">
        <v>7.6161560318770416E-3</v>
      </c>
      <c r="E260" s="355">
        <v>-2.0257719674901531E-2</v>
      </c>
      <c r="F260" s="350">
        <v>13611</v>
      </c>
      <c r="G260" s="294">
        <v>2</v>
      </c>
      <c r="H260" s="294">
        <v>20366</v>
      </c>
    </row>
    <row r="261" spans="1:8">
      <c r="A261" s="353" t="s">
        <v>53</v>
      </c>
      <c r="B261" s="264" t="s">
        <v>578</v>
      </c>
      <c r="C261" s="354">
        <v>1803619</v>
      </c>
      <c r="D261" s="355">
        <v>1.6026806861428877E-3</v>
      </c>
      <c r="E261" s="355">
        <v>-1.5459567453082523E-2</v>
      </c>
      <c r="F261" s="350">
        <v>2886</v>
      </c>
      <c r="G261" s="294">
        <v>3</v>
      </c>
      <c r="H261" s="294">
        <v>23252</v>
      </c>
    </row>
    <row r="262" spans="1:8">
      <c r="A262" s="353" t="s">
        <v>53</v>
      </c>
      <c r="B262" s="264" t="s">
        <v>617</v>
      </c>
      <c r="C262" s="354">
        <v>1810884</v>
      </c>
      <c r="D262" s="355">
        <v>4.0280125680645096E-3</v>
      </c>
      <c r="E262" s="355">
        <v>9.5267296430194826E-3</v>
      </c>
      <c r="F262" s="350">
        <v>7265</v>
      </c>
      <c r="G262" s="294">
        <v>4</v>
      </c>
      <c r="H262" s="294">
        <v>30517</v>
      </c>
    </row>
    <row r="263" spans="1:8">
      <c r="A263" s="353" t="s">
        <v>53</v>
      </c>
      <c r="B263" s="264" t="s">
        <v>619</v>
      </c>
      <c r="C263" s="354">
        <v>1815607</v>
      </c>
      <c r="D263" s="355">
        <v>2.608118465898368E-3</v>
      </c>
      <c r="E263" s="355">
        <v>2.5578933573741303E-2</v>
      </c>
      <c r="F263" s="350">
        <v>4723</v>
      </c>
      <c r="G263" s="294">
        <v>5</v>
      </c>
      <c r="H263" s="294">
        <v>35240</v>
      </c>
    </row>
    <row r="264" spans="1:8">
      <c r="A264" s="353" t="s">
        <v>53</v>
      </c>
      <c r="B264" s="264" t="s">
        <v>622</v>
      </c>
      <c r="C264" s="354">
        <v>1820785</v>
      </c>
      <c r="D264" s="355">
        <v>2.8519387730934209E-3</v>
      </c>
      <c r="E264" s="355">
        <v>3.703229076784198E-2</v>
      </c>
      <c r="F264" s="350">
        <v>5178</v>
      </c>
      <c r="G264" s="294">
        <v>6</v>
      </c>
      <c r="H264" s="294">
        <v>40418</v>
      </c>
    </row>
    <row r="265" spans="1:8">
      <c r="A265" s="353" t="s">
        <v>53</v>
      </c>
      <c r="B265" s="264" t="s">
        <v>623</v>
      </c>
      <c r="C265" s="354">
        <v>1826575</v>
      </c>
      <c r="D265" s="355">
        <v>3.1799471107241128E-3</v>
      </c>
      <c r="E265" s="355">
        <v>4.8168434583260478E-2</v>
      </c>
      <c r="F265" s="350">
        <v>5790</v>
      </c>
      <c r="G265" s="294">
        <v>7</v>
      </c>
      <c r="H265" s="294">
        <v>46208</v>
      </c>
    </row>
    <row r="266" spans="1:8">
      <c r="A266" s="353" t="s">
        <v>53</v>
      </c>
      <c r="B266" s="264" t="s">
        <v>624</v>
      </c>
      <c r="C266" s="354">
        <v>1837975</v>
      </c>
      <c r="D266" s="355">
        <v>6.2411891107674311E-3</v>
      </c>
      <c r="E266" s="355">
        <v>4.5197145742725597E-2</v>
      </c>
      <c r="F266" s="350">
        <v>11400</v>
      </c>
      <c r="G266" s="294">
        <v>8</v>
      </c>
      <c r="H266" s="294">
        <v>57608</v>
      </c>
    </row>
    <row r="267" spans="1:8">
      <c r="A267" s="353" t="s">
        <v>53</v>
      </c>
      <c r="B267" s="264" t="s">
        <v>625</v>
      </c>
      <c r="C267" s="354">
        <v>1847731</v>
      </c>
      <c r="D267" s="355">
        <v>5.3080156150111524E-3</v>
      </c>
      <c r="E267" s="355">
        <v>4.4115793928893643E-2</v>
      </c>
      <c r="F267" s="350">
        <v>9756</v>
      </c>
      <c r="G267" s="294">
        <v>9</v>
      </c>
      <c r="H267" s="294">
        <v>67364</v>
      </c>
    </row>
    <row r="268" spans="1:8">
      <c r="A268" s="353" t="s">
        <v>53</v>
      </c>
      <c r="B268" s="264" t="s">
        <v>626</v>
      </c>
      <c r="C268" s="354">
        <v>1858235</v>
      </c>
      <c r="D268" s="355">
        <v>5.6848101807027707E-3</v>
      </c>
      <c r="E268" s="355">
        <v>3.9087217488455783E-2</v>
      </c>
      <c r="F268" s="350">
        <v>10504</v>
      </c>
      <c r="G268" s="294">
        <v>10</v>
      </c>
      <c r="H268" s="294">
        <v>77868</v>
      </c>
    </row>
    <row r="269" spans="1:8">
      <c r="A269" s="353" t="s">
        <v>53</v>
      </c>
      <c r="B269" s="264" t="s">
        <v>627</v>
      </c>
      <c r="C269" s="354">
        <v>1873476</v>
      </c>
      <c r="D269" s="355">
        <v>8.2018689778202702E-3</v>
      </c>
      <c r="E269" s="355">
        <v>3.7782180938131571E-2</v>
      </c>
      <c r="F269" s="350">
        <v>15241</v>
      </c>
      <c r="G269" s="294">
        <v>11</v>
      </c>
      <c r="H269" s="294">
        <v>93109</v>
      </c>
    </row>
    <row r="270" spans="1:8">
      <c r="A270" s="353" t="s">
        <v>53</v>
      </c>
      <c r="B270" s="264" t="s">
        <v>628</v>
      </c>
      <c r="C270" s="354">
        <v>1849999</v>
      </c>
      <c r="D270" s="355">
        <v>-1.253125206834782E-2</v>
      </c>
      <c r="E270" s="355">
        <v>3.911103721873066E-2</v>
      </c>
      <c r="F270" s="350">
        <v>-23477</v>
      </c>
      <c r="G270" s="294">
        <v>12</v>
      </c>
      <c r="H270" s="294">
        <v>69632</v>
      </c>
    </row>
    <row r="271" spans="1:8">
      <c r="A271" s="353" t="s">
        <v>751</v>
      </c>
      <c r="B271" s="264" t="s">
        <v>620</v>
      </c>
      <c r="C271" s="354">
        <v>1861159</v>
      </c>
      <c r="D271" s="355">
        <v>6.0324356932084378E-3</v>
      </c>
      <c r="E271" s="355">
        <v>4.1428061430613061E-2</v>
      </c>
      <c r="F271" s="350">
        <v>11160</v>
      </c>
      <c r="G271" s="294">
        <v>1</v>
      </c>
      <c r="H271" s="294">
        <v>11160</v>
      </c>
    </row>
    <row r="272" spans="1:8">
      <c r="A272" s="264" t="s">
        <v>53</v>
      </c>
      <c r="B272" s="264" t="s">
        <v>621</v>
      </c>
      <c r="C272" s="354">
        <v>1874622</v>
      </c>
      <c r="D272" s="355">
        <v>7.2336646143613681E-3</v>
      </c>
      <c r="E272" s="355">
        <v>4.1032735002912712E-2</v>
      </c>
      <c r="F272" s="350">
        <v>13463</v>
      </c>
      <c r="G272" s="294">
        <v>2</v>
      </c>
      <c r="H272" s="294">
        <v>24623</v>
      </c>
    </row>
    <row r="273" spans="1:8">
      <c r="A273" s="264" t="s">
        <v>53</v>
      </c>
      <c r="B273" s="264" t="s">
        <v>578</v>
      </c>
      <c r="C273" s="354">
        <v>1886776</v>
      </c>
      <c r="D273" s="355">
        <v>6.483440394916995E-3</v>
      </c>
      <c r="E273" s="355">
        <v>4.6105635391953559E-2</v>
      </c>
      <c r="F273" s="350">
        <v>12154</v>
      </c>
      <c r="G273" s="264">
        <v>3</v>
      </c>
      <c r="H273" s="294">
        <v>36777</v>
      </c>
    </row>
    <row r="274" spans="1:8">
      <c r="A274" s="264" t="s">
        <v>53</v>
      </c>
      <c r="B274" s="264" t="s">
        <v>617</v>
      </c>
      <c r="C274" s="354">
        <v>1884715</v>
      </c>
      <c r="D274" s="355">
        <v>-1.092339525200714E-3</v>
      </c>
      <c r="E274" s="355">
        <v>4.0770695417265745E-2</v>
      </c>
      <c r="F274" s="350">
        <v>-2061</v>
      </c>
      <c r="G274" s="264">
        <v>4</v>
      </c>
      <c r="H274" s="294">
        <v>34716</v>
      </c>
    </row>
    <row r="275" spans="1:8">
      <c r="A275" s="264" t="s">
        <v>53</v>
      </c>
      <c r="B275" s="264" t="s">
        <v>619</v>
      </c>
      <c r="C275" s="354">
        <v>1888232</v>
      </c>
      <c r="D275" s="294">
        <v>1.8660646304613504E-3</v>
      </c>
      <c r="E275" s="294">
        <v>4.0000396561590712E-2</v>
      </c>
      <c r="F275" s="350">
        <v>3517</v>
      </c>
      <c r="G275" s="264">
        <v>5</v>
      </c>
      <c r="H275" s="264">
        <v>38233</v>
      </c>
    </row>
    <row r="276" spans="1:8">
      <c r="A276" s="264" t="s">
        <v>53</v>
      </c>
      <c r="B276" s="264" t="s">
        <v>622</v>
      </c>
      <c r="C276" s="354">
        <v>1896755</v>
      </c>
      <c r="D276" s="294">
        <v>4.5137461922051259E-3</v>
      </c>
      <c r="E276" s="294">
        <v>4.1723762003751164E-2</v>
      </c>
      <c r="F276" s="350">
        <v>8523</v>
      </c>
      <c r="G276" s="264">
        <v>6</v>
      </c>
      <c r="H276" s="264">
        <v>46756</v>
      </c>
    </row>
    <row r="277" spans="1:8">
      <c r="A277" s="264" t="s">
        <v>53</v>
      </c>
      <c r="B277" s="264" t="s">
        <v>623</v>
      </c>
      <c r="C277" s="354">
        <v>1896517</v>
      </c>
      <c r="D277" s="294">
        <v>-1.2547746018853889E-4</v>
      </c>
      <c r="E277" s="294">
        <v>3.8291337612745169E-2</v>
      </c>
      <c r="F277" s="350">
        <v>-238</v>
      </c>
      <c r="G277" s="264">
        <v>7</v>
      </c>
      <c r="H277" s="264">
        <v>46518</v>
      </c>
    </row>
    <row r="278" spans="1:8">
      <c r="A278" s="264" t="s">
        <v>53</v>
      </c>
      <c r="B278" s="264" t="s">
        <v>624</v>
      </c>
      <c r="C278" s="354">
        <v>1910627</v>
      </c>
      <c r="D278" s="294">
        <v>7.4399544006196194E-3</v>
      </c>
      <c r="E278" s="294">
        <v>3.9528285205185032E-2</v>
      </c>
      <c r="F278" s="350">
        <v>14110</v>
      </c>
      <c r="G278" s="264">
        <v>8</v>
      </c>
      <c r="H278" s="264">
        <v>60628</v>
      </c>
    </row>
    <row r="279" spans="1:8">
      <c r="A279" s="264" t="s">
        <v>53</v>
      </c>
      <c r="B279" s="264" t="s">
        <v>625</v>
      </c>
      <c r="C279" s="354">
        <v>1927647</v>
      </c>
      <c r="D279" s="294">
        <v>8.9080704920425635E-3</v>
      </c>
      <c r="E279" s="294">
        <v>4.3250884463160499E-2</v>
      </c>
      <c r="F279" s="350">
        <v>17020</v>
      </c>
      <c r="G279" s="264">
        <v>9</v>
      </c>
      <c r="H279" s="264">
        <v>77648</v>
      </c>
    </row>
    <row r="280" spans="1:8">
      <c r="A280" s="264" t="s">
        <v>53</v>
      </c>
      <c r="B280" s="264" t="s">
        <v>626</v>
      </c>
      <c r="C280" s="354">
        <v>1950941</v>
      </c>
      <c r="D280" s="294">
        <v>1.2084162712363788E-2</v>
      </c>
      <c r="E280" s="294">
        <v>4.9889276652307135E-2</v>
      </c>
      <c r="F280" s="350">
        <v>23294</v>
      </c>
      <c r="G280" s="264">
        <v>10</v>
      </c>
      <c r="H280" s="264">
        <v>100942</v>
      </c>
    </row>
    <row r="281" spans="1:8">
      <c r="A281" s="264" t="s">
        <v>53</v>
      </c>
      <c r="B281" s="264" t="s">
        <v>627</v>
      </c>
      <c r="C281" s="354">
        <v>1960510</v>
      </c>
      <c r="D281" s="294">
        <v>4.9048126006885351E-3</v>
      </c>
      <c r="E281" s="294">
        <v>4.6455892682905953E-2</v>
      </c>
      <c r="F281" s="350">
        <v>9569</v>
      </c>
      <c r="G281" s="264">
        <v>11</v>
      </c>
      <c r="H281" s="264">
        <v>110511</v>
      </c>
    </row>
    <row r="282" spans="1:8">
      <c r="A282" s="264" t="s">
        <v>53</v>
      </c>
      <c r="B282" s="264" t="s">
        <v>628</v>
      </c>
      <c r="C282" s="354">
        <v>1932962</v>
      </c>
      <c r="D282" s="294">
        <v>-1.4051445797267026E-2</v>
      </c>
      <c r="E282" s="294">
        <v>4.4844889105345453E-2</v>
      </c>
      <c r="F282" s="350">
        <v>-27548</v>
      </c>
      <c r="G282" s="264">
        <v>12</v>
      </c>
      <c r="H282" s="264">
        <v>82963</v>
      </c>
    </row>
    <row r="283" spans="1:8">
      <c r="A283" s="264" t="s">
        <v>1183</v>
      </c>
      <c r="B283" s="264" t="s">
        <v>620</v>
      </c>
      <c r="C283" s="354">
        <v>1951256</v>
      </c>
      <c r="D283" s="294">
        <v>9.464231578272031E-3</v>
      </c>
      <c r="E283" s="294">
        <v>4.8409082727483232E-2</v>
      </c>
      <c r="F283" s="350">
        <v>18294</v>
      </c>
      <c r="G283" s="264">
        <v>1</v>
      </c>
      <c r="H283" s="264">
        <v>18294</v>
      </c>
    </row>
    <row r="284" spans="1:8">
      <c r="A284" s="264" t="s">
        <v>53</v>
      </c>
      <c r="B284" s="264" t="s">
        <v>621</v>
      </c>
      <c r="C284" s="354">
        <v>1964519</v>
      </c>
      <c r="D284" s="294">
        <v>6.7971603931007429E-3</v>
      </c>
      <c r="E284" s="294">
        <v>4.795473434110975E-2</v>
      </c>
      <c r="F284" s="350">
        <v>13263</v>
      </c>
      <c r="G284" s="264">
        <v>2</v>
      </c>
      <c r="H284" s="264">
        <v>31557</v>
      </c>
    </row>
    <row r="285" spans="1:8">
      <c r="A285" s="264" t="s">
        <v>53</v>
      </c>
      <c r="B285" s="264" t="s">
        <v>578</v>
      </c>
      <c r="C285" s="354">
        <v>1972715</v>
      </c>
      <c r="D285" s="294">
        <v>4.1720136074021585E-3</v>
      </c>
      <c r="E285" s="294">
        <v>4.5548067179145724E-2</v>
      </c>
      <c r="F285" s="350">
        <v>8196</v>
      </c>
      <c r="G285" s="264">
        <v>3</v>
      </c>
      <c r="H285" s="264">
        <v>39753</v>
      </c>
    </row>
    <row r="286" spans="1:8">
      <c r="A286" s="264" t="s">
        <v>53</v>
      </c>
      <c r="B286" s="264" t="s">
        <v>617</v>
      </c>
      <c r="C286" s="354">
        <v>1973202</v>
      </c>
      <c r="D286" s="294">
        <v>2.4686789526118247E-4</v>
      </c>
      <c r="E286" s="294">
        <v>4.6949804081784174E-2</v>
      </c>
      <c r="F286" s="350">
        <v>487</v>
      </c>
      <c r="G286" s="264">
        <v>4</v>
      </c>
      <c r="H286" s="264">
        <v>40240</v>
      </c>
    </row>
    <row r="287" spans="1:8">
      <c r="A287" s="264" t="s">
        <v>53</v>
      </c>
      <c r="B287" s="264" t="s">
        <v>619</v>
      </c>
      <c r="C287" s="354">
        <v>1974565</v>
      </c>
      <c r="D287" s="294">
        <v>6.90755432033896E-4</v>
      </c>
      <c r="E287" s="294">
        <v>4.5721606243300572E-2</v>
      </c>
      <c r="F287" s="350">
        <v>1363</v>
      </c>
      <c r="G287" s="264">
        <v>5</v>
      </c>
      <c r="H287" s="264">
        <v>41603</v>
      </c>
    </row>
    <row r="288" spans="1:8">
      <c r="C288" s="354"/>
      <c r="F288" s="350"/>
      <c r="G288" s="264"/>
    </row>
    <row r="289" spans="3:7">
      <c r="C289" s="354"/>
      <c r="F289" s="350"/>
      <c r="G289" s="264"/>
    </row>
    <row r="290" spans="3:7">
      <c r="C290" s="354"/>
      <c r="F290" s="350"/>
      <c r="G290" s="264"/>
    </row>
    <row r="291" spans="3:7">
      <c r="C291" s="354"/>
      <c r="F291" s="350"/>
      <c r="G291" s="264"/>
    </row>
    <row r="292" spans="3:7">
      <c r="C292" s="354"/>
      <c r="F292" s="350"/>
      <c r="G292" s="264"/>
    </row>
    <row r="293" spans="3:7">
      <c r="C293" s="354"/>
      <c r="F293" s="350"/>
      <c r="G293" s="264"/>
    </row>
    <row r="294" spans="3:7">
      <c r="C294" s="354"/>
      <c r="F294" s="350"/>
      <c r="G294" s="264"/>
    </row>
    <row r="295" spans="3:7">
      <c r="C295" s="354"/>
      <c r="F295" s="350"/>
      <c r="G295" s="264"/>
    </row>
    <row r="296" spans="3:7">
      <c r="C296" s="354"/>
      <c r="F296" s="350"/>
      <c r="G296" s="264"/>
    </row>
    <row r="297" spans="3:7">
      <c r="C297" s="354"/>
      <c r="F297" s="350"/>
      <c r="G297" s="264"/>
    </row>
    <row r="298" spans="3:7">
      <c r="C298" s="354"/>
      <c r="F298" s="350"/>
      <c r="G298" s="264"/>
    </row>
    <row r="299" spans="3:7">
      <c r="C299" s="354"/>
      <c r="F299" s="350"/>
      <c r="G299" s="264"/>
    </row>
    <row r="300" spans="3:7">
      <c r="C300" s="354"/>
      <c r="F300" s="350"/>
      <c r="G300" s="264"/>
    </row>
    <row r="301" spans="3:7">
      <c r="C301" s="354"/>
      <c r="F301" s="350"/>
      <c r="G301" s="264"/>
    </row>
    <row r="302" spans="3:7">
      <c r="C302" s="354"/>
      <c r="F302" s="350"/>
      <c r="G302" s="264"/>
    </row>
    <row r="303" spans="3:7">
      <c r="C303" s="354"/>
      <c r="F303" s="350"/>
      <c r="G303" s="264"/>
    </row>
    <row r="304" spans="3:7">
      <c r="C304" s="354"/>
      <c r="F304" s="350"/>
      <c r="G304" s="264"/>
    </row>
    <row r="305" spans="3:7">
      <c r="C305" s="354"/>
      <c r="F305" s="350"/>
      <c r="G305" s="264"/>
    </row>
    <row r="306" spans="3:7">
      <c r="C306" s="354"/>
      <c r="F306" s="350"/>
      <c r="G306" s="264"/>
    </row>
    <row r="307" spans="3:7">
      <c r="C307" s="354"/>
      <c r="F307" s="350"/>
      <c r="G307" s="264"/>
    </row>
    <row r="308" spans="3:7">
      <c r="C308" s="354"/>
      <c r="F308" s="350"/>
      <c r="G308" s="264"/>
    </row>
    <row r="309" spans="3:7">
      <c r="C309" s="354"/>
      <c r="F309" s="350"/>
      <c r="G309" s="264"/>
    </row>
    <row r="310" spans="3:7">
      <c r="C310" s="354"/>
      <c r="F310" s="350"/>
      <c r="G310" s="264"/>
    </row>
    <row r="311" spans="3:7">
      <c r="C311" s="354"/>
      <c r="F311" s="350"/>
      <c r="G311" s="264"/>
    </row>
    <row r="312" spans="3:7">
      <c r="C312" s="354"/>
      <c r="F312" s="350"/>
      <c r="G312" s="264"/>
    </row>
    <row r="313" spans="3:7">
      <c r="C313" s="354"/>
      <c r="F313" s="350"/>
      <c r="G313" s="264"/>
    </row>
    <row r="314" spans="3:7">
      <c r="C314" s="354"/>
      <c r="F314" s="350"/>
      <c r="G314" s="264"/>
    </row>
    <row r="315" spans="3:7">
      <c r="C315" s="354"/>
      <c r="F315" s="350"/>
      <c r="G315" s="264"/>
    </row>
    <row r="316" spans="3:7">
      <c r="C316" s="354"/>
      <c r="F316" s="350"/>
      <c r="G316" s="264"/>
    </row>
    <row r="317" spans="3:7">
      <c r="C317" s="354"/>
      <c r="F317" s="350"/>
      <c r="G317" s="264"/>
    </row>
    <row r="318" spans="3:7">
      <c r="C318" s="354"/>
      <c r="F318" s="350"/>
      <c r="G318" s="264"/>
    </row>
    <row r="319" spans="3:7">
      <c r="C319" s="354"/>
      <c r="F319" s="350"/>
      <c r="G319" s="264"/>
    </row>
    <row r="320" spans="3:7">
      <c r="C320" s="354"/>
      <c r="F320" s="350"/>
      <c r="G320" s="264"/>
    </row>
    <row r="321" spans="3:7">
      <c r="C321" s="354"/>
      <c r="F321" s="350"/>
      <c r="G321" s="264"/>
    </row>
    <row r="322" spans="3:7">
      <c r="C322" s="354"/>
      <c r="F322" s="350"/>
      <c r="G322" s="264"/>
    </row>
    <row r="323" spans="3:7">
      <c r="C323" s="354"/>
      <c r="F323" s="350"/>
      <c r="G323" s="264"/>
    </row>
    <row r="324" spans="3:7">
      <c r="C324" s="354"/>
      <c r="F324" s="350"/>
      <c r="G324" s="264"/>
    </row>
    <row r="325" spans="3:7">
      <c r="C325" s="354"/>
      <c r="F325" s="350"/>
      <c r="G325" s="264"/>
    </row>
    <row r="326" spans="3:7">
      <c r="C326" s="354"/>
      <c r="F326" s="350"/>
      <c r="G326" s="264"/>
    </row>
    <row r="327" spans="3:7">
      <c r="C327" s="354"/>
      <c r="F327" s="350"/>
      <c r="G327" s="264"/>
    </row>
    <row r="328" spans="3:7">
      <c r="C328" s="354"/>
      <c r="F328" s="350"/>
      <c r="G328" s="264"/>
    </row>
    <row r="329" spans="3:7">
      <c r="C329" s="354"/>
      <c r="F329" s="350"/>
      <c r="G329" s="264"/>
    </row>
    <row r="330" spans="3:7">
      <c r="C330" s="354"/>
      <c r="F330" s="350"/>
      <c r="G330" s="264"/>
    </row>
    <row r="331" spans="3:7">
      <c r="C331" s="354"/>
      <c r="F331" s="350"/>
      <c r="G331" s="264"/>
    </row>
    <row r="332" spans="3:7">
      <c r="C332" s="354"/>
      <c r="F332" s="350"/>
      <c r="G332" s="264"/>
    </row>
    <row r="333" spans="3:7">
      <c r="C333" s="354"/>
      <c r="F333" s="350"/>
      <c r="G333" s="264"/>
    </row>
    <row r="334" spans="3:7">
      <c r="C334" s="354"/>
      <c r="F334" s="350"/>
      <c r="G334" s="264"/>
    </row>
    <row r="335" spans="3:7">
      <c r="C335" s="354"/>
      <c r="F335" s="350"/>
      <c r="G335" s="264"/>
    </row>
    <row r="336" spans="3:7">
      <c r="C336" s="354"/>
      <c r="F336" s="350"/>
      <c r="G336" s="264"/>
    </row>
    <row r="337" spans="3:7">
      <c r="C337" s="354"/>
      <c r="F337" s="350"/>
      <c r="G337" s="264"/>
    </row>
    <row r="338" spans="3:7">
      <c r="C338" s="354"/>
      <c r="F338" s="350"/>
      <c r="G338" s="264"/>
    </row>
    <row r="339" spans="3:7">
      <c r="C339" s="354"/>
      <c r="F339" s="350"/>
      <c r="G339" s="264"/>
    </row>
    <row r="340" spans="3:7">
      <c r="C340" s="354"/>
      <c r="F340" s="350"/>
      <c r="G340" s="264"/>
    </row>
    <row r="341" spans="3:7">
      <c r="C341" s="354"/>
      <c r="F341" s="350"/>
      <c r="G341" s="264"/>
    </row>
    <row r="342" spans="3:7">
      <c r="C342" s="354"/>
      <c r="F342" s="350"/>
      <c r="G342" s="264"/>
    </row>
    <row r="343" spans="3:7">
      <c r="C343" s="354"/>
      <c r="F343" s="350"/>
      <c r="G343" s="264"/>
    </row>
    <row r="344" spans="3:7">
      <c r="C344" s="354"/>
      <c r="F344" s="350"/>
      <c r="G344" s="264"/>
    </row>
    <row r="345" spans="3:7">
      <c r="C345" s="354"/>
      <c r="F345" s="350"/>
      <c r="G345" s="264"/>
    </row>
    <row r="346" spans="3:7">
      <c r="C346" s="354"/>
      <c r="F346" s="350"/>
      <c r="G346" s="264"/>
    </row>
    <row r="347" spans="3:7">
      <c r="C347" s="354"/>
      <c r="F347" s="350"/>
      <c r="G347" s="264"/>
    </row>
    <row r="348" spans="3:7">
      <c r="C348" s="354"/>
      <c r="F348" s="350"/>
      <c r="G348" s="264"/>
    </row>
    <row r="349" spans="3:7">
      <c r="C349" s="354"/>
      <c r="F349" s="350"/>
      <c r="G349" s="264"/>
    </row>
    <row r="350" spans="3:7">
      <c r="C350" s="354"/>
      <c r="F350" s="350"/>
      <c r="G350" s="264"/>
    </row>
    <row r="351" spans="3:7">
      <c r="C351" s="354"/>
      <c r="F351" s="350"/>
      <c r="G351" s="264"/>
    </row>
    <row r="352" spans="3:7">
      <c r="C352" s="354"/>
      <c r="F352" s="350"/>
      <c r="G352" s="264"/>
    </row>
    <row r="353" spans="3:7">
      <c r="C353" s="354"/>
      <c r="F353" s="350"/>
      <c r="G353" s="264"/>
    </row>
    <row r="354" spans="3:7">
      <c r="C354" s="354"/>
      <c r="F354" s="350"/>
      <c r="G354" s="264"/>
    </row>
    <row r="355" spans="3:7">
      <c r="C355" s="354"/>
      <c r="F355" s="350"/>
      <c r="G355" s="264"/>
    </row>
    <row r="356" spans="3:7">
      <c r="C356" s="354"/>
      <c r="F356" s="350"/>
      <c r="G356" s="264"/>
    </row>
    <row r="357" spans="3:7">
      <c r="C357" s="354"/>
      <c r="F357" s="350"/>
      <c r="G357" s="264"/>
    </row>
    <row r="358" spans="3:7">
      <c r="C358" s="354"/>
      <c r="F358" s="350"/>
      <c r="G358" s="264"/>
    </row>
    <row r="359" spans="3:7">
      <c r="C359" s="354"/>
      <c r="F359" s="350"/>
      <c r="G359" s="264"/>
    </row>
    <row r="360" spans="3:7">
      <c r="C360" s="354"/>
      <c r="F360" s="350"/>
      <c r="G360" s="264"/>
    </row>
    <row r="361" spans="3:7">
      <c r="C361" s="354"/>
      <c r="F361" s="350"/>
      <c r="G361" s="264"/>
    </row>
    <row r="362" spans="3:7">
      <c r="C362" s="354"/>
      <c r="F362" s="350"/>
      <c r="G362" s="264"/>
    </row>
    <row r="363" spans="3:7">
      <c r="C363" s="354"/>
      <c r="F363" s="350"/>
      <c r="G363" s="264"/>
    </row>
    <row r="364" spans="3:7">
      <c r="C364" s="354"/>
      <c r="F364" s="350"/>
      <c r="G364" s="264"/>
    </row>
    <row r="365" spans="3:7">
      <c r="C365" s="354"/>
      <c r="F365" s="350"/>
      <c r="G365" s="264"/>
    </row>
    <row r="366" spans="3:7">
      <c r="C366" s="354"/>
      <c r="F366" s="350"/>
      <c r="G366" s="264"/>
    </row>
    <row r="367" spans="3:7">
      <c r="C367" s="354"/>
      <c r="F367" s="350"/>
      <c r="G367" s="264"/>
    </row>
    <row r="368" spans="3:7">
      <c r="C368" s="354"/>
      <c r="F368" s="350"/>
      <c r="G368" s="264"/>
    </row>
    <row r="369" spans="3:7">
      <c r="C369" s="354"/>
      <c r="F369" s="350"/>
      <c r="G369" s="264"/>
    </row>
    <row r="370" spans="3:7">
      <c r="C370" s="354"/>
      <c r="F370" s="350"/>
      <c r="G370" s="264"/>
    </row>
    <row r="371" spans="3:7">
      <c r="C371" s="354"/>
      <c r="F371" s="350"/>
      <c r="G371" s="264"/>
    </row>
    <row r="372" spans="3:7">
      <c r="C372" s="354"/>
      <c r="F372" s="350"/>
      <c r="G372" s="264"/>
    </row>
    <row r="373" spans="3:7">
      <c r="C373" s="354"/>
      <c r="F373" s="350"/>
      <c r="G373" s="264"/>
    </row>
    <row r="374" spans="3:7">
      <c r="C374" s="354"/>
      <c r="F374" s="350"/>
      <c r="G374" s="264"/>
    </row>
    <row r="375" spans="3:7">
      <c r="C375" s="354"/>
      <c r="F375" s="350"/>
      <c r="G375" s="264"/>
    </row>
    <row r="376" spans="3:7">
      <c r="C376" s="354"/>
      <c r="F376" s="350"/>
      <c r="G376" s="264"/>
    </row>
    <row r="377" spans="3:7">
      <c r="C377" s="354"/>
      <c r="F377" s="350"/>
      <c r="G377" s="264"/>
    </row>
    <row r="378" spans="3:7">
      <c r="C378" s="354"/>
      <c r="F378" s="350"/>
      <c r="G378" s="264"/>
    </row>
    <row r="379" spans="3:7">
      <c r="C379" s="354"/>
      <c r="F379" s="350"/>
      <c r="G379" s="264"/>
    </row>
    <row r="380" spans="3:7">
      <c r="C380" s="354"/>
      <c r="F380" s="350"/>
      <c r="G380" s="264"/>
    </row>
    <row r="381" spans="3:7">
      <c r="C381" s="354"/>
      <c r="F381" s="350"/>
      <c r="G381" s="264"/>
    </row>
    <row r="382" spans="3:7">
      <c r="C382" s="354"/>
      <c r="F382" s="350"/>
      <c r="G382" s="264"/>
    </row>
    <row r="383" spans="3:7">
      <c r="C383" s="354"/>
      <c r="F383" s="350"/>
      <c r="G383" s="264"/>
    </row>
    <row r="384" spans="3:7">
      <c r="C384" s="354"/>
      <c r="F384" s="350"/>
      <c r="G384" s="264"/>
    </row>
    <row r="385" spans="3:7">
      <c r="C385" s="354"/>
      <c r="F385" s="350"/>
      <c r="G385" s="264"/>
    </row>
    <row r="386" spans="3:7">
      <c r="C386" s="354"/>
      <c r="F386" s="350"/>
      <c r="G386" s="264"/>
    </row>
    <row r="387" spans="3:7">
      <c r="C387" s="354"/>
      <c r="F387" s="350"/>
      <c r="G387" s="264"/>
    </row>
    <row r="388" spans="3:7">
      <c r="C388" s="354"/>
      <c r="F388" s="350"/>
      <c r="G388" s="264"/>
    </row>
    <row r="389" spans="3:7">
      <c r="C389" s="354"/>
      <c r="F389" s="350"/>
      <c r="G389" s="264"/>
    </row>
    <row r="390" spans="3:7">
      <c r="C390" s="354"/>
      <c r="F390" s="350"/>
      <c r="G390" s="264"/>
    </row>
    <row r="391" spans="3:7">
      <c r="C391" s="354"/>
      <c r="F391" s="350"/>
      <c r="G391" s="264"/>
    </row>
    <row r="392" spans="3:7">
      <c r="C392" s="354"/>
      <c r="F392" s="350"/>
      <c r="G392" s="264"/>
    </row>
    <row r="393" spans="3:7">
      <c r="C393" s="354"/>
      <c r="F393" s="350"/>
      <c r="G393" s="264"/>
    </row>
    <row r="394" spans="3:7">
      <c r="C394" s="354"/>
      <c r="F394" s="350"/>
      <c r="G394" s="264"/>
    </row>
    <row r="395" spans="3:7">
      <c r="C395" s="354"/>
      <c r="F395" s="350"/>
      <c r="G395" s="264"/>
    </row>
    <row r="396" spans="3:7">
      <c r="C396" s="354"/>
      <c r="F396" s="350"/>
      <c r="G396" s="264"/>
    </row>
    <row r="397" spans="3:7">
      <c r="C397" s="354"/>
      <c r="F397" s="350"/>
      <c r="G397" s="264"/>
    </row>
    <row r="398" spans="3:7">
      <c r="C398" s="354"/>
      <c r="F398" s="350"/>
      <c r="G398" s="264"/>
    </row>
    <row r="399" spans="3:7">
      <c r="C399" s="354"/>
      <c r="F399" s="350"/>
      <c r="G399" s="264"/>
    </row>
    <row r="400" spans="3:7">
      <c r="C400" s="354"/>
      <c r="F400" s="350"/>
      <c r="G400" s="264"/>
    </row>
    <row r="401" spans="3:7">
      <c r="C401" s="354"/>
      <c r="F401" s="350"/>
      <c r="G401" s="264"/>
    </row>
    <row r="402" spans="3:7">
      <c r="C402" s="354"/>
      <c r="F402" s="350"/>
      <c r="G402" s="264"/>
    </row>
    <row r="403" spans="3:7">
      <c r="C403" s="354"/>
      <c r="F403" s="350"/>
      <c r="G403" s="264"/>
    </row>
    <row r="404" spans="3:7">
      <c r="C404" s="354"/>
      <c r="F404" s="350"/>
      <c r="G404" s="264"/>
    </row>
    <row r="405" spans="3:7">
      <c r="C405" s="354"/>
      <c r="F405" s="350"/>
      <c r="G405" s="264"/>
    </row>
    <row r="406" spans="3:7">
      <c r="C406" s="354"/>
      <c r="F406" s="350"/>
      <c r="G406" s="264"/>
    </row>
    <row r="407" spans="3:7">
      <c r="C407" s="354"/>
      <c r="F407" s="350"/>
      <c r="G407" s="264"/>
    </row>
    <row r="408" spans="3:7">
      <c r="C408" s="354"/>
      <c r="F408" s="350"/>
      <c r="G408" s="264"/>
    </row>
    <row r="409" spans="3:7">
      <c r="C409" s="354"/>
      <c r="F409" s="350"/>
      <c r="G409" s="264"/>
    </row>
    <row r="410" spans="3:7">
      <c r="C410" s="354"/>
      <c r="F410" s="350"/>
      <c r="G410" s="264"/>
    </row>
    <row r="411" spans="3:7">
      <c r="C411" s="354"/>
      <c r="F411" s="350"/>
      <c r="G411" s="264"/>
    </row>
    <row r="412" spans="3:7">
      <c r="C412" s="354"/>
      <c r="F412" s="350"/>
      <c r="G412" s="264"/>
    </row>
    <row r="413" spans="3:7">
      <c r="C413" s="354"/>
      <c r="F413" s="350"/>
      <c r="G413" s="264"/>
    </row>
    <row r="414" spans="3:7">
      <c r="C414" s="354"/>
      <c r="F414" s="350"/>
      <c r="G414" s="264"/>
    </row>
    <row r="415" spans="3:7">
      <c r="C415" s="354"/>
      <c r="F415" s="350"/>
      <c r="G415" s="264"/>
    </row>
    <row r="416" spans="3:7">
      <c r="C416" s="354"/>
      <c r="F416" s="350"/>
      <c r="G416" s="264"/>
    </row>
    <row r="417" spans="3:7">
      <c r="C417" s="354"/>
      <c r="F417" s="350"/>
      <c r="G417" s="264"/>
    </row>
    <row r="418" spans="3:7">
      <c r="C418" s="354"/>
      <c r="F418" s="350"/>
      <c r="G418" s="264"/>
    </row>
    <row r="419" spans="3:7">
      <c r="C419" s="354"/>
      <c r="F419" s="350"/>
      <c r="G419" s="264"/>
    </row>
    <row r="420" spans="3:7">
      <c r="C420" s="354"/>
      <c r="F420" s="350"/>
      <c r="G420" s="264"/>
    </row>
    <row r="421" spans="3:7">
      <c r="C421" s="354"/>
      <c r="F421" s="350"/>
      <c r="G421" s="264"/>
    </row>
    <row r="422" spans="3:7">
      <c r="C422" s="354"/>
      <c r="F422" s="350"/>
      <c r="G422" s="264"/>
    </row>
    <row r="423" spans="3:7">
      <c r="C423" s="354"/>
      <c r="F423" s="350"/>
      <c r="G423" s="264"/>
    </row>
    <row r="424" spans="3:7">
      <c r="C424" s="354"/>
      <c r="F424" s="350"/>
      <c r="G424" s="264"/>
    </row>
    <row r="425" spans="3:7">
      <c r="C425" s="354"/>
      <c r="F425" s="350"/>
      <c r="G425" s="264"/>
    </row>
    <row r="426" spans="3:7">
      <c r="C426" s="354"/>
      <c r="F426" s="350"/>
      <c r="G426" s="264"/>
    </row>
    <row r="427" spans="3:7">
      <c r="C427" s="354"/>
      <c r="F427" s="350"/>
      <c r="G427" s="264"/>
    </row>
    <row r="428" spans="3:7">
      <c r="C428" s="354"/>
      <c r="F428" s="350"/>
      <c r="G428" s="264"/>
    </row>
    <row r="429" spans="3:7">
      <c r="C429" s="354"/>
      <c r="F429" s="350"/>
      <c r="G429" s="264"/>
    </row>
    <row r="430" spans="3:7">
      <c r="C430" s="354"/>
      <c r="F430" s="350"/>
      <c r="G430" s="264"/>
    </row>
    <row r="431" spans="3:7">
      <c r="C431" s="354"/>
      <c r="F431" s="350"/>
      <c r="G431" s="264"/>
    </row>
    <row r="432" spans="3:7">
      <c r="C432" s="354"/>
      <c r="F432" s="350"/>
      <c r="G432" s="264"/>
    </row>
    <row r="433" spans="3:7">
      <c r="C433" s="354"/>
      <c r="F433" s="350"/>
      <c r="G433" s="264"/>
    </row>
    <row r="434" spans="3:7">
      <c r="C434" s="354"/>
      <c r="F434" s="350"/>
      <c r="G434" s="264"/>
    </row>
    <row r="435" spans="3:7">
      <c r="C435" s="354"/>
      <c r="F435" s="350"/>
      <c r="G435" s="264"/>
    </row>
    <row r="436" spans="3:7">
      <c r="C436" s="354"/>
      <c r="F436" s="350"/>
      <c r="G436" s="264"/>
    </row>
    <row r="437" spans="3:7">
      <c r="C437" s="354"/>
      <c r="F437" s="350"/>
      <c r="G437" s="264"/>
    </row>
    <row r="438" spans="3:7">
      <c r="C438" s="354"/>
      <c r="F438" s="350"/>
      <c r="G438" s="264"/>
    </row>
    <row r="439" spans="3:7">
      <c r="C439" s="354"/>
      <c r="F439" s="350"/>
      <c r="G439" s="264"/>
    </row>
    <row r="440" spans="3:7">
      <c r="C440" s="354"/>
      <c r="F440" s="350"/>
      <c r="G440" s="264"/>
    </row>
    <row r="441" spans="3:7">
      <c r="C441" s="354"/>
      <c r="F441" s="350"/>
      <c r="G441" s="264"/>
    </row>
    <row r="442" spans="3:7">
      <c r="C442" s="354"/>
      <c r="F442" s="350"/>
      <c r="G442" s="264"/>
    </row>
    <row r="443" spans="3:7">
      <c r="C443" s="354"/>
      <c r="F443" s="350"/>
      <c r="G443" s="264"/>
    </row>
    <row r="444" spans="3:7">
      <c r="C444" s="354"/>
      <c r="F444" s="350"/>
      <c r="G444" s="264"/>
    </row>
    <row r="445" spans="3:7">
      <c r="C445" s="354"/>
      <c r="F445" s="350"/>
      <c r="G445" s="264"/>
    </row>
    <row r="446" spans="3:7">
      <c r="C446" s="354"/>
      <c r="F446" s="350"/>
      <c r="G446" s="264"/>
    </row>
    <row r="447" spans="3:7">
      <c r="C447" s="354"/>
      <c r="F447" s="350"/>
      <c r="G447" s="264"/>
    </row>
    <row r="448" spans="3:7">
      <c r="C448" s="354"/>
      <c r="F448" s="350"/>
      <c r="G448" s="264"/>
    </row>
    <row r="449" spans="3:7">
      <c r="C449" s="354"/>
      <c r="F449" s="350"/>
      <c r="G449" s="264"/>
    </row>
    <row r="450" spans="3:7">
      <c r="C450" s="354"/>
      <c r="F450" s="350"/>
      <c r="G450" s="264"/>
    </row>
    <row r="451" spans="3:7">
      <c r="C451" s="354"/>
      <c r="F451" s="350"/>
      <c r="G451" s="264"/>
    </row>
    <row r="452" spans="3:7">
      <c r="C452" s="354"/>
      <c r="F452" s="350"/>
      <c r="G452" s="264"/>
    </row>
    <row r="453" spans="3:7">
      <c r="C453" s="354"/>
      <c r="F453" s="350"/>
      <c r="G453" s="264"/>
    </row>
    <row r="454" spans="3:7">
      <c r="C454" s="354"/>
      <c r="F454" s="350"/>
      <c r="G454" s="264"/>
    </row>
    <row r="455" spans="3:7">
      <c r="C455" s="354"/>
      <c r="F455" s="350"/>
      <c r="G455" s="264"/>
    </row>
    <row r="456" spans="3:7">
      <c r="C456" s="354"/>
      <c r="F456" s="350"/>
      <c r="G456" s="264"/>
    </row>
    <row r="457" spans="3:7">
      <c r="C457" s="354"/>
      <c r="F457" s="350"/>
      <c r="G457" s="264"/>
    </row>
    <row r="458" spans="3:7">
      <c r="C458" s="354"/>
      <c r="F458" s="350"/>
      <c r="G458" s="264"/>
    </row>
    <row r="459" spans="3:7">
      <c r="C459" s="354"/>
      <c r="F459" s="350"/>
      <c r="G459" s="264"/>
    </row>
    <row r="460" spans="3:7">
      <c r="C460" s="354"/>
      <c r="F460" s="350"/>
      <c r="G460" s="264"/>
    </row>
    <row r="461" spans="3:7">
      <c r="C461" s="354"/>
      <c r="F461" s="350"/>
      <c r="G461" s="264"/>
    </row>
    <row r="462" spans="3:7">
      <c r="C462" s="354"/>
      <c r="F462" s="350"/>
      <c r="G462" s="264"/>
    </row>
    <row r="463" spans="3:7">
      <c r="C463" s="354"/>
      <c r="F463" s="350"/>
      <c r="G463" s="264"/>
    </row>
    <row r="464" spans="3:7">
      <c r="C464" s="354"/>
      <c r="F464" s="350"/>
      <c r="G464" s="264"/>
    </row>
    <row r="465" spans="3:7">
      <c r="C465" s="354"/>
      <c r="F465" s="350"/>
      <c r="G465" s="264"/>
    </row>
    <row r="466" spans="3:7">
      <c r="C466" s="354"/>
      <c r="F466" s="350"/>
      <c r="G466" s="264"/>
    </row>
    <row r="467" spans="3:7">
      <c r="C467" s="354"/>
      <c r="F467" s="350"/>
      <c r="G467" s="264"/>
    </row>
    <row r="468" spans="3:7">
      <c r="C468" s="354"/>
      <c r="F468" s="350"/>
      <c r="G468" s="264"/>
    </row>
    <row r="469" spans="3:7">
      <c r="C469" s="354"/>
      <c r="F469" s="350"/>
      <c r="G469" s="264"/>
    </row>
    <row r="470" spans="3:7">
      <c r="C470" s="354"/>
      <c r="F470" s="350"/>
      <c r="G470" s="264"/>
    </row>
    <row r="471" spans="3:7">
      <c r="C471" s="354"/>
      <c r="F471" s="350"/>
      <c r="G471" s="264"/>
    </row>
    <row r="472" spans="3:7">
      <c r="C472" s="354"/>
      <c r="F472" s="350"/>
      <c r="G472" s="264"/>
    </row>
    <row r="473" spans="3:7">
      <c r="C473" s="354"/>
      <c r="F473" s="350"/>
      <c r="G473" s="264"/>
    </row>
  </sheetData>
  <mergeCells count="1">
    <mergeCell ref="H1:I1"/>
  </mergeCells>
  <hyperlinks>
    <hyperlink ref="H1:I1" location="Index!A1" display="Regresar al Índice" xr:uid="{C1443295-3889-44C5-9285-4B6FFA8B048E}"/>
  </hyperlinks>
  <pageMargins left="0.7" right="0.7" top="0.75" bottom="0.75" header="0.3" footer="0.3"/>
  <pageSetup paperSize="9"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39AF1-EF04-4DA1-BC5D-6FC3E1BAB2E4}">
  <sheetPr codeName="Hoja122"/>
  <dimension ref="A1:I439"/>
  <sheetViews>
    <sheetView topLeftCell="B1" workbookViewId="0"/>
  </sheetViews>
  <sheetFormatPr baseColWidth="10" defaultColWidth="9.140625" defaultRowHeight="12.75"/>
  <cols>
    <col min="1" max="1" width="60.7109375" style="264" customWidth="1" collapsed="1"/>
    <col min="2" max="2" width="14.42578125" style="352" bestFit="1" customWidth="1" collapsed="1"/>
    <col min="3" max="3" width="9.140625" style="294" bestFit="1" customWidth="1" collapsed="1"/>
    <col min="4" max="5" width="11.7109375" style="264" customWidth="1" collapsed="1"/>
    <col min="6" max="6" width="7.42578125" style="264" bestFit="1" customWidth="1" collapsed="1"/>
    <col min="7" max="8" width="3.7109375" style="264" customWidth="1" collapsed="1"/>
    <col min="9" max="16384" width="9.140625" style="264"/>
  </cols>
  <sheetData>
    <row r="1" spans="1:9">
      <c r="A1" s="262" t="s">
        <v>2862</v>
      </c>
      <c r="B1" s="264" t="s">
        <v>1148</v>
      </c>
      <c r="C1" s="264" t="s">
        <v>53</v>
      </c>
      <c r="D1" s="264" t="s">
        <v>53</v>
      </c>
      <c r="E1" s="264" t="s">
        <v>53</v>
      </c>
      <c r="F1" s="264" t="s">
        <v>53</v>
      </c>
      <c r="G1" s="264" t="s">
        <v>53</v>
      </c>
      <c r="H1" s="263" t="s">
        <v>1445</v>
      </c>
      <c r="I1" s="263"/>
    </row>
    <row r="2" spans="1:9">
      <c r="A2" s="264" t="s">
        <v>150</v>
      </c>
      <c r="B2" s="264" t="s">
        <v>150</v>
      </c>
      <c r="C2" s="264" t="s">
        <v>53</v>
      </c>
      <c r="D2" s="264" t="s">
        <v>53</v>
      </c>
      <c r="E2" s="264" t="s">
        <v>53</v>
      </c>
      <c r="F2" s="264" t="s">
        <v>53</v>
      </c>
      <c r="G2" s="264" t="s">
        <v>53</v>
      </c>
      <c r="H2" s="264" t="s">
        <v>53</v>
      </c>
    </row>
    <row r="3" spans="1:9">
      <c r="B3" s="264"/>
      <c r="C3" s="264"/>
    </row>
    <row r="4" spans="1:9">
      <c r="B4" s="264"/>
      <c r="C4" s="264"/>
    </row>
    <row r="5" spans="1:9">
      <c r="B5" s="264"/>
      <c r="C5" s="264"/>
    </row>
    <row r="6" spans="1:9">
      <c r="A6" s="264" t="s">
        <v>565</v>
      </c>
      <c r="B6" s="264" t="s">
        <v>401</v>
      </c>
      <c r="C6" s="264" t="s">
        <v>0</v>
      </c>
      <c r="D6" s="264" t="s">
        <v>566</v>
      </c>
      <c r="E6" s="264" t="s">
        <v>567</v>
      </c>
      <c r="F6" s="264" t="s">
        <v>568</v>
      </c>
    </row>
    <row r="7" spans="1:9">
      <c r="A7" s="264">
        <v>2000</v>
      </c>
      <c r="B7" s="351" t="s">
        <v>1402</v>
      </c>
      <c r="C7" s="294">
        <v>1002441</v>
      </c>
      <c r="D7" s="264">
        <v>3.0398147694172817E-3</v>
      </c>
      <c r="F7" s="294">
        <v>3038</v>
      </c>
      <c r="G7" s="264">
        <f>_xlfn.RANK.EQ(F7,$F$7:$F$29,1)</f>
        <v>17</v>
      </c>
    </row>
    <row r="8" spans="1:9">
      <c r="A8" s="264">
        <v>2001</v>
      </c>
      <c r="B8" s="351" t="s">
        <v>1403</v>
      </c>
      <c r="C8" s="294">
        <v>1017168</v>
      </c>
      <c r="D8" s="264">
        <v>-4.3119777049707153E-3</v>
      </c>
      <c r="E8" s="264">
        <v>1.4691138929872283E-2</v>
      </c>
      <c r="F8" s="294">
        <v>-4405</v>
      </c>
      <c r="G8" s="264">
        <f t="shared" ref="G8:G29" si="0">_xlfn.RANK.EQ(F8,$F$7:$F$29,1)</f>
        <v>4</v>
      </c>
    </row>
    <row r="9" spans="1:9">
      <c r="A9" s="264">
        <v>2002</v>
      </c>
      <c r="B9" s="351" t="s">
        <v>1404</v>
      </c>
      <c r="C9" s="294">
        <v>1020616</v>
      </c>
      <c r="D9" s="264">
        <v>-4.5218151244766913E-3</v>
      </c>
      <c r="E9" s="264">
        <v>3.3898038475452807E-3</v>
      </c>
      <c r="F9" s="294">
        <v>-4636</v>
      </c>
      <c r="G9" s="264">
        <f t="shared" si="0"/>
        <v>3</v>
      </c>
    </row>
    <row r="10" spans="1:9">
      <c r="A10" s="264">
        <v>2003</v>
      </c>
      <c r="B10" s="351" t="s">
        <v>1405</v>
      </c>
      <c r="C10" s="294">
        <v>1026751</v>
      </c>
      <c r="D10" s="264">
        <v>-7.6632388757876813E-3</v>
      </c>
      <c r="E10" s="264">
        <v>6.0110756641087448E-3</v>
      </c>
      <c r="F10" s="294">
        <v>-7929</v>
      </c>
      <c r="G10" s="264">
        <f t="shared" si="0"/>
        <v>2</v>
      </c>
    </row>
    <row r="11" spans="1:9">
      <c r="A11" s="264">
        <v>2004</v>
      </c>
      <c r="B11" s="351" t="s">
        <v>1406</v>
      </c>
      <c r="C11" s="294">
        <v>1053918</v>
      </c>
      <c r="D11" s="264">
        <v>-3.8855267672247562E-3</v>
      </c>
      <c r="E11" s="264">
        <v>2.6459190202882787E-2</v>
      </c>
      <c r="F11" s="294">
        <v>-4111</v>
      </c>
      <c r="G11" s="264">
        <f t="shared" si="0"/>
        <v>5</v>
      </c>
    </row>
    <row r="12" spans="1:9">
      <c r="A12" s="264">
        <v>2005</v>
      </c>
      <c r="B12" s="351" t="s">
        <v>1407</v>
      </c>
      <c r="C12" s="294">
        <v>1076803</v>
      </c>
      <c r="D12" s="264">
        <v>2.0426053035154101E-3</v>
      </c>
      <c r="E12" s="264">
        <v>2.1714213060219034E-2</v>
      </c>
      <c r="F12" s="294">
        <v>2195</v>
      </c>
      <c r="G12" s="264">
        <f t="shared" si="0"/>
        <v>16</v>
      </c>
    </row>
    <row r="13" spans="1:9">
      <c r="A13" s="264">
        <v>2006</v>
      </c>
      <c r="B13" s="351" t="s">
        <v>1408</v>
      </c>
      <c r="C13" s="294">
        <v>1121279</v>
      </c>
      <c r="D13" s="264">
        <v>4.2920338526108992E-3</v>
      </c>
      <c r="E13" s="264">
        <v>4.1303748225069992E-2</v>
      </c>
      <c r="F13" s="294">
        <v>4792</v>
      </c>
      <c r="G13" s="264">
        <f t="shared" si="0"/>
        <v>22</v>
      </c>
    </row>
    <row r="14" spans="1:9">
      <c r="A14" s="264">
        <v>2007</v>
      </c>
      <c r="B14" s="351" t="s">
        <v>1409</v>
      </c>
      <c r="C14" s="294">
        <v>1177550</v>
      </c>
      <c r="D14" s="264">
        <v>1.6229430387821875E-3</v>
      </c>
      <c r="E14" s="264">
        <v>5.0184655201783057E-2</v>
      </c>
      <c r="F14" s="294">
        <v>1908</v>
      </c>
      <c r="G14" s="264">
        <f t="shared" si="0"/>
        <v>14</v>
      </c>
    </row>
    <row r="15" spans="1:9">
      <c r="A15" s="264">
        <v>2008</v>
      </c>
      <c r="B15" s="351" t="s">
        <v>1410</v>
      </c>
      <c r="C15" s="294">
        <v>1216016</v>
      </c>
      <c r="D15" s="264">
        <v>-2.2400073518189512E-3</v>
      </c>
      <c r="E15" s="264">
        <v>3.2666128826801311E-2</v>
      </c>
      <c r="F15" s="294">
        <v>-2730</v>
      </c>
      <c r="G15" s="264">
        <f t="shared" si="0"/>
        <v>7</v>
      </c>
    </row>
    <row r="16" spans="1:9">
      <c r="A16" s="264">
        <v>2009</v>
      </c>
      <c r="B16" s="351" t="s">
        <v>1411</v>
      </c>
      <c r="C16" s="294">
        <v>1190262</v>
      </c>
      <c r="D16" s="264">
        <v>-3.0864016576950259E-3</v>
      </c>
      <c r="E16" s="264">
        <v>-2.1178997644767827E-2</v>
      </c>
      <c r="F16" s="294">
        <v>-3685</v>
      </c>
      <c r="G16" s="264">
        <f t="shared" si="0"/>
        <v>6</v>
      </c>
    </row>
    <row r="17" spans="1:7">
      <c r="A17" s="264">
        <v>2010</v>
      </c>
      <c r="B17" s="351" t="s">
        <v>1412</v>
      </c>
      <c r="C17" s="294">
        <v>1233199</v>
      </c>
      <c r="D17" s="264">
        <v>8.1074500892719392E-4</v>
      </c>
      <c r="E17" s="264">
        <v>3.6073570356778495E-2</v>
      </c>
      <c r="F17" s="294">
        <v>999</v>
      </c>
      <c r="G17" s="264">
        <f t="shared" si="0"/>
        <v>11</v>
      </c>
    </row>
    <row r="18" spans="1:7">
      <c r="A18" s="264">
        <v>2011</v>
      </c>
      <c r="B18" s="351" t="s">
        <v>1413</v>
      </c>
      <c r="C18" s="294">
        <v>1285810</v>
      </c>
      <c r="D18" s="264">
        <v>1.3745624179837268E-3</v>
      </c>
      <c r="E18" s="264">
        <v>4.266221428982675E-2</v>
      </c>
      <c r="F18" s="294">
        <v>1765</v>
      </c>
      <c r="G18" s="264">
        <f t="shared" si="0"/>
        <v>13</v>
      </c>
    </row>
    <row r="19" spans="1:7">
      <c r="A19" s="264">
        <v>2012</v>
      </c>
      <c r="B19" s="351" t="s">
        <v>1414</v>
      </c>
      <c r="C19" s="294">
        <v>1325783</v>
      </c>
      <c r="D19" s="264">
        <v>-1.4781531230889655E-4</v>
      </c>
      <c r="E19" s="264">
        <v>3.1087796797349521E-2</v>
      </c>
      <c r="F19" s="294">
        <v>-196</v>
      </c>
      <c r="G19" s="264">
        <f t="shared" si="0"/>
        <v>9</v>
      </c>
    </row>
    <row r="20" spans="1:7">
      <c r="A20" s="264">
        <v>2013</v>
      </c>
      <c r="B20" s="351" t="s">
        <v>1415</v>
      </c>
      <c r="C20" s="294">
        <v>1378318</v>
      </c>
      <c r="D20" s="264">
        <v>2.7872217052615778E-3</v>
      </c>
      <c r="E20" s="264">
        <v>3.9625640093439163E-2</v>
      </c>
      <c r="F20" s="294">
        <v>3831</v>
      </c>
      <c r="G20" s="264">
        <f t="shared" si="0"/>
        <v>19</v>
      </c>
    </row>
    <row r="21" spans="1:7">
      <c r="A21" s="264">
        <v>2014</v>
      </c>
      <c r="B21" s="351" t="s">
        <v>1416</v>
      </c>
      <c r="C21" s="294">
        <v>1421309</v>
      </c>
      <c r="D21" s="264">
        <v>4.022280069086559E-3</v>
      </c>
      <c r="E21" s="264">
        <v>3.1190915304015521E-2</v>
      </c>
      <c r="F21" s="294">
        <v>5694</v>
      </c>
      <c r="G21" s="264">
        <f t="shared" si="0"/>
        <v>23</v>
      </c>
    </row>
    <row r="22" spans="1:7">
      <c r="A22" s="264">
        <v>2015</v>
      </c>
      <c r="B22" s="351" t="s">
        <v>1417</v>
      </c>
      <c r="C22" s="294">
        <v>1496590</v>
      </c>
      <c r="D22" s="264">
        <v>-1.8037759042266455E-4</v>
      </c>
      <c r="E22" s="264">
        <v>5.2965963066440969E-2</v>
      </c>
      <c r="F22" s="294">
        <v>-270</v>
      </c>
      <c r="G22" s="264">
        <f t="shared" si="0"/>
        <v>8</v>
      </c>
    </row>
    <row r="23" spans="1:7">
      <c r="A23" s="264">
        <v>2016</v>
      </c>
      <c r="B23" s="351" t="s">
        <v>1418</v>
      </c>
      <c r="C23" s="294">
        <v>1571236</v>
      </c>
      <c r="D23" s="264">
        <v>1.0059522558112377E-3</v>
      </c>
      <c r="E23" s="264">
        <v>4.987738792855767E-2</v>
      </c>
      <c r="F23" s="294">
        <v>1579</v>
      </c>
      <c r="G23" s="264">
        <f t="shared" si="0"/>
        <v>12</v>
      </c>
    </row>
    <row r="24" spans="1:7">
      <c r="A24" s="264">
        <v>2017</v>
      </c>
      <c r="B24" s="351" t="s">
        <v>1419</v>
      </c>
      <c r="C24" s="294">
        <v>1664615</v>
      </c>
      <c r="D24" s="264">
        <v>1.2944648993691299E-3</v>
      </c>
      <c r="E24" s="264">
        <v>5.9430282911033139E-2</v>
      </c>
      <c r="F24" s="294">
        <v>2152</v>
      </c>
      <c r="G24" s="264">
        <f t="shared" si="0"/>
        <v>15</v>
      </c>
    </row>
    <row r="25" spans="1:7">
      <c r="A25" s="264">
        <v>2018</v>
      </c>
      <c r="B25" s="351" t="s">
        <v>1420</v>
      </c>
      <c r="C25" s="294">
        <v>1752923</v>
      </c>
      <c r="D25" s="264">
        <v>2.2361195920896915E-3</v>
      </c>
      <c r="E25" s="264">
        <v>5.3050104678859622E-2</v>
      </c>
      <c r="F25" s="294">
        <v>3911</v>
      </c>
      <c r="G25" s="264">
        <f t="shared" si="0"/>
        <v>20</v>
      </c>
    </row>
    <row r="26" spans="1:7">
      <c r="A26" s="264">
        <v>2019</v>
      </c>
      <c r="B26" s="351" t="s">
        <v>1221</v>
      </c>
      <c r="C26" s="294">
        <v>1798861</v>
      </c>
      <c r="D26" s="264">
        <v>8.2281053175314867E-5</v>
      </c>
      <c r="E26" s="264">
        <v>2.6206513349416927E-2</v>
      </c>
      <c r="F26" s="294">
        <v>148</v>
      </c>
      <c r="G26" s="264">
        <f t="shared" si="0"/>
        <v>10</v>
      </c>
    </row>
    <row r="27" spans="1:7">
      <c r="A27" s="264">
        <v>2020</v>
      </c>
      <c r="B27" s="351" t="s">
        <v>1231</v>
      </c>
      <c r="C27" s="294">
        <v>1770324</v>
      </c>
      <c r="D27" s="264">
        <v>-1.3084549795266409E-2</v>
      </c>
      <c r="E27" s="264">
        <v>-1.5863927229508024E-2</v>
      </c>
      <c r="F27" s="294">
        <v>-23471</v>
      </c>
      <c r="G27" s="264">
        <f t="shared" si="0"/>
        <v>1</v>
      </c>
    </row>
    <row r="28" spans="1:7">
      <c r="A28" s="264">
        <v>2021</v>
      </c>
      <c r="B28" s="351" t="s">
        <v>1241</v>
      </c>
      <c r="C28" s="294">
        <v>1815607</v>
      </c>
      <c r="D28" s="264">
        <v>2.608118465898368E-3</v>
      </c>
      <c r="E28" s="264">
        <v>2.5578933573741303E-2</v>
      </c>
      <c r="F28" s="294">
        <v>4723</v>
      </c>
      <c r="G28" s="264">
        <f t="shared" si="0"/>
        <v>21</v>
      </c>
    </row>
    <row r="29" spans="1:7">
      <c r="A29" s="264">
        <v>2022</v>
      </c>
      <c r="B29" s="351" t="s">
        <v>1249</v>
      </c>
      <c r="C29" s="294">
        <v>1888232</v>
      </c>
      <c r="D29" s="264">
        <f>C27/C26-1</f>
        <v>-1.5863927229508024E-2</v>
      </c>
      <c r="E29" s="264">
        <v>4.0000396561590712E-2</v>
      </c>
      <c r="F29" s="294">
        <v>3517</v>
      </c>
      <c r="G29" s="264">
        <f t="shared" si="0"/>
        <v>18</v>
      </c>
    </row>
    <row r="30" spans="1:7">
      <c r="A30" s="264">
        <v>2023</v>
      </c>
      <c r="B30" s="264" t="s">
        <v>1401</v>
      </c>
      <c r="C30" s="264">
        <v>1974565</v>
      </c>
      <c r="D30" s="264">
        <v>6.90755432033896E-4</v>
      </c>
      <c r="E30" s="264">
        <v>4.5721606243300572E-2</v>
      </c>
      <c r="F30" s="294">
        <v>1363</v>
      </c>
    </row>
    <row r="31" spans="1:7">
      <c r="F31" s="294"/>
    </row>
    <row r="32" spans="1:7">
      <c r="F32" s="294"/>
    </row>
    <row r="33" spans="6:6">
      <c r="F33" s="294"/>
    </row>
    <row r="34" spans="6:6">
      <c r="F34" s="294"/>
    </row>
    <row r="35" spans="6:6">
      <c r="F35" s="294"/>
    </row>
    <row r="36" spans="6:6">
      <c r="F36" s="294"/>
    </row>
    <row r="37" spans="6:6">
      <c r="F37" s="294"/>
    </row>
    <row r="38" spans="6:6">
      <c r="F38" s="294"/>
    </row>
    <row r="39" spans="6:6">
      <c r="F39" s="294"/>
    </row>
    <row r="40" spans="6:6">
      <c r="F40" s="294"/>
    </row>
    <row r="41" spans="6:6">
      <c r="F41" s="294"/>
    </row>
    <row r="42" spans="6:6">
      <c r="F42" s="294"/>
    </row>
    <row r="43" spans="6:6">
      <c r="F43" s="294"/>
    </row>
    <row r="44" spans="6:6">
      <c r="F44" s="294"/>
    </row>
    <row r="45" spans="6:6">
      <c r="F45" s="294"/>
    </row>
    <row r="46" spans="6:6">
      <c r="F46" s="294"/>
    </row>
    <row r="47" spans="6:6">
      <c r="F47" s="294"/>
    </row>
    <row r="48" spans="6:6">
      <c r="F48" s="294"/>
    </row>
    <row r="49" spans="6:6">
      <c r="F49" s="294"/>
    </row>
    <row r="50" spans="6:6">
      <c r="F50" s="294"/>
    </row>
    <row r="51" spans="6:6">
      <c r="F51" s="294"/>
    </row>
    <row r="52" spans="6:6">
      <c r="F52" s="294"/>
    </row>
    <row r="53" spans="6:6">
      <c r="F53" s="294"/>
    </row>
    <row r="54" spans="6:6">
      <c r="F54" s="294"/>
    </row>
    <row r="55" spans="6:6">
      <c r="F55" s="294"/>
    </row>
    <row r="56" spans="6:6">
      <c r="F56" s="294"/>
    </row>
    <row r="57" spans="6:6">
      <c r="F57" s="294"/>
    </row>
    <row r="58" spans="6:6">
      <c r="F58" s="294"/>
    </row>
    <row r="59" spans="6:6">
      <c r="F59" s="294"/>
    </row>
    <row r="60" spans="6:6">
      <c r="F60" s="294"/>
    </row>
    <row r="61" spans="6:6">
      <c r="F61" s="294"/>
    </row>
    <row r="62" spans="6:6">
      <c r="F62" s="294"/>
    </row>
    <row r="63" spans="6:6">
      <c r="F63" s="294"/>
    </row>
    <row r="64" spans="6:6">
      <c r="F64" s="294"/>
    </row>
    <row r="65" spans="6:6">
      <c r="F65" s="294"/>
    </row>
    <row r="66" spans="6:6">
      <c r="F66" s="294"/>
    </row>
    <row r="67" spans="6:6">
      <c r="F67" s="294"/>
    </row>
    <row r="68" spans="6:6">
      <c r="F68" s="294"/>
    </row>
    <row r="69" spans="6:6">
      <c r="F69" s="294"/>
    </row>
    <row r="70" spans="6:6">
      <c r="F70" s="294"/>
    </row>
    <row r="71" spans="6:6">
      <c r="F71" s="294"/>
    </row>
    <row r="72" spans="6:6">
      <c r="F72" s="294"/>
    </row>
    <row r="73" spans="6:6">
      <c r="F73" s="294"/>
    </row>
    <row r="74" spans="6:6">
      <c r="F74" s="294"/>
    </row>
    <row r="75" spans="6:6">
      <c r="F75" s="294"/>
    </row>
    <row r="76" spans="6:6">
      <c r="F76" s="294"/>
    </row>
    <row r="77" spans="6:6">
      <c r="F77" s="294"/>
    </row>
    <row r="78" spans="6:6">
      <c r="F78" s="294"/>
    </row>
    <row r="79" spans="6:6">
      <c r="F79" s="294"/>
    </row>
    <row r="80" spans="6:6">
      <c r="F80" s="294"/>
    </row>
    <row r="81" spans="6:6">
      <c r="F81" s="294"/>
    </row>
    <row r="82" spans="6:6">
      <c r="F82" s="294"/>
    </row>
    <row r="83" spans="6:6">
      <c r="F83" s="294"/>
    </row>
    <row r="84" spans="6:6">
      <c r="F84" s="294"/>
    </row>
    <row r="85" spans="6:6">
      <c r="F85" s="294"/>
    </row>
    <row r="86" spans="6:6">
      <c r="F86" s="294"/>
    </row>
    <row r="87" spans="6:6">
      <c r="F87" s="294"/>
    </row>
    <row r="88" spans="6:6">
      <c r="F88" s="294"/>
    </row>
    <row r="89" spans="6:6">
      <c r="F89" s="294"/>
    </row>
    <row r="90" spans="6:6">
      <c r="F90" s="294"/>
    </row>
    <row r="91" spans="6:6">
      <c r="F91" s="294"/>
    </row>
    <row r="92" spans="6:6">
      <c r="F92" s="294"/>
    </row>
    <row r="93" spans="6:6">
      <c r="F93" s="294"/>
    </row>
    <row r="94" spans="6:6">
      <c r="F94" s="294"/>
    </row>
    <row r="95" spans="6:6">
      <c r="F95" s="294"/>
    </row>
    <row r="96" spans="6:6">
      <c r="F96" s="294"/>
    </row>
    <row r="97" spans="6:6">
      <c r="F97" s="294"/>
    </row>
    <row r="98" spans="6:6">
      <c r="F98" s="294"/>
    </row>
    <row r="99" spans="6:6">
      <c r="F99" s="294"/>
    </row>
    <row r="100" spans="6:6">
      <c r="F100" s="294"/>
    </row>
    <row r="101" spans="6:6">
      <c r="F101" s="294"/>
    </row>
    <row r="102" spans="6:6">
      <c r="F102" s="294"/>
    </row>
    <row r="103" spans="6:6">
      <c r="F103" s="294"/>
    </row>
    <row r="104" spans="6:6">
      <c r="F104" s="294"/>
    </row>
    <row r="105" spans="6:6">
      <c r="F105" s="294"/>
    </row>
    <row r="106" spans="6:6">
      <c r="F106" s="294"/>
    </row>
    <row r="107" spans="6:6">
      <c r="F107" s="294"/>
    </row>
    <row r="108" spans="6:6">
      <c r="F108" s="294"/>
    </row>
    <row r="109" spans="6:6">
      <c r="F109" s="294"/>
    </row>
    <row r="110" spans="6:6">
      <c r="F110" s="294"/>
    </row>
    <row r="111" spans="6:6">
      <c r="F111" s="294"/>
    </row>
    <row r="112" spans="6:6">
      <c r="F112" s="294"/>
    </row>
    <row r="113" spans="6:6">
      <c r="F113" s="294"/>
    </row>
    <row r="114" spans="6:6">
      <c r="F114" s="294"/>
    </row>
    <row r="115" spans="6:6">
      <c r="F115" s="294"/>
    </row>
    <row r="116" spans="6:6">
      <c r="F116" s="294"/>
    </row>
    <row r="117" spans="6:6">
      <c r="F117" s="294"/>
    </row>
    <row r="118" spans="6:6">
      <c r="F118" s="294"/>
    </row>
    <row r="119" spans="6:6">
      <c r="F119" s="294"/>
    </row>
    <row r="120" spans="6:6">
      <c r="F120" s="294"/>
    </row>
    <row r="121" spans="6:6">
      <c r="F121" s="294"/>
    </row>
    <row r="122" spans="6:6">
      <c r="F122" s="294"/>
    </row>
    <row r="123" spans="6:6">
      <c r="F123" s="294"/>
    </row>
    <row r="124" spans="6:6">
      <c r="F124" s="294"/>
    </row>
    <row r="125" spans="6:6">
      <c r="F125" s="294"/>
    </row>
    <row r="126" spans="6:6">
      <c r="F126" s="294"/>
    </row>
    <row r="127" spans="6:6">
      <c r="F127" s="294"/>
    </row>
    <row r="128" spans="6:6">
      <c r="F128" s="294"/>
    </row>
    <row r="129" spans="6:6">
      <c r="F129" s="294"/>
    </row>
    <row r="130" spans="6:6">
      <c r="F130" s="294"/>
    </row>
    <row r="131" spans="6:6">
      <c r="F131" s="294"/>
    </row>
    <row r="132" spans="6:6">
      <c r="F132" s="294"/>
    </row>
    <row r="133" spans="6:6">
      <c r="F133" s="294"/>
    </row>
    <row r="134" spans="6:6">
      <c r="F134" s="294"/>
    </row>
    <row r="135" spans="6:6">
      <c r="F135" s="294"/>
    </row>
    <row r="136" spans="6:6">
      <c r="F136" s="294"/>
    </row>
    <row r="137" spans="6:6">
      <c r="F137" s="294"/>
    </row>
    <row r="138" spans="6:6">
      <c r="F138" s="294"/>
    </row>
    <row r="139" spans="6:6">
      <c r="F139" s="294"/>
    </row>
    <row r="140" spans="6:6">
      <c r="F140" s="294"/>
    </row>
    <row r="141" spans="6:6">
      <c r="F141" s="294"/>
    </row>
    <row r="142" spans="6:6">
      <c r="F142" s="294"/>
    </row>
    <row r="143" spans="6:6">
      <c r="F143" s="294"/>
    </row>
    <row r="144" spans="6:6">
      <c r="F144" s="294"/>
    </row>
    <row r="145" spans="6:6">
      <c r="F145" s="294"/>
    </row>
    <row r="146" spans="6:6">
      <c r="F146" s="294"/>
    </row>
    <row r="147" spans="6:6">
      <c r="F147" s="294"/>
    </row>
    <row r="148" spans="6:6">
      <c r="F148" s="294"/>
    </row>
    <row r="149" spans="6:6">
      <c r="F149" s="294"/>
    </row>
    <row r="150" spans="6:6">
      <c r="F150" s="294"/>
    </row>
    <row r="151" spans="6:6">
      <c r="F151" s="294"/>
    </row>
    <row r="152" spans="6:6">
      <c r="F152" s="294"/>
    </row>
    <row r="153" spans="6:6">
      <c r="F153" s="294"/>
    </row>
    <row r="154" spans="6:6">
      <c r="F154" s="294"/>
    </row>
    <row r="155" spans="6:6">
      <c r="F155" s="294"/>
    </row>
    <row r="156" spans="6:6">
      <c r="F156" s="294"/>
    </row>
    <row r="157" spans="6:6">
      <c r="F157" s="294"/>
    </row>
    <row r="158" spans="6:6">
      <c r="F158" s="294"/>
    </row>
    <row r="159" spans="6:6">
      <c r="F159" s="294"/>
    </row>
    <row r="160" spans="6:6">
      <c r="F160" s="294"/>
    </row>
    <row r="161" spans="6:6">
      <c r="F161" s="294"/>
    </row>
    <row r="162" spans="6:6">
      <c r="F162" s="294"/>
    </row>
    <row r="163" spans="6:6">
      <c r="F163" s="294"/>
    </row>
    <row r="164" spans="6:6">
      <c r="F164" s="294"/>
    </row>
    <row r="165" spans="6:6">
      <c r="F165" s="294"/>
    </row>
    <row r="166" spans="6:6">
      <c r="F166" s="294"/>
    </row>
    <row r="167" spans="6:6">
      <c r="F167" s="294"/>
    </row>
    <row r="168" spans="6:6">
      <c r="F168" s="294"/>
    </row>
    <row r="169" spans="6:6">
      <c r="F169" s="294"/>
    </row>
    <row r="170" spans="6:6">
      <c r="F170" s="294"/>
    </row>
    <row r="171" spans="6:6">
      <c r="F171" s="294"/>
    </row>
    <row r="172" spans="6:6">
      <c r="F172" s="294"/>
    </row>
    <row r="173" spans="6:6">
      <c r="F173" s="294"/>
    </row>
    <row r="174" spans="6:6">
      <c r="F174" s="294"/>
    </row>
    <row r="175" spans="6:6">
      <c r="F175" s="294"/>
    </row>
    <row r="176" spans="6:6">
      <c r="F176" s="294"/>
    </row>
    <row r="177" spans="6:6">
      <c r="F177" s="294"/>
    </row>
    <row r="178" spans="6:6">
      <c r="F178" s="294"/>
    </row>
    <row r="179" spans="6:6">
      <c r="F179" s="294"/>
    </row>
    <row r="180" spans="6:6">
      <c r="F180" s="294"/>
    </row>
    <row r="181" spans="6:6">
      <c r="F181" s="294"/>
    </row>
    <row r="182" spans="6:6">
      <c r="F182" s="294"/>
    </row>
    <row r="183" spans="6:6">
      <c r="F183" s="294"/>
    </row>
    <row r="184" spans="6:6">
      <c r="F184" s="294"/>
    </row>
    <row r="185" spans="6:6">
      <c r="F185" s="294"/>
    </row>
    <row r="186" spans="6:6">
      <c r="F186" s="294"/>
    </row>
    <row r="187" spans="6:6">
      <c r="F187" s="294"/>
    </row>
    <row r="188" spans="6:6">
      <c r="F188" s="294"/>
    </row>
    <row r="189" spans="6:6">
      <c r="F189" s="294"/>
    </row>
    <row r="190" spans="6:6">
      <c r="F190" s="294"/>
    </row>
    <row r="191" spans="6:6">
      <c r="F191" s="294"/>
    </row>
    <row r="192" spans="6:6">
      <c r="F192" s="294"/>
    </row>
    <row r="193" spans="6:6">
      <c r="F193" s="294"/>
    </row>
    <row r="194" spans="6:6">
      <c r="F194" s="294"/>
    </row>
    <row r="195" spans="6:6">
      <c r="F195" s="294"/>
    </row>
    <row r="196" spans="6:6">
      <c r="F196" s="294"/>
    </row>
    <row r="197" spans="6:6">
      <c r="F197" s="294"/>
    </row>
    <row r="198" spans="6:6">
      <c r="F198" s="294"/>
    </row>
    <row r="199" spans="6:6">
      <c r="F199" s="294"/>
    </row>
    <row r="200" spans="6:6">
      <c r="F200" s="294"/>
    </row>
    <row r="201" spans="6:6">
      <c r="F201" s="294"/>
    </row>
    <row r="202" spans="6:6">
      <c r="F202" s="294"/>
    </row>
    <row r="203" spans="6:6">
      <c r="F203" s="294"/>
    </row>
    <row r="204" spans="6:6">
      <c r="F204" s="294"/>
    </row>
    <row r="205" spans="6:6">
      <c r="F205" s="294"/>
    </row>
    <row r="206" spans="6:6">
      <c r="F206" s="294"/>
    </row>
    <row r="207" spans="6:6">
      <c r="F207" s="294"/>
    </row>
    <row r="208" spans="6:6">
      <c r="F208" s="294"/>
    </row>
    <row r="209" spans="6:6">
      <c r="F209" s="294"/>
    </row>
    <row r="210" spans="6:6">
      <c r="F210" s="294"/>
    </row>
    <row r="211" spans="6:6">
      <c r="F211" s="294"/>
    </row>
    <row r="212" spans="6:6">
      <c r="F212" s="294"/>
    </row>
    <row r="213" spans="6:6">
      <c r="F213" s="294"/>
    </row>
    <row r="214" spans="6:6">
      <c r="F214" s="294"/>
    </row>
    <row r="215" spans="6:6">
      <c r="F215" s="294"/>
    </row>
    <row r="216" spans="6:6">
      <c r="F216" s="294"/>
    </row>
    <row r="217" spans="6:6">
      <c r="F217" s="294"/>
    </row>
    <row r="218" spans="6:6">
      <c r="F218" s="294"/>
    </row>
    <row r="219" spans="6:6">
      <c r="F219" s="294"/>
    </row>
    <row r="220" spans="6:6">
      <c r="F220" s="294"/>
    </row>
    <row r="221" spans="6:6">
      <c r="F221" s="294"/>
    </row>
    <row r="222" spans="6:6">
      <c r="F222" s="294"/>
    </row>
    <row r="223" spans="6:6">
      <c r="F223" s="294"/>
    </row>
    <row r="224" spans="6:6">
      <c r="F224" s="294"/>
    </row>
    <row r="225" spans="6:6">
      <c r="F225" s="294"/>
    </row>
    <row r="226" spans="6:6">
      <c r="F226" s="294"/>
    </row>
    <row r="227" spans="6:6">
      <c r="F227" s="294"/>
    </row>
    <row r="228" spans="6:6">
      <c r="F228" s="294"/>
    </row>
    <row r="229" spans="6:6">
      <c r="F229" s="294"/>
    </row>
    <row r="230" spans="6:6">
      <c r="F230" s="294"/>
    </row>
    <row r="231" spans="6:6">
      <c r="F231" s="294"/>
    </row>
    <row r="232" spans="6:6">
      <c r="F232" s="294"/>
    </row>
    <row r="233" spans="6:6">
      <c r="F233" s="294"/>
    </row>
    <row r="234" spans="6:6">
      <c r="F234" s="294"/>
    </row>
    <row r="235" spans="6:6">
      <c r="F235" s="294"/>
    </row>
    <row r="236" spans="6:6">
      <c r="F236" s="294"/>
    </row>
    <row r="237" spans="6:6">
      <c r="F237" s="294"/>
    </row>
    <row r="238" spans="6:6">
      <c r="F238" s="294"/>
    </row>
    <row r="239" spans="6:6">
      <c r="F239" s="294"/>
    </row>
    <row r="240" spans="6:6">
      <c r="F240" s="294"/>
    </row>
    <row r="241" spans="6:6">
      <c r="F241" s="294"/>
    </row>
    <row r="242" spans="6:6">
      <c r="F242" s="294"/>
    </row>
    <row r="243" spans="6:6">
      <c r="F243" s="294"/>
    </row>
    <row r="244" spans="6:6">
      <c r="F244" s="294"/>
    </row>
    <row r="245" spans="6:6">
      <c r="F245" s="294"/>
    </row>
    <row r="246" spans="6:6">
      <c r="F246" s="294"/>
    </row>
    <row r="247" spans="6:6">
      <c r="F247" s="294"/>
    </row>
    <row r="248" spans="6:6">
      <c r="F248" s="294"/>
    </row>
    <row r="249" spans="6:6">
      <c r="F249" s="294"/>
    </row>
    <row r="250" spans="6:6">
      <c r="F250" s="294"/>
    </row>
    <row r="251" spans="6:6">
      <c r="F251" s="294"/>
    </row>
    <row r="252" spans="6:6">
      <c r="F252" s="294"/>
    </row>
    <row r="253" spans="6:6">
      <c r="F253" s="294"/>
    </row>
    <row r="254" spans="6:6">
      <c r="F254" s="294"/>
    </row>
    <row r="255" spans="6:6">
      <c r="F255" s="294"/>
    </row>
    <row r="256" spans="6:6">
      <c r="F256" s="294"/>
    </row>
    <row r="257" spans="6:6">
      <c r="F257" s="294"/>
    </row>
    <row r="258" spans="6:6">
      <c r="F258" s="294"/>
    </row>
    <row r="259" spans="6:6">
      <c r="F259" s="294"/>
    </row>
    <row r="260" spans="6:6">
      <c r="F260" s="294"/>
    </row>
    <row r="261" spans="6:6">
      <c r="F261" s="294"/>
    </row>
    <row r="262" spans="6:6">
      <c r="F262" s="294"/>
    </row>
    <row r="263" spans="6:6">
      <c r="F263" s="294"/>
    </row>
    <row r="264" spans="6:6">
      <c r="F264" s="294"/>
    </row>
    <row r="265" spans="6:6">
      <c r="F265" s="294"/>
    </row>
    <row r="266" spans="6:6">
      <c r="F266" s="294"/>
    </row>
    <row r="267" spans="6:6">
      <c r="F267" s="294"/>
    </row>
    <row r="268" spans="6:6">
      <c r="F268" s="294"/>
    </row>
    <row r="269" spans="6:6">
      <c r="F269" s="294"/>
    </row>
    <row r="270" spans="6:6">
      <c r="F270" s="294"/>
    </row>
    <row r="271" spans="6:6">
      <c r="F271" s="294"/>
    </row>
    <row r="272" spans="6:6">
      <c r="F272" s="294"/>
    </row>
    <row r="273" spans="6:6">
      <c r="F273" s="294"/>
    </row>
    <row r="274" spans="6:6">
      <c r="F274" s="294"/>
    </row>
    <row r="275" spans="6:6">
      <c r="F275" s="294"/>
    </row>
    <row r="276" spans="6:6">
      <c r="F276" s="294"/>
    </row>
    <row r="277" spans="6:6">
      <c r="F277" s="294"/>
    </row>
    <row r="278" spans="6:6">
      <c r="F278" s="294"/>
    </row>
    <row r="279" spans="6:6">
      <c r="F279" s="294"/>
    </row>
    <row r="280" spans="6:6">
      <c r="F280" s="294"/>
    </row>
    <row r="281" spans="6:6">
      <c r="F281" s="294"/>
    </row>
    <row r="282" spans="6:6">
      <c r="F282" s="294"/>
    </row>
    <row r="283" spans="6:6">
      <c r="F283" s="294"/>
    </row>
    <row r="284" spans="6:6">
      <c r="F284" s="294"/>
    </row>
    <row r="285" spans="6:6">
      <c r="F285" s="294"/>
    </row>
    <row r="286" spans="6:6">
      <c r="F286" s="294"/>
    </row>
    <row r="287" spans="6:6">
      <c r="F287" s="294"/>
    </row>
    <row r="288" spans="6:6">
      <c r="F288" s="294"/>
    </row>
    <row r="289" spans="6:6">
      <c r="F289" s="294"/>
    </row>
    <row r="290" spans="6:6">
      <c r="F290" s="294"/>
    </row>
    <row r="291" spans="6:6">
      <c r="F291" s="294"/>
    </row>
    <row r="292" spans="6:6">
      <c r="F292" s="294"/>
    </row>
    <row r="293" spans="6:6">
      <c r="F293" s="294"/>
    </row>
    <row r="294" spans="6:6">
      <c r="F294" s="294"/>
    </row>
    <row r="295" spans="6:6">
      <c r="F295" s="294"/>
    </row>
    <row r="296" spans="6:6">
      <c r="F296" s="294"/>
    </row>
    <row r="297" spans="6:6">
      <c r="F297" s="294"/>
    </row>
    <row r="298" spans="6:6">
      <c r="F298" s="294"/>
    </row>
    <row r="299" spans="6:6">
      <c r="F299" s="294"/>
    </row>
    <row r="300" spans="6:6">
      <c r="F300" s="294"/>
    </row>
    <row r="301" spans="6:6">
      <c r="F301" s="294"/>
    </row>
    <row r="302" spans="6:6">
      <c r="F302" s="294"/>
    </row>
    <row r="303" spans="6:6">
      <c r="F303" s="294"/>
    </row>
    <row r="304" spans="6:6">
      <c r="F304" s="294"/>
    </row>
    <row r="305" spans="6:6">
      <c r="F305" s="294"/>
    </row>
    <row r="306" spans="6:6">
      <c r="F306" s="294"/>
    </row>
    <row r="307" spans="6:6">
      <c r="F307" s="294"/>
    </row>
    <row r="308" spans="6:6">
      <c r="F308" s="294"/>
    </row>
    <row r="309" spans="6:6">
      <c r="F309" s="294"/>
    </row>
    <row r="310" spans="6:6">
      <c r="F310" s="294"/>
    </row>
    <row r="311" spans="6:6">
      <c r="F311" s="294"/>
    </row>
    <row r="312" spans="6:6">
      <c r="F312" s="294"/>
    </row>
    <row r="313" spans="6:6">
      <c r="F313" s="294"/>
    </row>
    <row r="314" spans="6:6">
      <c r="F314" s="294"/>
    </row>
    <row r="315" spans="6:6">
      <c r="F315" s="294"/>
    </row>
    <row r="316" spans="6:6">
      <c r="F316" s="294"/>
    </row>
    <row r="317" spans="6:6">
      <c r="F317" s="294"/>
    </row>
    <row r="318" spans="6:6">
      <c r="F318" s="294"/>
    </row>
    <row r="319" spans="6:6">
      <c r="F319" s="294"/>
    </row>
    <row r="320" spans="6:6">
      <c r="F320" s="294"/>
    </row>
    <row r="321" spans="6:6">
      <c r="F321" s="294"/>
    </row>
    <row r="322" spans="6:6">
      <c r="F322" s="294"/>
    </row>
    <row r="323" spans="6:6">
      <c r="F323" s="294"/>
    </row>
    <row r="324" spans="6:6">
      <c r="F324" s="294"/>
    </row>
    <row r="325" spans="6:6">
      <c r="F325" s="294"/>
    </row>
    <row r="326" spans="6:6">
      <c r="F326" s="294"/>
    </row>
    <row r="327" spans="6:6">
      <c r="F327" s="294"/>
    </row>
    <row r="328" spans="6:6">
      <c r="F328" s="294"/>
    </row>
    <row r="329" spans="6:6">
      <c r="F329" s="294"/>
    </row>
    <row r="330" spans="6:6">
      <c r="F330" s="294"/>
    </row>
    <row r="331" spans="6:6">
      <c r="F331" s="294"/>
    </row>
    <row r="332" spans="6:6">
      <c r="F332" s="294"/>
    </row>
    <row r="333" spans="6:6">
      <c r="F333" s="294"/>
    </row>
    <row r="334" spans="6:6">
      <c r="F334" s="294"/>
    </row>
    <row r="335" spans="6:6">
      <c r="F335" s="294"/>
    </row>
    <row r="336" spans="6:6">
      <c r="F336" s="294"/>
    </row>
    <row r="337" spans="6:6">
      <c r="F337" s="294"/>
    </row>
    <row r="338" spans="6:6">
      <c r="F338" s="294"/>
    </row>
    <row r="339" spans="6:6">
      <c r="F339" s="294"/>
    </row>
    <row r="340" spans="6:6">
      <c r="F340" s="294"/>
    </row>
    <row r="341" spans="6:6">
      <c r="F341" s="294"/>
    </row>
    <row r="342" spans="6:6">
      <c r="F342" s="294"/>
    </row>
    <row r="343" spans="6:6">
      <c r="F343" s="294"/>
    </row>
    <row r="344" spans="6:6">
      <c r="F344" s="294"/>
    </row>
    <row r="345" spans="6:6">
      <c r="F345" s="294"/>
    </row>
    <row r="346" spans="6:6">
      <c r="F346" s="294"/>
    </row>
    <row r="347" spans="6:6">
      <c r="F347" s="294"/>
    </row>
    <row r="348" spans="6:6">
      <c r="F348" s="294"/>
    </row>
    <row r="349" spans="6:6">
      <c r="F349" s="294"/>
    </row>
    <row r="350" spans="6:6">
      <c r="F350" s="294"/>
    </row>
    <row r="351" spans="6:6">
      <c r="F351" s="294"/>
    </row>
    <row r="352" spans="6:6">
      <c r="F352" s="294"/>
    </row>
    <row r="353" spans="6:6">
      <c r="F353" s="294"/>
    </row>
    <row r="354" spans="6:6">
      <c r="F354" s="294"/>
    </row>
    <row r="355" spans="6:6">
      <c r="F355" s="294"/>
    </row>
    <row r="356" spans="6:6">
      <c r="F356" s="294"/>
    </row>
    <row r="357" spans="6:6">
      <c r="F357" s="294"/>
    </row>
    <row r="358" spans="6:6">
      <c r="F358" s="294"/>
    </row>
    <row r="359" spans="6:6">
      <c r="F359" s="294"/>
    </row>
    <row r="360" spans="6:6">
      <c r="F360" s="294"/>
    </row>
    <row r="361" spans="6:6">
      <c r="F361" s="294"/>
    </row>
    <row r="362" spans="6:6">
      <c r="F362" s="294"/>
    </row>
    <row r="363" spans="6:6">
      <c r="F363" s="294"/>
    </row>
    <row r="364" spans="6:6">
      <c r="F364" s="294"/>
    </row>
    <row r="365" spans="6:6">
      <c r="F365" s="294"/>
    </row>
    <row r="366" spans="6:6">
      <c r="F366" s="294"/>
    </row>
    <row r="367" spans="6:6">
      <c r="F367" s="294"/>
    </row>
    <row r="368" spans="6:6">
      <c r="F368" s="294"/>
    </row>
    <row r="369" spans="6:6">
      <c r="F369" s="294"/>
    </row>
    <row r="370" spans="6:6">
      <c r="F370" s="294"/>
    </row>
    <row r="371" spans="6:6">
      <c r="F371" s="294"/>
    </row>
    <row r="372" spans="6:6">
      <c r="F372" s="294"/>
    </row>
    <row r="373" spans="6:6">
      <c r="F373" s="294"/>
    </row>
    <row r="374" spans="6:6">
      <c r="F374" s="294"/>
    </row>
    <row r="375" spans="6:6">
      <c r="F375" s="294"/>
    </row>
    <row r="376" spans="6:6">
      <c r="F376" s="294"/>
    </row>
    <row r="377" spans="6:6">
      <c r="F377" s="294"/>
    </row>
    <row r="378" spans="6:6">
      <c r="F378" s="294"/>
    </row>
    <row r="379" spans="6:6">
      <c r="F379" s="294"/>
    </row>
    <row r="380" spans="6:6">
      <c r="F380" s="294"/>
    </row>
    <row r="381" spans="6:6">
      <c r="F381" s="294"/>
    </row>
    <row r="382" spans="6:6">
      <c r="F382" s="294"/>
    </row>
    <row r="383" spans="6:6">
      <c r="F383" s="294"/>
    </row>
    <row r="384" spans="6:6">
      <c r="F384" s="294"/>
    </row>
    <row r="385" spans="6:6">
      <c r="F385" s="294"/>
    </row>
    <row r="386" spans="6:6">
      <c r="F386" s="294"/>
    </row>
    <row r="387" spans="6:6">
      <c r="F387" s="294"/>
    </row>
    <row r="388" spans="6:6">
      <c r="F388" s="294"/>
    </row>
    <row r="389" spans="6:6">
      <c r="F389" s="294"/>
    </row>
    <row r="390" spans="6:6">
      <c r="F390" s="294"/>
    </row>
    <row r="391" spans="6:6">
      <c r="F391" s="294"/>
    </row>
    <row r="392" spans="6:6">
      <c r="F392" s="294"/>
    </row>
    <row r="393" spans="6:6">
      <c r="F393" s="294"/>
    </row>
    <row r="394" spans="6:6">
      <c r="F394" s="294"/>
    </row>
    <row r="395" spans="6:6">
      <c r="F395" s="294"/>
    </row>
    <row r="396" spans="6:6">
      <c r="F396" s="294"/>
    </row>
    <row r="397" spans="6:6">
      <c r="F397" s="294"/>
    </row>
    <row r="398" spans="6:6">
      <c r="F398" s="294"/>
    </row>
    <row r="399" spans="6:6">
      <c r="F399" s="294"/>
    </row>
    <row r="400" spans="6:6">
      <c r="F400" s="294"/>
    </row>
    <row r="401" spans="6:6">
      <c r="F401" s="294"/>
    </row>
    <row r="402" spans="6:6">
      <c r="F402" s="294"/>
    </row>
    <row r="403" spans="6:6">
      <c r="F403" s="294"/>
    </row>
    <row r="404" spans="6:6">
      <c r="F404" s="294"/>
    </row>
    <row r="405" spans="6:6">
      <c r="F405" s="294"/>
    </row>
    <row r="406" spans="6:6">
      <c r="F406" s="294"/>
    </row>
    <row r="407" spans="6:6">
      <c r="F407" s="294"/>
    </row>
    <row r="408" spans="6:6">
      <c r="F408" s="294"/>
    </row>
    <row r="409" spans="6:6">
      <c r="F409" s="294"/>
    </row>
    <row r="410" spans="6:6">
      <c r="F410" s="294"/>
    </row>
    <row r="411" spans="6:6">
      <c r="F411" s="294"/>
    </row>
    <row r="412" spans="6:6">
      <c r="F412" s="294"/>
    </row>
    <row r="413" spans="6:6">
      <c r="F413" s="294"/>
    </row>
    <row r="414" spans="6:6">
      <c r="F414" s="294"/>
    </row>
    <row r="415" spans="6:6">
      <c r="F415" s="294"/>
    </row>
    <row r="416" spans="6:6">
      <c r="F416" s="294"/>
    </row>
    <row r="417" spans="6:6">
      <c r="F417" s="294"/>
    </row>
    <row r="418" spans="6:6">
      <c r="F418" s="294"/>
    </row>
    <row r="419" spans="6:6">
      <c r="F419" s="294"/>
    </row>
    <row r="420" spans="6:6">
      <c r="F420" s="294"/>
    </row>
    <row r="421" spans="6:6">
      <c r="F421" s="294"/>
    </row>
    <row r="422" spans="6:6">
      <c r="F422" s="294"/>
    </row>
    <row r="423" spans="6:6">
      <c r="F423" s="294"/>
    </row>
    <row r="424" spans="6:6">
      <c r="F424" s="294"/>
    </row>
    <row r="425" spans="6:6">
      <c r="F425" s="294"/>
    </row>
    <row r="426" spans="6:6">
      <c r="F426" s="294"/>
    </row>
    <row r="427" spans="6:6">
      <c r="F427" s="294"/>
    </row>
    <row r="428" spans="6:6">
      <c r="F428" s="294"/>
    </row>
    <row r="429" spans="6:6">
      <c r="F429" s="294"/>
    </row>
    <row r="430" spans="6:6">
      <c r="F430" s="294"/>
    </row>
    <row r="431" spans="6:6">
      <c r="F431" s="294"/>
    </row>
    <row r="432" spans="6:6">
      <c r="F432" s="294"/>
    </row>
    <row r="433" spans="6:6">
      <c r="F433" s="294"/>
    </row>
    <row r="434" spans="6:6">
      <c r="F434" s="294"/>
    </row>
    <row r="435" spans="6:6">
      <c r="F435" s="294"/>
    </row>
    <row r="436" spans="6:6">
      <c r="F436" s="294"/>
    </row>
    <row r="437" spans="6:6">
      <c r="F437" s="294"/>
    </row>
    <row r="438" spans="6:6">
      <c r="F438" s="294"/>
    </row>
    <row r="439" spans="6:6">
      <c r="F439" s="294"/>
    </row>
  </sheetData>
  <mergeCells count="1">
    <mergeCell ref="H1:I1"/>
  </mergeCells>
  <hyperlinks>
    <hyperlink ref="H1:I1" location="Index!A1" display="Regresar al Índice" xr:uid="{D15F12BB-1FBB-4024-97B1-3187AB35711F}"/>
  </hyperlinks>
  <pageMargins left="0.7" right="0.7" top="0.75" bottom="0.75" header="0.3" footer="0.3"/>
  <pageSetup paperSize="9"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010B4-E5C9-4938-941B-0516A063B8F6}">
  <sheetPr codeName="Hoja213"/>
  <dimension ref="A1:DH40"/>
  <sheetViews>
    <sheetView workbookViewId="0"/>
  </sheetViews>
  <sheetFormatPr baseColWidth="10" defaultColWidth="9.140625" defaultRowHeight="12.75"/>
  <cols>
    <col min="1" max="1" width="60.7109375" style="264" customWidth="1" collapsed="1"/>
    <col min="2" max="2" width="19.85546875" style="264" customWidth="1" collapsed="1"/>
    <col min="3" max="3" width="10.28515625" style="264" bestFit="1" customWidth="1" collapsed="1"/>
    <col min="4" max="5" width="12" style="264" bestFit="1" customWidth="1" collapsed="1"/>
    <col min="6" max="6" width="17.28515625" style="264" bestFit="1" customWidth="1" collapsed="1"/>
    <col min="7" max="7" width="9.7109375" style="264" customWidth="1" collapsed="1"/>
    <col min="8" max="8" width="12" style="264" bestFit="1" customWidth="1" collapsed="1"/>
    <col min="9" max="10" width="9.7109375" style="264" customWidth="1" collapsed="1"/>
    <col min="11" max="11" width="9.85546875" style="264" bestFit="1" customWidth="1" collapsed="1"/>
    <col min="12" max="12" width="9.28515625" style="264" bestFit="1" customWidth="1"/>
    <col min="13" max="13" width="9.85546875" style="264" bestFit="1" customWidth="1"/>
    <col min="14" max="14" width="9.28515625" style="264" bestFit="1" customWidth="1"/>
    <col min="15" max="15" width="9.85546875" style="264" bestFit="1" customWidth="1"/>
    <col min="16" max="16" width="9.28515625" style="264" bestFit="1" customWidth="1"/>
    <col min="17" max="17" width="9.85546875" style="264" bestFit="1" customWidth="1"/>
    <col min="18" max="18" width="9.28515625" style="264" bestFit="1" customWidth="1"/>
    <col min="19" max="19" width="9.85546875" style="264" bestFit="1" customWidth="1"/>
    <col min="20" max="20" width="9.28515625" style="264" bestFit="1" customWidth="1"/>
    <col min="21" max="21" width="9.85546875" style="264" bestFit="1" customWidth="1"/>
    <col min="22" max="34" width="9.28515625" style="264" bestFit="1" customWidth="1"/>
    <col min="35" max="35" width="13.28515625" style="264" bestFit="1" customWidth="1" collapsed="1"/>
    <col min="36" max="38" width="9.28515625" style="264" bestFit="1" customWidth="1"/>
    <col min="39" max="39" width="9.85546875" style="264" bestFit="1" customWidth="1"/>
    <col min="40" max="40" width="9.28515625" style="264" bestFit="1" customWidth="1"/>
    <col min="41" max="41" width="13.28515625" style="264" bestFit="1" customWidth="1" collapsed="1"/>
    <col min="42" max="44" width="9.28515625" style="264" bestFit="1" customWidth="1"/>
    <col min="45" max="45" width="13.28515625" style="264" bestFit="1" customWidth="1" collapsed="1"/>
    <col min="46" max="112" width="9.28515625" style="264" bestFit="1" customWidth="1"/>
    <col min="113" max="16384" width="9.140625" style="264"/>
  </cols>
  <sheetData>
    <row r="1" spans="1:112">
      <c r="A1" s="262" t="s">
        <v>2863</v>
      </c>
      <c r="B1" s="264" t="s">
        <v>53</v>
      </c>
      <c r="C1" s="264" t="s">
        <v>53</v>
      </c>
      <c r="D1" s="264" t="s">
        <v>53</v>
      </c>
      <c r="E1" s="264" t="s">
        <v>53</v>
      </c>
      <c r="F1" s="264" t="s">
        <v>53</v>
      </c>
      <c r="G1" s="264" t="s">
        <v>53</v>
      </c>
      <c r="H1" s="263" t="s">
        <v>1445</v>
      </c>
      <c r="I1" s="263"/>
    </row>
    <row r="2" spans="1:112">
      <c r="A2" s="264" t="s">
        <v>150</v>
      </c>
      <c r="B2" s="264" t="s">
        <v>53</v>
      </c>
      <c r="C2" s="264" t="s">
        <v>53</v>
      </c>
      <c r="D2" s="264" t="s">
        <v>53</v>
      </c>
      <c r="E2" s="264" t="s">
        <v>53</v>
      </c>
      <c r="F2" s="264" t="s">
        <v>53</v>
      </c>
      <c r="G2" s="264" t="s">
        <v>53</v>
      </c>
      <c r="H2" s="264" t="s">
        <v>53</v>
      </c>
    </row>
    <row r="6" spans="1:112">
      <c r="A6" s="264" t="s">
        <v>2</v>
      </c>
      <c r="B6" s="264" t="s">
        <v>1217</v>
      </c>
      <c r="C6" s="264" t="s">
        <v>1218</v>
      </c>
      <c r="D6" s="264" t="s">
        <v>1219</v>
      </c>
      <c r="E6" s="264" t="s">
        <v>1195</v>
      </c>
      <c r="F6" s="264" t="s">
        <v>1212</v>
      </c>
      <c r="G6" s="264" t="s">
        <v>1220</v>
      </c>
      <c r="H6" s="264" t="s">
        <v>1221</v>
      </c>
      <c r="I6" s="264" t="s">
        <v>1222</v>
      </c>
      <c r="J6" s="264" t="s">
        <v>1223</v>
      </c>
      <c r="K6" s="264" t="s">
        <v>1224</v>
      </c>
      <c r="L6" s="264" t="s">
        <v>1225</v>
      </c>
      <c r="M6" s="264" t="s">
        <v>1226</v>
      </c>
      <c r="N6" s="264" t="s">
        <v>1227</v>
      </c>
      <c r="O6" s="264" t="s">
        <v>1228</v>
      </c>
      <c r="P6" s="264" t="s">
        <v>1229</v>
      </c>
      <c r="Q6" s="264" t="s">
        <v>1196</v>
      </c>
      <c r="R6" s="264" t="s">
        <v>1213</v>
      </c>
      <c r="S6" s="264" t="s">
        <v>1230</v>
      </c>
      <c r="T6" s="264" t="s">
        <v>1231</v>
      </c>
      <c r="U6" s="264" t="s">
        <v>1232</v>
      </c>
      <c r="V6" s="264" t="s">
        <v>1233</v>
      </c>
      <c r="W6" s="264" t="s">
        <v>1234</v>
      </c>
      <c r="X6" s="264" t="s">
        <v>1235</v>
      </c>
      <c r="Y6" s="264" t="s">
        <v>1236</v>
      </c>
      <c r="Z6" s="264" t="s">
        <v>1237</v>
      </c>
      <c r="AA6" s="264" t="s">
        <v>1238</v>
      </c>
      <c r="AB6" s="264" t="s">
        <v>1239</v>
      </c>
      <c r="AC6" s="264" t="s">
        <v>1197</v>
      </c>
      <c r="AD6" s="264" t="s">
        <v>1214</v>
      </c>
      <c r="AE6" s="264" t="s">
        <v>1240</v>
      </c>
      <c r="AF6" s="264" t="s">
        <v>1241</v>
      </c>
      <c r="AG6" s="264" t="s">
        <v>1242</v>
      </c>
      <c r="AH6" s="264" t="s">
        <v>1243</v>
      </c>
      <c r="AI6" s="264" t="s">
        <v>1244</v>
      </c>
      <c r="AJ6" s="264" t="s">
        <v>1245</v>
      </c>
      <c r="AK6" s="264" t="s">
        <v>1246</v>
      </c>
      <c r="AL6" s="264" t="s">
        <v>1247</v>
      </c>
      <c r="AM6" s="264" t="s">
        <v>1190</v>
      </c>
      <c r="AN6" s="264" t="s">
        <v>1181</v>
      </c>
      <c r="AO6" s="264" t="s">
        <v>1198</v>
      </c>
      <c r="AP6" s="264" t="s">
        <v>1215</v>
      </c>
      <c r="AQ6" s="264" t="s">
        <v>1248</v>
      </c>
      <c r="AR6" s="264" t="s">
        <v>1249</v>
      </c>
      <c r="AS6" s="264" t="s">
        <v>1250</v>
      </c>
      <c r="AT6" s="264" t="s">
        <v>1251</v>
      </c>
      <c r="AU6" s="264" t="s">
        <v>1252</v>
      </c>
      <c r="AV6" s="264" t="s">
        <v>1253</v>
      </c>
      <c r="AW6" s="264" t="s">
        <v>1254</v>
      </c>
      <c r="AX6" s="264" t="s">
        <v>1255</v>
      </c>
      <c r="AY6" s="264" t="s">
        <v>1168</v>
      </c>
      <c r="AZ6" s="264" t="s">
        <v>1182</v>
      </c>
      <c r="BA6" s="264" t="s">
        <v>1199</v>
      </c>
      <c r="BB6" s="264" t="s">
        <v>1216</v>
      </c>
      <c r="BC6" s="264" t="s">
        <v>1342</v>
      </c>
      <c r="BD6" s="264" t="s">
        <v>1401</v>
      </c>
      <c r="BE6" s="264" t="s">
        <v>1256</v>
      </c>
      <c r="BF6" s="264" t="s">
        <v>1257</v>
      </c>
      <c r="BG6" s="264" t="s">
        <v>1258</v>
      </c>
      <c r="BH6" s="264" t="s">
        <v>1259</v>
      </c>
      <c r="BI6" s="264" t="s">
        <v>1260</v>
      </c>
      <c r="BJ6" s="264" t="s">
        <v>1261</v>
      </c>
      <c r="BK6" s="264" t="s">
        <v>1262</v>
      </c>
      <c r="BL6" s="264" t="s">
        <v>1263</v>
      </c>
      <c r="BM6" s="264" t="s">
        <v>1264</v>
      </c>
      <c r="BN6" s="264" t="s">
        <v>1265</v>
      </c>
      <c r="BO6" s="264" t="s">
        <v>1266</v>
      </c>
      <c r="BP6" s="264" t="s">
        <v>1267</v>
      </c>
      <c r="BQ6" s="264" t="s">
        <v>1268</v>
      </c>
      <c r="BR6" s="264" t="s">
        <v>1269</v>
      </c>
      <c r="BS6" s="264" t="s">
        <v>1270</v>
      </c>
      <c r="BT6" s="264" t="s">
        <v>1271</v>
      </c>
      <c r="BU6" s="264" t="s">
        <v>1272</v>
      </c>
      <c r="BV6" s="264" t="s">
        <v>1273</v>
      </c>
      <c r="BW6" s="264" t="s">
        <v>1274</v>
      </c>
      <c r="BX6" s="264" t="s">
        <v>1275</v>
      </c>
      <c r="BY6" s="264" t="s">
        <v>1276</v>
      </c>
      <c r="BZ6" s="264" t="s">
        <v>1277</v>
      </c>
      <c r="CA6" s="264" t="s">
        <v>1278</v>
      </c>
      <c r="CB6" s="264" t="s">
        <v>1279</v>
      </c>
      <c r="CC6" s="264" t="s">
        <v>1280</v>
      </c>
      <c r="CD6" s="264" t="s">
        <v>1281</v>
      </c>
      <c r="CE6" s="264" t="s">
        <v>1282</v>
      </c>
      <c r="CF6" s="264" t="s">
        <v>1283</v>
      </c>
      <c r="CG6" s="264" t="s">
        <v>1284</v>
      </c>
      <c r="CH6" s="264" t="s">
        <v>1285</v>
      </c>
      <c r="CI6" s="264" t="s">
        <v>1286</v>
      </c>
      <c r="CJ6" s="264" t="s">
        <v>1287</v>
      </c>
      <c r="CK6" s="264" t="s">
        <v>1288</v>
      </c>
      <c r="CL6" s="264" t="s">
        <v>1289</v>
      </c>
      <c r="CM6" s="264" t="s">
        <v>1290</v>
      </c>
      <c r="CN6" s="264" t="s">
        <v>1291</v>
      </c>
      <c r="CO6" s="264" t="s">
        <v>1292</v>
      </c>
      <c r="CP6" s="264" t="s">
        <v>1293</v>
      </c>
      <c r="CQ6" s="264" t="s">
        <v>1294</v>
      </c>
      <c r="CR6" s="264" t="s">
        <v>1295</v>
      </c>
      <c r="CS6" s="264" t="s">
        <v>1296</v>
      </c>
      <c r="CT6" s="264" t="s">
        <v>1297</v>
      </c>
      <c r="CU6" s="264" t="s">
        <v>1298</v>
      </c>
      <c r="CV6" s="264" t="s">
        <v>1299</v>
      </c>
      <c r="CW6" s="264" t="s">
        <v>1300</v>
      </c>
      <c r="CX6" s="264" t="s">
        <v>1301</v>
      </c>
      <c r="CY6" s="264" t="s">
        <v>1302</v>
      </c>
      <c r="CZ6" s="264" t="s">
        <v>1303</v>
      </c>
      <c r="DA6" s="264" t="s">
        <v>1345</v>
      </c>
      <c r="DB6" s="264" t="s">
        <v>1426</v>
      </c>
      <c r="DC6" s="264" t="s">
        <v>1304</v>
      </c>
      <c r="DD6" s="264" t="s">
        <v>1305</v>
      </c>
      <c r="DE6" s="264" t="s">
        <v>1306</v>
      </c>
      <c r="DF6" s="264" t="s">
        <v>1307</v>
      </c>
      <c r="DG6" s="264" t="s">
        <v>1308</v>
      </c>
      <c r="DH6" s="264" t="s">
        <v>1346</v>
      </c>
    </row>
    <row r="7" spans="1:112">
      <c r="A7" s="264" t="s">
        <v>9</v>
      </c>
      <c r="B7" s="299">
        <v>3488961</v>
      </c>
      <c r="C7" s="299">
        <v>3410841</v>
      </c>
      <c r="D7" s="299">
        <v>3397499</v>
      </c>
      <c r="E7" s="299">
        <v>3412383</v>
      </c>
      <c r="F7" s="299">
        <v>3424724</v>
      </c>
      <c r="G7" s="299">
        <v>3431043</v>
      </c>
      <c r="H7" s="299">
        <v>3452240</v>
      </c>
      <c r="I7" s="299">
        <v>3455126</v>
      </c>
      <c r="J7" s="299">
        <v>3467965</v>
      </c>
      <c r="K7" s="299">
        <v>3471446</v>
      </c>
      <c r="L7" s="264">
        <v>3496237</v>
      </c>
      <c r="M7" s="294">
        <v>3528633</v>
      </c>
      <c r="N7" s="264">
        <v>3540813</v>
      </c>
      <c r="O7" s="294">
        <v>3470048</v>
      </c>
      <c r="P7" s="264">
        <v>3434243</v>
      </c>
      <c r="Q7" s="294">
        <v>3447038</v>
      </c>
      <c r="R7" s="264">
        <v>3435535</v>
      </c>
      <c r="S7" s="294">
        <v>3329731</v>
      </c>
      <c r="T7" s="264">
        <v>3272727</v>
      </c>
      <c r="U7" s="294">
        <v>3263299</v>
      </c>
      <c r="V7" s="264">
        <v>3257082</v>
      </c>
      <c r="W7" s="264">
        <v>3251617</v>
      </c>
      <c r="X7" s="264">
        <v>3248637</v>
      </c>
      <c r="Y7" s="264">
        <v>3285539</v>
      </c>
      <c r="Z7" s="264">
        <v>3309725</v>
      </c>
      <c r="AA7" s="264">
        <v>3246669</v>
      </c>
      <c r="AB7" s="264">
        <v>3217900</v>
      </c>
      <c r="AC7" s="264">
        <v>3216913</v>
      </c>
      <c r="AD7" s="264">
        <v>3213626</v>
      </c>
      <c r="AE7" s="264">
        <v>3216137</v>
      </c>
      <c r="AF7" s="264">
        <v>3236212</v>
      </c>
      <c r="AG7" s="264">
        <v>3230475</v>
      </c>
      <c r="AH7" s="264">
        <v>3240746</v>
      </c>
      <c r="AI7" s="349">
        <v>3262318</v>
      </c>
      <c r="AJ7" s="264">
        <v>3285182</v>
      </c>
      <c r="AK7" s="264">
        <v>3311635</v>
      </c>
      <c r="AL7" s="264">
        <v>3348570</v>
      </c>
      <c r="AM7" s="294">
        <v>3312592</v>
      </c>
      <c r="AN7" s="264">
        <v>3301167</v>
      </c>
      <c r="AO7" s="349">
        <v>3321460</v>
      </c>
      <c r="AP7" s="264">
        <v>3323522</v>
      </c>
      <c r="AQ7" s="264">
        <v>3326256</v>
      </c>
      <c r="AR7" s="264">
        <v>3326061</v>
      </c>
      <c r="AS7" s="349">
        <v>3337399</v>
      </c>
      <c r="AT7" s="264">
        <v>3347891</v>
      </c>
      <c r="AU7" s="264">
        <v>3367457</v>
      </c>
      <c r="AV7" s="264">
        <v>3397330</v>
      </c>
      <c r="AW7" s="264">
        <v>3427062</v>
      </c>
      <c r="AX7" s="264">
        <v>3441069</v>
      </c>
      <c r="AY7" s="264">
        <v>3394982</v>
      </c>
      <c r="AZ7" s="264">
        <v>3378694</v>
      </c>
      <c r="BA7" s="264">
        <v>3397269</v>
      </c>
      <c r="BB7" s="264">
        <v>3411513</v>
      </c>
      <c r="BC7" s="264">
        <v>3421435</v>
      </c>
      <c r="BD7" s="264">
        <v>3434727</v>
      </c>
      <c r="BE7" s="264">
        <v>12839</v>
      </c>
      <c r="BF7" s="264">
        <v>3481</v>
      </c>
      <c r="BG7" s="264">
        <v>24791</v>
      </c>
      <c r="BH7" s="264">
        <v>32396</v>
      </c>
      <c r="BI7" s="264">
        <v>12180</v>
      </c>
      <c r="BJ7" s="264">
        <v>-70765</v>
      </c>
      <c r="BK7" s="264">
        <v>-35805</v>
      </c>
      <c r="BL7" s="264">
        <v>12795</v>
      </c>
      <c r="BM7" s="264">
        <v>-11503</v>
      </c>
      <c r="BN7" s="264">
        <v>-105804</v>
      </c>
      <c r="BO7" s="264">
        <v>-57004</v>
      </c>
      <c r="BP7" s="264">
        <v>-9428</v>
      </c>
      <c r="BQ7" s="264">
        <v>-6217</v>
      </c>
      <c r="BR7" s="264">
        <v>-5465</v>
      </c>
      <c r="BS7" s="264">
        <v>-2980</v>
      </c>
      <c r="BT7" s="264">
        <v>36902</v>
      </c>
      <c r="BU7" s="264">
        <v>24186</v>
      </c>
      <c r="BV7" s="264">
        <v>-63056</v>
      </c>
      <c r="BW7" s="264">
        <v>-28769</v>
      </c>
      <c r="BX7" s="264">
        <v>-987</v>
      </c>
      <c r="BY7" s="264">
        <v>-78120</v>
      </c>
      <c r="BZ7" s="264">
        <v>-3287</v>
      </c>
      <c r="CA7" s="264">
        <v>2511</v>
      </c>
      <c r="CB7" s="264">
        <v>20075</v>
      </c>
      <c r="CC7" s="264">
        <v>-5737</v>
      </c>
      <c r="CD7" s="264">
        <v>10271</v>
      </c>
      <c r="CE7" s="264">
        <v>21572</v>
      </c>
      <c r="CF7" s="264">
        <v>22864</v>
      </c>
      <c r="CG7" s="264">
        <v>26453</v>
      </c>
      <c r="CH7" s="264">
        <v>36935</v>
      </c>
      <c r="CI7" s="264">
        <v>-35978</v>
      </c>
      <c r="CJ7" s="264">
        <v>-13342</v>
      </c>
      <c r="CK7" s="264">
        <v>-11425</v>
      </c>
      <c r="CL7" s="264">
        <v>20293</v>
      </c>
      <c r="CM7" s="264">
        <v>2062</v>
      </c>
      <c r="CN7" s="264">
        <v>2734</v>
      </c>
      <c r="CO7" s="264">
        <v>-195</v>
      </c>
      <c r="CP7" s="264">
        <v>11338</v>
      </c>
      <c r="CQ7" s="264">
        <v>10492</v>
      </c>
      <c r="CR7" s="264">
        <v>19566</v>
      </c>
      <c r="CS7" s="264">
        <v>29873</v>
      </c>
      <c r="CT7" s="264">
        <v>29732</v>
      </c>
      <c r="CU7" s="264">
        <v>14884</v>
      </c>
      <c r="CV7" s="264">
        <v>14007</v>
      </c>
      <c r="CW7" s="264">
        <v>-46087</v>
      </c>
      <c r="CX7" s="264">
        <v>-16288</v>
      </c>
      <c r="CY7" s="264">
        <v>18575</v>
      </c>
      <c r="CZ7" s="264">
        <v>14244</v>
      </c>
      <c r="DA7" s="264">
        <v>9922</v>
      </c>
      <c r="DB7" s="264">
        <v>13292</v>
      </c>
      <c r="DC7" s="264">
        <v>12341</v>
      </c>
      <c r="DD7" s="264">
        <v>6319</v>
      </c>
      <c r="DE7" s="264">
        <v>21197</v>
      </c>
      <c r="DF7" s="264">
        <v>2886</v>
      </c>
      <c r="DG7" s="294">
        <v>-54234</v>
      </c>
      <c r="DH7" s="294">
        <v>33</v>
      </c>
    </row>
    <row r="8" spans="1:112">
      <c r="A8" s="264" t="s">
        <v>15</v>
      </c>
      <c r="B8" s="299">
        <v>159528</v>
      </c>
      <c r="C8" s="299">
        <v>157793</v>
      </c>
      <c r="D8" s="299">
        <v>153122</v>
      </c>
      <c r="E8" s="299">
        <v>153381</v>
      </c>
      <c r="F8" s="299">
        <v>153156</v>
      </c>
      <c r="G8" s="299">
        <v>156272</v>
      </c>
      <c r="H8" s="299">
        <v>154740</v>
      </c>
      <c r="I8" s="299">
        <v>153959</v>
      </c>
      <c r="J8" s="299">
        <v>155107</v>
      </c>
      <c r="K8" s="299">
        <v>152947</v>
      </c>
      <c r="L8" s="264">
        <v>153423</v>
      </c>
      <c r="M8" s="294">
        <v>156065</v>
      </c>
      <c r="N8" s="264">
        <v>158749</v>
      </c>
      <c r="O8" s="294">
        <v>159549</v>
      </c>
      <c r="P8" s="264">
        <v>154933</v>
      </c>
      <c r="Q8" s="294">
        <v>156351</v>
      </c>
      <c r="R8" s="264">
        <v>150668</v>
      </c>
      <c r="S8" s="294">
        <v>146499</v>
      </c>
      <c r="T8" s="264">
        <v>144039</v>
      </c>
      <c r="U8" s="294">
        <v>142800</v>
      </c>
      <c r="V8" s="264">
        <v>143693</v>
      </c>
      <c r="W8" s="264">
        <v>144572</v>
      </c>
      <c r="X8" s="264">
        <v>144513</v>
      </c>
      <c r="Y8" s="264">
        <v>147179</v>
      </c>
      <c r="Z8" s="264">
        <v>147726</v>
      </c>
      <c r="AA8" s="264">
        <v>146771</v>
      </c>
      <c r="AB8" s="264">
        <v>142961</v>
      </c>
      <c r="AC8" s="264">
        <v>143318</v>
      </c>
      <c r="AD8" s="264">
        <v>147015</v>
      </c>
      <c r="AE8" s="264">
        <v>147121</v>
      </c>
      <c r="AF8" s="264">
        <f>AA8-Z8</f>
        <v>-955</v>
      </c>
      <c r="AG8" s="264">
        <f t="shared" ref="AG8:AJ23" si="0">AB8-AA8</f>
        <v>-3810</v>
      </c>
      <c r="AH8" s="264">
        <f t="shared" si="0"/>
        <v>357</v>
      </c>
      <c r="AI8" s="349">
        <f t="shared" si="0"/>
        <v>3697</v>
      </c>
      <c r="AJ8" s="264">
        <f t="shared" si="0"/>
        <v>106</v>
      </c>
      <c r="AK8" s="264">
        <f>SUM(AF8:AJ8)</f>
        <v>-605</v>
      </c>
      <c r="AL8" s="264">
        <v>150690</v>
      </c>
      <c r="AM8" s="294">
        <v>153546</v>
      </c>
      <c r="AN8" s="264">
        <v>147486</v>
      </c>
      <c r="AO8" s="349">
        <v>149507</v>
      </c>
      <c r="AP8" s="264">
        <v>150643</v>
      </c>
      <c r="AQ8" s="264">
        <v>150848</v>
      </c>
      <c r="AR8" s="264">
        <v>150869</v>
      </c>
      <c r="AS8" s="349">
        <v>151181</v>
      </c>
      <c r="AT8" s="264">
        <v>152967</v>
      </c>
      <c r="AU8" s="264">
        <v>152213</v>
      </c>
      <c r="AV8" s="264">
        <v>153337</v>
      </c>
      <c r="AW8" s="264">
        <v>156353</v>
      </c>
      <c r="AX8" s="264">
        <v>158615</v>
      </c>
      <c r="AY8" s="264">
        <v>159520</v>
      </c>
      <c r="AZ8" s="264">
        <v>156417</v>
      </c>
      <c r="BA8" s="264">
        <v>157749</v>
      </c>
      <c r="BB8" s="264">
        <v>158225</v>
      </c>
      <c r="BC8" s="264">
        <v>158324</v>
      </c>
      <c r="BD8" s="264">
        <v>157429</v>
      </c>
      <c r="BE8" s="264">
        <v>1148</v>
      </c>
      <c r="BF8" s="264">
        <v>-2160</v>
      </c>
      <c r="BG8" s="264">
        <v>476</v>
      </c>
      <c r="BH8" s="264">
        <v>2642</v>
      </c>
      <c r="BI8" s="264">
        <v>2684</v>
      </c>
      <c r="BJ8" s="264">
        <v>800</v>
      </c>
      <c r="BK8" s="264">
        <v>-4616</v>
      </c>
      <c r="BL8" s="264">
        <v>1418</v>
      </c>
      <c r="BM8" s="264">
        <v>-5683</v>
      </c>
      <c r="BN8" s="264">
        <v>-4169</v>
      </c>
      <c r="BO8" s="264">
        <v>-2460</v>
      </c>
      <c r="BP8" s="264">
        <v>-1239</v>
      </c>
      <c r="BQ8" s="264">
        <v>893</v>
      </c>
      <c r="BR8" s="264">
        <v>879</v>
      </c>
      <c r="BS8" s="264">
        <v>-59</v>
      </c>
      <c r="BT8" s="264">
        <v>2666</v>
      </c>
      <c r="BU8" s="264">
        <v>547</v>
      </c>
      <c r="BV8" s="264">
        <v>-955</v>
      </c>
      <c r="BW8" s="264">
        <v>-3810</v>
      </c>
      <c r="BX8" s="264">
        <v>357</v>
      </c>
      <c r="BY8" s="264">
        <v>-1735</v>
      </c>
      <c r="BZ8" s="264">
        <v>3697</v>
      </c>
      <c r="CA8" s="264">
        <v>106</v>
      </c>
      <c r="CB8" s="264">
        <v>779</v>
      </c>
      <c r="CC8" s="264">
        <v>721</v>
      </c>
      <c r="CD8" s="264">
        <v>2605</v>
      </c>
      <c r="CE8" s="264">
        <v>-2948</v>
      </c>
      <c r="CF8" s="264">
        <v>-1492</v>
      </c>
      <c r="CG8" s="264">
        <v>2851</v>
      </c>
      <c r="CH8" s="264">
        <v>1053</v>
      </c>
      <c r="CI8" s="264">
        <v>2856</v>
      </c>
      <c r="CJ8" s="264">
        <v>-4671</v>
      </c>
      <c r="CK8" s="264">
        <v>-6060</v>
      </c>
      <c r="CL8" s="264">
        <v>2021</v>
      </c>
      <c r="CM8" s="264">
        <v>1136</v>
      </c>
      <c r="CN8" s="264">
        <v>205</v>
      </c>
      <c r="CO8" s="264">
        <v>21</v>
      </c>
      <c r="CP8" s="264">
        <v>312</v>
      </c>
      <c r="CQ8" s="264">
        <v>1786</v>
      </c>
      <c r="CR8" s="264">
        <v>-754</v>
      </c>
      <c r="CS8" s="264">
        <v>1124</v>
      </c>
      <c r="CT8" s="264">
        <v>3016</v>
      </c>
      <c r="CU8" s="264">
        <v>259</v>
      </c>
      <c r="CV8" s="264">
        <v>2262</v>
      </c>
      <c r="CW8" s="264">
        <v>905</v>
      </c>
      <c r="CX8" s="264">
        <v>-3103</v>
      </c>
      <c r="CY8" s="264">
        <v>1332</v>
      </c>
      <c r="CZ8" s="264">
        <v>476</v>
      </c>
      <c r="DA8" s="264">
        <v>99</v>
      </c>
      <c r="DB8" s="264">
        <v>-895</v>
      </c>
      <c r="DC8" s="264">
        <v>-225</v>
      </c>
      <c r="DD8" s="264">
        <v>3116</v>
      </c>
      <c r="DE8" s="264">
        <v>-1532</v>
      </c>
      <c r="DF8" s="264">
        <v>-781</v>
      </c>
      <c r="DG8" s="294">
        <v>-2099</v>
      </c>
      <c r="DH8" s="294">
        <v>32</v>
      </c>
    </row>
    <row r="9" spans="1:112">
      <c r="A9" s="264" t="s">
        <v>18</v>
      </c>
      <c r="B9" s="299">
        <v>213449</v>
      </c>
      <c r="C9" s="299">
        <v>212112</v>
      </c>
      <c r="D9" s="299">
        <v>210684</v>
      </c>
      <c r="E9" s="299">
        <v>211837</v>
      </c>
      <c r="F9" s="299">
        <v>210847</v>
      </c>
      <c r="G9" s="299">
        <v>209357</v>
      </c>
      <c r="H9" s="299">
        <v>207856</v>
      </c>
      <c r="I9" s="299">
        <v>207807</v>
      </c>
      <c r="J9" s="299">
        <v>204757</v>
      </c>
      <c r="K9" s="299">
        <v>207820</v>
      </c>
      <c r="L9" s="264">
        <v>209184</v>
      </c>
      <c r="M9" s="294">
        <v>209556</v>
      </c>
      <c r="N9" s="264">
        <v>211448</v>
      </c>
      <c r="O9" s="294">
        <v>211336</v>
      </c>
      <c r="P9" s="264">
        <v>211643</v>
      </c>
      <c r="Q9" s="294">
        <v>213476</v>
      </c>
      <c r="R9" s="264">
        <v>212214</v>
      </c>
      <c r="S9" s="294">
        <v>208949</v>
      </c>
      <c r="T9" s="264">
        <v>205741</v>
      </c>
      <c r="U9" s="294">
        <v>203862</v>
      </c>
      <c r="V9" s="264">
        <v>200339</v>
      </c>
      <c r="W9" s="264">
        <v>201939</v>
      </c>
      <c r="X9" s="264">
        <v>203232</v>
      </c>
      <c r="Y9" s="264">
        <v>205095</v>
      </c>
      <c r="Z9" s="264">
        <v>207126</v>
      </c>
      <c r="AA9" s="264">
        <v>205308</v>
      </c>
      <c r="AB9" s="264">
        <v>205548</v>
      </c>
      <c r="AC9" s="264">
        <v>206050</v>
      </c>
      <c r="AD9" s="264">
        <v>205760</v>
      </c>
      <c r="AE9" s="264">
        <v>205634</v>
      </c>
      <c r="AF9" s="264">
        <f t="shared" ref="AF9:AJ40" si="1">AA9-Z9</f>
        <v>-1818</v>
      </c>
      <c r="AG9" s="264">
        <f t="shared" si="0"/>
        <v>240</v>
      </c>
      <c r="AH9" s="264">
        <f t="shared" si="0"/>
        <v>502</v>
      </c>
      <c r="AI9" s="349">
        <f t="shared" si="0"/>
        <v>-290</v>
      </c>
      <c r="AJ9" s="264">
        <f t="shared" si="0"/>
        <v>-126</v>
      </c>
      <c r="AK9" s="264">
        <f t="shared" ref="AK9:AK40" si="2">SUM(AF9:AJ9)</f>
        <v>-1492</v>
      </c>
      <c r="AL9" s="264">
        <v>215678</v>
      </c>
      <c r="AM9" s="294">
        <v>213192</v>
      </c>
      <c r="AN9" s="264">
        <v>212020</v>
      </c>
      <c r="AO9" s="349">
        <v>213831</v>
      </c>
      <c r="AP9" s="264">
        <v>214140</v>
      </c>
      <c r="AQ9" s="264">
        <v>214838</v>
      </c>
      <c r="AR9" s="264">
        <v>212927</v>
      </c>
      <c r="AS9" s="349">
        <v>213611</v>
      </c>
      <c r="AT9" s="264">
        <v>213012</v>
      </c>
      <c r="AU9" s="264">
        <v>212013</v>
      </c>
      <c r="AV9" s="264">
        <v>213316</v>
      </c>
      <c r="AW9" s="264">
        <v>215111</v>
      </c>
      <c r="AX9" s="264">
        <v>217207</v>
      </c>
      <c r="AY9" s="264">
        <v>215779</v>
      </c>
      <c r="AZ9" s="264">
        <v>214502</v>
      </c>
      <c r="BA9" s="264">
        <v>217018</v>
      </c>
      <c r="BB9" s="264">
        <v>217395</v>
      </c>
      <c r="BC9" s="264">
        <v>216611</v>
      </c>
      <c r="BD9" s="264">
        <v>216522</v>
      </c>
      <c r="BE9" s="264">
        <v>-3050</v>
      </c>
      <c r="BF9" s="264">
        <v>3063</v>
      </c>
      <c r="BG9" s="264">
        <v>1364</v>
      </c>
      <c r="BH9" s="264">
        <v>372</v>
      </c>
      <c r="BI9" s="264">
        <v>1892</v>
      </c>
      <c r="BJ9" s="264">
        <v>-112</v>
      </c>
      <c r="BK9" s="264">
        <v>307</v>
      </c>
      <c r="BL9" s="264">
        <v>1833</v>
      </c>
      <c r="BM9" s="264">
        <v>-1262</v>
      </c>
      <c r="BN9" s="264">
        <v>-3265</v>
      </c>
      <c r="BO9" s="264">
        <v>-3208</v>
      </c>
      <c r="BP9" s="264">
        <v>-1879</v>
      </c>
      <c r="BQ9" s="264">
        <v>-3523</v>
      </c>
      <c r="BR9" s="264">
        <v>1600</v>
      </c>
      <c r="BS9" s="264">
        <v>1293</v>
      </c>
      <c r="BT9" s="264">
        <v>1863</v>
      </c>
      <c r="BU9" s="264">
        <v>2031</v>
      </c>
      <c r="BV9" s="264">
        <v>-1818</v>
      </c>
      <c r="BW9" s="264">
        <v>240</v>
      </c>
      <c r="BX9" s="264">
        <v>502</v>
      </c>
      <c r="BY9" s="264">
        <v>-1337</v>
      </c>
      <c r="BZ9" s="264">
        <v>-290</v>
      </c>
      <c r="CA9" s="264">
        <v>-126</v>
      </c>
      <c r="CB9" s="264">
        <v>-814</v>
      </c>
      <c r="CC9" s="264">
        <v>-1332</v>
      </c>
      <c r="CD9" s="264">
        <v>1794</v>
      </c>
      <c r="CE9" s="264">
        <v>2139</v>
      </c>
      <c r="CF9" s="264">
        <v>2642</v>
      </c>
      <c r="CG9" s="264">
        <v>2402</v>
      </c>
      <c r="CH9" s="264">
        <v>3213</v>
      </c>
      <c r="CI9" s="264">
        <v>-2486</v>
      </c>
      <c r="CJ9" s="264">
        <v>-1428</v>
      </c>
      <c r="CK9" s="264">
        <v>-1172</v>
      </c>
      <c r="CL9" s="264">
        <v>1811</v>
      </c>
      <c r="CM9" s="264">
        <v>309</v>
      </c>
      <c r="CN9" s="264">
        <v>698</v>
      </c>
      <c r="CO9" s="264">
        <v>-1911</v>
      </c>
      <c r="CP9" s="264">
        <v>684</v>
      </c>
      <c r="CQ9" s="264">
        <v>-599</v>
      </c>
      <c r="CR9" s="264">
        <v>-999</v>
      </c>
      <c r="CS9" s="264">
        <v>1303</v>
      </c>
      <c r="CT9" s="264">
        <v>1795</v>
      </c>
      <c r="CU9" s="264">
        <v>1153</v>
      </c>
      <c r="CV9" s="264">
        <v>2096</v>
      </c>
      <c r="CW9" s="264">
        <v>-1428</v>
      </c>
      <c r="CX9" s="264">
        <v>-1277</v>
      </c>
      <c r="CY9" s="264">
        <v>2516</v>
      </c>
      <c r="CZ9" s="264">
        <v>377</v>
      </c>
      <c r="DA9" s="264">
        <v>-784</v>
      </c>
      <c r="DB9" s="264">
        <v>-89</v>
      </c>
      <c r="DC9" s="264">
        <v>-990</v>
      </c>
      <c r="DD9" s="264">
        <v>-1490</v>
      </c>
      <c r="DE9" s="264">
        <v>-1501</v>
      </c>
      <c r="DF9" s="264">
        <v>-49</v>
      </c>
      <c r="DG9" s="294">
        <v>3073</v>
      </c>
      <c r="DH9" s="294">
        <v>31</v>
      </c>
    </row>
    <row r="10" spans="1:112">
      <c r="A10" s="264" t="s">
        <v>31</v>
      </c>
      <c r="B10" s="299">
        <v>741774</v>
      </c>
      <c r="C10" s="299">
        <v>741274</v>
      </c>
      <c r="D10" s="299">
        <v>742699</v>
      </c>
      <c r="E10" s="299">
        <v>745584</v>
      </c>
      <c r="F10" s="299">
        <v>743758</v>
      </c>
      <c r="G10" s="299">
        <v>747273</v>
      </c>
      <c r="H10" s="299">
        <v>738601</v>
      </c>
      <c r="I10" s="299">
        <v>731615</v>
      </c>
      <c r="J10" s="299">
        <v>725430</v>
      </c>
      <c r="K10" s="299">
        <v>728993</v>
      </c>
      <c r="L10" s="264">
        <v>735889</v>
      </c>
      <c r="M10" s="294">
        <v>743161</v>
      </c>
      <c r="N10" s="264">
        <v>751085</v>
      </c>
      <c r="O10" s="294">
        <v>749350</v>
      </c>
      <c r="P10" s="264">
        <v>752206</v>
      </c>
      <c r="Q10" s="294">
        <v>757110</v>
      </c>
      <c r="R10" s="264">
        <v>753811</v>
      </c>
      <c r="S10" s="294">
        <v>731703</v>
      </c>
      <c r="T10" s="264">
        <v>710447</v>
      </c>
      <c r="U10" s="294">
        <v>704683</v>
      </c>
      <c r="V10" s="264">
        <v>701109</v>
      </c>
      <c r="W10" s="264">
        <v>706000</v>
      </c>
      <c r="X10" s="264">
        <v>707921</v>
      </c>
      <c r="Y10" s="264">
        <v>714759</v>
      </c>
      <c r="Z10" s="264">
        <v>722700</v>
      </c>
      <c r="AA10" s="264">
        <v>725198</v>
      </c>
      <c r="AB10" s="264">
        <v>721627</v>
      </c>
      <c r="AC10" s="264">
        <v>723182</v>
      </c>
      <c r="AD10" s="264">
        <v>717938</v>
      </c>
      <c r="AE10" s="264">
        <v>714724</v>
      </c>
      <c r="AF10" s="264">
        <f t="shared" si="1"/>
        <v>2498</v>
      </c>
      <c r="AG10" s="264">
        <f t="shared" si="0"/>
        <v>-3571</v>
      </c>
      <c r="AH10" s="264">
        <f t="shared" si="0"/>
        <v>1555</v>
      </c>
      <c r="AI10" s="349">
        <f t="shared" si="0"/>
        <v>-5244</v>
      </c>
      <c r="AJ10" s="264">
        <f t="shared" si="0"/>
        <v>-3214</v>
      </c>
      <c r="AK10" s="264">
        <f t="shared" si="2"/>
        <v>-7976</v>
      </c>
      <c r="AL10" s="264">
        <v>732809</v>
      </c>
      <c r="AM10" s="294">
        <v>734685</v>
      </c>
      <c r="AN10" s="264">
        <v>735231</v>
      </c>
      <c r="AO10" s="349">
        <v>739461</v>
      </c>
      <c r="AP10" s="264">
        <v>735745</v>
      </c>
      <c r="AQ10" s="264">
        <v>735652</v>
      </c>
      <c r="AR10" s="264">
        <v>728027</v>
      </c>
      <c r="AS10" s="349">
        <v>722269</v>
      </c>
      <c r="AT10" s="264">
        <v>722437</v>
      </c>
      <c r="AU10" s="264">
        <v>729311</v>
      </c>
      <c r="AV10" s="264">
        <v>733404</v>
      </c>
      <c r="AW10" s="264">
        <v>743311</v>
      </c>
      <c r="AX10" s="264">
        <v>749926</v>
      </c>
      <c r="AY10" s="264">
        <v>750470</v>
      </c>
      <c r="AZ10" s="264">
        <v>750233</v>
      </c>
      <c r="BA10" s="264">
        <v>753421</v>
      </c>
      <c r="BB10" s="264">
        <v>753205</v>
      </c>
      <c r="BC10" s="264">
        <v>748704</v>
      </c>
      <c r="BD10" s="264">
        <v>745117</v>
      </c>
      <c r="BE10" s="264">
        <v>-6185</v>
      </c>
      <c r="BF10" s="264">
        <v>3563</v>
      </c>
      <c r="BG10" s="264">
        <v>6896</v>
      </c>
      <c r="BH10" s="264">
        <v>7272</v>
      </c>
      <c r="BI10" s="264">
        <v>7924</v>
      </c>
      <c r="BJ10" s="264">
        <v>-1735</v>
      </c>
      <c r="BK10" s="264">
        <v>2856</v>
      </c>
      <c r="BL10" s="264">
        <v>4904</v>
      </c>
      <c r="BM10" s="264">
        <v>-3299</v>
      </c>
      <c r="BN10" s="264">
        <v>-22108</v>
      </c>
      <c r="BO10" s="264">
        <v>-21256</v>
      </c>
      <c r="BP10" s="264">
        <v>-5764</v>
      </c>
      <c r="BQ10" s="264">
        <v>-3574</v>
      </c>
      <c r="BR10" s="264">
        <v>4891</v>
      </c>
      <c r="BS10" s="264">
        <v>1921</v>
      </c>
      <c r="BT10" s="264">
        <v>6838</v>
      </c>
      <c r="BU10" s="264">
        <v>7941</v>
      </c>
      <c r="BV10" s="264">
        <v>2498</v>
      </c>
      <c r="BW10" s="264">
        <v>-3571</v>
      </c>
      <c r="BX10" s="264">
        <v>1555</v>
      </c>
      <c r="BY10" s="264">
        <v>-500</v>
      </c>
      <c r="BZ10" s="264">
        <v>-5244</v>
      </c>
      <c r="CA10" s="264">
        <v>-3214</v>
      </c>
      <c r="CB10" s="264">
        <v>-8340</v>
      </c>
      <c r="CC10" s="264">
        <v>695</v>
      </c>
      <c r="CD10" s="264">
        <v>2214</v>
      </c>
      <c r="CE10" s="264">
        <v>5747</v>
      </c>
      <c r="CF10" s="264">
        <v>4617</v>
      </c>
      <c r="CG10" s="264">
        <v>6496</v>
      </c>
      <c r="CH10" s="264">
        <v>6656</v>
      </c>
      <c r="CI10" s="264">
        <v>1876</v>
      </c>
      <c r="CJ10" s="264">
        <v>1425</v>
      </c>
      <c r="CK10" s="264">
        <v>546</v>
      </c>
      <c r="CL10" s="264">
        <v>4230</v>
      </c>
      <c r="CM10" s="264">
        <v>-3716</v>
      </c>
      <c r="CN10" s="264">
        <v>-93</v>
      </c>
      <c r="CO10" s="264">
        <v>-7625</v>
      </c>
      <c r="CP10" s="264">
        <v>-5758</v>
      </c>
      <c r="CQ10" s="264">
        <v>168</v>
      </c>
      <c r="CR10" s="264">
        <v>6874</v>
      </c>
      <c r="CS10" s="264">
        <v>4093</v>
      </c>
      <c r="CT10" s="264">
        <v>9907</v>
      </c>
      <c r="CU10" s="264">
        <v>2885</v>
      </c>
      <c r="CV10" s="264">
        <v>6615</v>
      </c>
      <c r="CW10" s="264">
        <v>544</v>
      </c>
      <c r="CX10" s="264">
        <v>-237</v>
      </c>
      <c r="CY10" s="264">
        <v>3188</v>
      </c>
      <c r="CZ10" s="264">
        <v>-216</v>
      </c>
      <c r="DA10" s="264">
        <v>-4501</v>
      </c>
      <c r="DB10" s="264">
        <v>-3587</v>
      </c>
      <c r="DC10" s="264">
        <v>-1826</v>
      </c>
      <c r="DD10" s="264">
        <v>3515</v>
      </c>
      <c r="DE10" s="264">
        <v>-8672</v>
      </c>
      <c r="DF10" s="264">
        <v>-6986</v>
      </c>
      <c r="DG10" s="294">
        <v>3343</v>
      </c>
      <c r="DH10" s="294">
        <v>30</v>
      </c>
    </row>
    <row r="11" spans="1:112">
      <c r="A11" s="264" t="s">
        <v>21</v>
      </c>
      <c r="B11" s="299">
        <v>213243</v>
      </c>
      <c r="C11" s="299">
        <v>210222</v>
      </c>
      <c r="D11" s="299">
        <v>209215</v>
      </c>
      <c r="E11" s="299">
        <v>210160</v>
      </c>
      <c r="F11" s="299">
        <v>212225</v>
      </c>
      <c r="G11" s="299">
        <v>211766</v>
      </c>
      <c r="H11" s="299">
        <v>212160</v>
      </c>
      <c r="I11" s="299">
        <v>206774</v>
      </c>
      <c r="J11" s="299">
        <v>205713</v>
      </c>
      <c r="K11" s="299">
        <v>205799</v>
      </c>
      <c r="L11" s="264">
        <v>207187</v>
      </c>
      <c r="M11" s="294">
        <v>210047</v>
      </c>
      <c r="N11" s="264">
        <v>214052</v>
      </c>
      <c r="O11" s="294">
        <v>212784</v>
      </c>
      <c r="P11" s="264">
        <v>214214</v>
      </c>
      <c r="Q11" s="294">
        <v>216685</v>
      </c>
      <c r="R11" s="264">
        <v>216340</v>
      </c>
      <c r="S11" s="294">
        <v>212199</v>
      </c>
      <c r="T11" s="264">
        <v>207804</v>
      </c>
      <c r="U11" s="294">
        <v>205143</v>
      </c>
      <c r="V11" s="264">
        <v>202951</v>
      </c>
      <c r="W11" s="264">
        <v>203438</v>
      </c>
      <c r="X11" s="264">
        <v>204970</v>
      </c>
      <c r="Y11" s="264">
        <v>207378</v>
      </c>
      <c r="Z11" s="264">
        <v>210352</v>
      </c>
      <c r="AA11" s="264">
        <v>208539</v>
      </c>
      <c r="AB11" s="264">
        <v>207314</v>
      </c>
      <c r="AC11" s="264">
        <v>208345</v>
      </c>
      <c r="AD11" s="264">
        <v>208202</v>
      </c>
      <c r="AE11" s="264">
        <v>208305</v>
      </c>
      <c r="AF11" s="264">
        <f t="shared" si="1"/>
        <v>-1813</v>
      </c>
      <c r="AG11" s="264">
        <f t="shared" si="0"/>
        <v>-1225</v>
      </c>
      <c r="AH11" s="264">
        <f t="shared" si="0"/>
        <v>1031</v>
      </c>
      <c r="AI11" s="349">
        <f t="shared" si="0"/>
        <v>-143</v>
      </c>
      <c r="AJ11" s="264">
        <f t="shared" si="0"/>
        <v>103</v>
      </c>
      <c r="AK11" s="264">
        <f t="shared" si="2"/>
        <v>-2047</v>
      </c>
      <c r="AL11" s="264">
        <v>213743</v>
      </c>
      <c r="AM11" s="294">
        <v>211048</v>
      </c>
      <c r="AN11" s="264">
        <v>209969</v>
      </c>
      <c r="AO11" s="349">
        <v>211119</v>
      </c>
      <c r="AP11" s="264">
        <v>212666</v>
      </c>
      <c r="AQ11" s="264">
        <v>212798</v>
      </c>
      <c r="AR11" s="264">
        <v>212844</v>
      </c>
      <c r="AS11" s="349">
        <v>214206</v>
      </c>
      <c r="AT11" s="264">
        <v>213887</v>
      </c>
      <c r="AU11" s="264">
        <v>214692</v>
      </c>
      <c r="AV11" s="264">
        <v>216605</v>
      </c>
      <c r="AW11" s="264">
        <v>219178</v>
      </c>
      <c r="AX11" s="264">
        <v>221168</v>
      </c>
      <c r="AY11" s="264">
        <v>218200</v>
      </c>
      <c r="AZ11" s="264">
        <v>218914</v>
      </c>
      <c r="BA11" s="264">
        <v>220988</v>
      </c>
      <c r="BB11" s="264">
        <v>222998</v>
      </c>
      <c r="BC11" s="264">
        <v>221299</v>
      </c>
      <c r="BD11" s="264">
        <v>220674</v>
      </c>
      <c r="BE11" s="264">
        <v>-1061</v>
      </c>
      <c r="BF11" s="264">
        <v>86</v>
      </c>
      <c r="BG11" s="264">
        <v>1388</v>
      </c>
      <c r="BH11" s="264">
        <v>2860</v>
      </c>
      <c r="BI11" s="264">
        <v>4005</v>
      </c>
      <c r="BJ11" s="264">
        <v>-1268</v>
      </c>
      <c r="BK11" s="264">
        <v>1430</v>
      </c>
      <c r="BL11" s="264">
        <v>2471</v>
      </c>
      <c r="BM11" s="264">
        <v>-345</v>
      </c>
      <c r="BN11" s="264">
        <v>-4141</v>
      </c>
      <c r="BO11" s="264">
        <v>-4395</v>
      </c>
      <c r="BP11" s="264">
        <v>-2661</v>
      </c>
      <c r="BQ11" s="264">
        <v>-2192</v>
      </c>
      <c r="BR11" s="264">
        <v>487</v>
      </c>
      <c r="BS11" s="264">
        <v>1532</v>
      </c>
      <c r="BT11" s="264">
        <v>2408</v>
      </c>
      <c r="BU11" s="264">
        <v>2974</v>
      </c>
      <c r="BV11" s="264">
        <v>-1813</v>
      </c>
      <c r="BW11" s="264">
        <v>-1225</v>
      </c>
      <c r="BX11" s="264">
        <v>1031</v>
      </c>
      <c r="BY11" s="264">
        <v>-3021</v>
      </c>
      <c r="BZ11" s="264">
        <v>-143</v>
      </c>
      <c r="CA11" s="264">
        <v>103</v>
      </c>
      <c r="CB11" s="264">
        <v>-1039</v>
      </c>
      <c r="CC11" s="264">
        <v>1728</v>
      </c>
      <c r="CD11" s="264">
        <v>1234</v>
      </c>
      <c r="CE11" s="264">
        <v>-1970</v>
      </c>
      <c r="CF11" s="264">
        <v>944</v>
      </c>
      <c r="CG11" s="264">
        <v>1489</v>
      </c>
      <c r="CH11" s="264">
        <v>3052</v>
      </c>
      <c r="CI11" s="264">
        <v>-2695</v>
      </c>
      <c r="CJ11" s="264">
        <v>-1007</v>
      </c>
      <c r="CK11" s="264">
        <v>-1079</v>
      </c>
      <c r="CL11" s="264">
        <v>1150</v>
      </c>
      <c r="CM11" s="264">
        <v>1547</v>
      </c>
      <c r="CN11" s="264">
        <v>132</v>
      </c>
      <c r="CO11" s="264">
        <v>46</v>
      </c>
      <c r="CP11" s="264">
        <v>1362</v>
      </c>
      <c r="CQ11" s="264">
        <v>-319</v>
      </c>
      <c r="CR11" s="264">
        <v>805</v>
      </c>
      <c r="CS11" s="264">
        <v>1913</v>
      </c>
      <c r="CT11" s="264">
        <v>2573</v>
      </c>
      <c r="CU11" s="264">
        <v>945</v>
      </c>
      <c r="CV11" s="264">
        <v>1990</v>
      </c>
      <c r="CW11" s="264">
        <v>-2968</v>
      </c>
      <c r="CX11" s="264">
        <v>714</v>
      </c>
      <c r="CY11" s="264">
        <v>2074</v>
      </c>
      <c r="CZ11" s="264">
        <v>2010</v>
      </c>
      <c r="DA11" s="264">
        <v>-1699</v>
      </c>
      <c r="DB11" s="264">
        <v>-625</v>
      </c>
      <c r="DC11" s="264">
        <v>2065</v>
      </c>
      <c r="DD11" s="264">
        <v>-459</v>
      </c>
      <c r="DE11" s="264">
        <v>394</v>
      </c>
      <c r="DF11" s="264">
        <v>-5386</v>
      </c>
      <c r="DG11" s="294">
        <v>7431</v>
      </c>
      <c r="DH11" s="294">
        <v>29</v>
      </c>
    </row>
    <row r="12" spans="1:112">
      <c r="A12" s="264" t="s">
        <v>22</v>
      </c>
      <c r="B12" s="299">
        <v>630303</v>
      </c>
      <c r="C12" s="299">
        <v>620188</v>
      </c>
      <c r="D12" s="299">
        <v>623811</v>
      </c>
      <c r="E12" s="299">
        <v>624718</v>
      </c>
      <c r="F12" s="299">
        <v>624657</v>
      </c>
      <c r="G12" s="299">
        <v>626835</v>
      </c>
      <c r="H12" s="299">
        <v>625132</v>
      </c>
      <c r="I12" s="299">
        <v>627073</v>
      </c>
      <c r="J12" s="299">
        <v>630208</v>
      </c>
      <c r="K12" s="299">
        <v>630868</v>
      </c>
      <c r="L12" s="264">
        <v>633861</v>
      </c>
      <c r="M12" s="294">
        <v>638542</v>
      </c>
      <c r="N12" s="264">
        <v>640521</v>
      </c>
      <c r="O12" s="294">
        <v>629401</v>
      </c>
      <c r="P12" s="264">
        <v>627504</v>
      </c>
      <c r="Q12" s="294">
        <v>628017</v>
      </c>
      <c r="R12" s="264">
        <v>622898</v>
      </c>
      <c r="S12" s="294">
        <v>604361</v>
      </c>
      <c r="T12" s="264">
        <v>591591</v>
      </c>
      <c r="U12" s="294">
        <v>586976</v>
      </c>
      <c r="V12" s="264">
        <v>587165</v>
      </c>
      <c r="W12" s="264">
        <v>586731</v>
      </c>
      <c r="X12" s="264">
        <v>584849</v>
      </c>
      <c r="Y12" s="264">
        <v>591153</v>
      </c>
      <c r="Z12" s="264">
        <v>595897</v>
      </c>
      <c r="AA12" s="264">
        <v>590229</v>
      </c>
      <c r="AB12" s="264">
        <v>586200</v>
      </c>
      <c r="AC12" s="264">
        <v>589535</v>
      </c>
      <c r="AD12" s="264">
        <v>592445</v>
      </c>
      <c r="AE12" s="264">
        <v>592577</v>
      </c>
      <c r="AF12" s="264">
        <f t="shared" si="1"/>
        <v>-5668</v>
      </c>
      <c r="AG12" s="264">
        <f t="shared" si="0"/>
        <v>-4029</v>
      </c>
      <c r="AH12" s="264">
        <f t="shared" si="0"/>
        <v>3335</v>
      </c>
      <c r="AI12" s="349">
        <f t="shared" si="0"/>
        <v>2910</v>
      </c>
      <c r="AJ12" s="264">
        <f t="shared" si="0"/>
        <v>132</v>
      </c>
      <c r="AK12" s="264">
        <f t="shared" si="2"/>
        <v>-3320</v>
      </c>
      <c r="AL12" s="264">
        <v>615837</v>
      </c>
      <c r="AM12" s="294">
        <v>611779</v>
      </c>
      <c r="AN12" s="264">
        <v>608463</v>
      </c>
      <c r="AO12" s="349">
        <v>612514</v>
      </c>
      <c r="AP12" s="264">
        <v>613712</v>
      </c>
      <c r="AQ12" s="264">
        <v>616226</v>
      </c>
      <c r="AR12" s="264">
        <v>616137</v>
      </c>
      <c r="AS12" s="349">
        <v>619282</v>
      </c>
      <c r="AT12" s="264">
        <v>621244</v>
      </c>
      <c r="AU12" s="264">
        <v>625520</v>
      </c>
      <c r="AV12" s="264">
        <v>627290</v>
      </c>
      <c r="AW12" s="264">
        <v>631105</v>
      </c>
      <c r="AX12" s="264">
        <v>632568</v>
      </c>
      <c r="AY12" s="264">
        <v>628792</v>
      </c>
      <c r="AZ12" s="264">
        <v>629907</v>
      </c>
      <c r="BA12" s="264">
        <v>634127</v>
      </c>
      <c r="BB12" s="264">
        <v>637925</v>
      </c>
      <c r="BC12" s="264">
        <v>637791</v>
      </c>
      <c r="BD12" s="264">
        <v>637794</v>
      </c>
      <c r="BE12" s="264">
        <v>3135</v>
      </c>
      <c r="BF12" s="264">
        <v>660</v>
      </c>
      <c r="BG12" s="264">
        <v>2993</v>
      </c>
      <c r="BH12" s="264">
        <v>4681</v>
      </c>
      <c r="BI12" s="264">
        <v>1979</v>
      </c>
      <c r="BJ12" s="264">
        <v>-11120</v>
      </c>
      <c r="BK12" s="264">
        <v>-1897</v>
      </c>
      <c r="BL12" s="264">
        <v>513</v>
      </c>
      <c r="BM12" s="264">
        <v>-5119</v>
      </c>
      <c r="BN12" s="264">
        <v>-18537</v>
      </c>
      <c r="BO12" s="264">
        <v>-12770</v>
      </c>
      <c r="BP12" s="264">
        <v>-4615</v>
      </c>
      <c r="BQ12" s="264">
        <v>189</v>
      </c>
      <c r="BR12" s="264">
        <v>-434</v>
      </c>
      <c r="BS12" s="264">
        <v>-1882</v>
      </c>
      <c r="BT12" s="264">
        <v>6304</v>
      </c>
      <c r="BU12" s="264">
        <v>4744</v>
      </c>
      <c r="BV12" s="264">
        <v>-5668</v>
      </c>
      <c r="BW12" s="264">
        <v>-4029</v>
      </c>
      <c r="BX12" s="264">
        <v>3335</v>
      </c>
      <c r="BY12" s="264">
        <v>-10115</v>
      </c>
      <c r="BZ12" s="264">
        <v>2910</v>
      </c>
      <c r="CA12" s="264">
        <v>132</v>
      </c>
      <c r="CB12" s="264">
        <v>-1809</v>
      </c>
      <c r="CC12" s="264">
        <v>4147</v>
      </c>
      <c r="CD12" s="264">
        <v>4721</v>
      </c>
      <c r="CE12" s="264">
        <v>2050</v>
      </c>
      <c r="CF12" s="264">
        <v>3720</v>
      </c>
      <c r="CG12" s="264">
        <v>2644</v>
      </c>
      <c r="CH12" s="264">
        <v>7787</v>
      </c>
      <c r="CI12" s="264">
        <v>-4058</v>
      </c>
      <c r="CJ12" s="264">
        <v>3623</v>
      </c>
      <c r="CK12" s="264">
        <v>-3316</v>
      </c>
      <c r="CL12" s="264">
        <v>4051</v>
      </c>
      <c r="CM12" s="264">
        <v>1198</v>
      </c>
      <c r="CN12" s="264">
        <v>2514</v>
      </c>
      <c r="CO12" s="264">
        <v>-89</v>
      </c>
      <c r="CP12" s="264">
        <v>3145</v>
      </c>
      <c r="CQ12" s="264">
        <v>1962</v>
      </c>
      <c r="CR12" s="264">
        <v>4276</v>
      </c>
      <c r="CS12" s="264">
        <v>1770</v>
      </c>
      <c r="CT12" s="264">
        <v>3815</v>
      </c>
      <c r="CU12" s="264">
        <v>907</v>
      </c>
      <c r="CV12" s="264">
        <v>1463</v>
      </c>
      <c r="CW12" s="264">
        <v>-3776</v>
      </c>
      <c r="CX12" s="264">
        <v>1115</v>
      </c>
      <c r="CY12" s="264">
        <v>4220</v>
      </c>
      <c r="CZ12" s="264">
        <v>3798</v>
      </c>
      <c r="DA12" s="264">
        <v>-134</v>
      </c>
      <c r="DB12" s="264">
        <v>3</v>
      </c>
      <c r="DC12" s="264">
        <v>-61</v>
      </c>
      <c r="DD12" s="264">
        <v>2178</v>
      </c>
      <c r="DE12" s="264">
        <v>-1703</v>
      </c>
      <c r="DF12" s="264">
        <v>1941</v>
      </c>
      <c r="DG12" s="294">
        <v>7491</v>
      </c>
      <c r="DH12" s="294">
        <v>28</v>
      </c>
    </row>
    <row r="13" spans="1:112">
      <c r="A13" s="264" t="s">
        <v>29</v>
      </c>
      <c r="B13" s="299">
        <v>703349</v>
      </c>
      <c r="C13" s="299">
        <v>690918</v>
      </c>
      <c r="D13" s="299">
        <v>698032</v>
      </c>
      <c r="E13" s="299">
        <v>700587</v>
      </c>
      <c r="F13" s="299">
        <v>698581</v>
      </c>
      <c r="G13" s="299">
        <v>696485</v>
      </c>
      <c r="H13" s="299">
        <v>701164</v>
      </c>
      <c r="I13" s="299">
        <v>699334</v>
      </c>
      <c r="J13" s="299">
        <v>703370</v>
      </c>
      <c r="K13" s="299">
        <v>703628</v>
      </c>
      <c r="L13" s="264">
        <v>705871</v>
      </c>
      <c r="M13" s="294">
        <v>708415</v>
      </c>
      <c r="N13" s="264">
        <v>707671</v>
      </c>
      <c r="O13" s="294">
        <v>692500</v>
      </c>
      <c r="P13" s="264">
        <v>700667</v>
      </c>
      <c r="Q13" s="294">
        <v>702453</v>
      </c>
      <c r="R13" s="264">
        <v>694642</v>
      </c>
      <c r="S13" s="294">
        <v>681298</v>
      </c>
      <c r="T13" s="264">
        <v>672943</v>
      </c>
      <c r="U13" s="294">
        <v>667936</v>
      </c>
      <c r="V13" s="264">
        <v>672303</v>
      </c>
      <c r="W13" s="264">
        <v>678269</v>
      </c>
      <c r="X13" s="264">
        <v>681683</v>
      </c>
      <c r="Y13" s="264">
        <v>683018</v>
      </c>
      <c r="Z13" s="264">
        <v>684878</v>
      </c>
      <c r="AA13" s="264">
        <v>672536</v>
      </c>
      <c r="AB13" s="264">
        <v>677274</v>
      </c>
      <c r="AC13" s="264">
        <v>682804</v>
      </c>
      <c r="AD13" s="264">
        <v>683659</v>
      </c>
      <c r="AE13" s="264">
        <v>682255</v>
      </c>
      <c r="AF13" s="264">
        <f t="shared" si="1"/>
        <v>-12342</v>
      </c>
      <c r="AG13" s="264">
        <f t="shared" si="0"/>
        <v>4738</v>
      </c>
      <c r="AH13" s="264">
        <f t="shared" si="0"/>
        <v>5530</v>
      </c>
      <c r="AI13" s="349">
        <f t="shared" si="0"/>
        <v>855</v>
      </c>
      <c r="AJ13" s="264">
        <f t="shared" si="0"/>
        <v>-1404</v>
      </c>
      <c r="AK13" s="264">
        <f t="shared" si="2"/>
        <v>-2623</v>
      </c>
      <c r="AL13" s="264">
        <v>709875</v>
      </c>
      <c r="AM13" s="294">
        <v>696086</v>
      </c>
      <c r="AN13" s="264">
        <v>703393</v>
      </c>
      <c r="AO13" s="349">
        <v>711135</v>
      </c>
      <c r="AP13" s="264">
        <v>714063</v>
      </c>
      <c r="AQ13" s="264">
        <v>711335</v>
      </c>
      <c r="AR13" s="264">
        <v>710335</v>
      </c>
      <c r="AS13" s="349">
        <v>710126</v>
      </c>
      <c r="AT13" s="264">
        <v>707767</v>
      </c>
      <c r="AU13" s="264">
        <v>714983</v>
      </c>
      <c r="AV13" s="264">
        <v>718840</v>
      </c>
      <c r="AW13" s="264">
        <v>719585</v>
      </c>
      <c r="AX13" s="264">
        <v>715753</v>
      </c>
      <c r="AY13" s="264">
        <v>700924</v>
      </c>
      <c r="AZ13" s="264">
        <v>706636</v>
      </c>
      <c r="BA13" s="264">
        <v>711372</v>
      </c>
      <c r="BB13" s="264">
        <v>714071</v>
      </c>
      <c r="BC13" s="264">
        <v>711835</v>
      </c>
      <c r="BD13" s="264">
        <v>712999</v>
      </c>
      <c r="BE13" s="264">
        <v>4036</v>
      </c>
      <c r="BF13" s="264">
        <v>258</v>
      </c>
      <c r="BG13" s="264">
        <v>2243</v>
      </c>
      <c r="BH13" s="264">
        <v>2544</v>
      </c>
      <c r="BI13" s="264">
        <v>-744</v>
      </c>
      <c r="BJ13" s="264">
        <v>-15171</v>
      </c>
      <c r="BK13" s="264">
        <v>8167</v>
      </c>
      <c r="BL13" s="264">
        <v>1786</v>
      </c>
      <c r="BM13" s="264">
        <v>-7811</v>
      </c>
      <c r="BN13" s="264">
        <v>-13344</v>
      </c>
      <c r="BO13" s="264">
        <v>-8355</v>
      </c>
      <c r="BP13" s="264">
        <v>-5007</v>
      </c>
      <c r="BQ13" s="264">
        <v>4367</v>
      </c>
      <c r="BR13" s="264">
        <v>5966</v>
      </c>
      <c r="BS13" s="264">
        <v>3414</v>
      </c>
      <c r="BT13" s="264">
        <v>1335</v>
      </c>
      <c r="BU13" s="264">
        <v>1860</v>
      </c>
      <c r="BV13" s="264">
        <v>-12342</v>
      </c>
      <c r="BW13" s="264">
        <v>4738</v>
      </c>
      <c r="BX13" s="264">
        <v>5530</v>
      </c>
      <c r="BY13" s="264">
        <v>-12431</v>
      </c>
      <c r="BZ13" s="264">
        <v>855</v>
      </c>
      <c r="CA13" s="264">
        <v>-1404</v>
      </c>
      <c r="CB13" s="264">
        <v>-2193</v>
      </c>
      <c r="CC13" s="264">
        <v>4145</v>
      </c>
      <c r="CD13" s="264">
        <v>6107</v>
      </c>
      <c r="CE13" s="264">
        <v>4687</v>
      </c>
      <c r="CF13" s="264">
        <v>8987</v>
      </c>
      <c r="CG13" s="264">
        <v>2976</v>
      </c>
      <c r="CH13" s="264">
        <v>2911</v>
      </c>
      <c r="CI13" s="264">
        <v>-13789</v>
      </c>
      <c r="CJ13" s="264">
        <v>7114</v>
      </c>
      <c r="CK13" s="264">
        <v>7307</v>
      </c>
      <c r="CL13" s="264">
        <v>7742</v>
      </c>
      <c r="CM13" s="264">
        <v>2928</v>
      </c>
      <c r="CN13" s="264">
        <v>-2728</v>
      </c>
      <c r="CO13" s="264">
        <v>-1000</v>
      </c>
      <c r="CP13" s="264">
        <v>-209</v>
      </c>
      <c r="CQ13" s="264">
        <v>-2359</v>
      </c>
      <c r="CR13" s="264">
        <v>7216</v>
      </c>
      <c r="CS13" s="264">
        <v>3857</v>
      </c>
      <c r="CT13" s="264">
        <v>745</v>
      </c>
      <c r="CU13" s="264">
        <v>2555</v>
      </c>
      <c r="CV13" s="264">
        <v>-3832</v>
      </c>
      <c r="CW13" s="264">
        <v>-14829</v>
      </c>
      <c r="CX13" s="264">
        <v>5712</v>
      </c>
      <c r="CY13" s="264">
        <v>4736</v>
      </c>
      <c r="CZ13" s="264">
        <v>2699</v>
      </c>
      <c r="DA13" s="264">
        <v>-2236</v>
      </c>
      <c r="DB13" s="264">
        <v>1164</v>
      </c>
      <c r="DC13" s="264">
        <v>-2006</v>
      </c>
      <c r="DD13" s="264">
        <v>-2096</v>
      </c>
      <c r="DE13" s="264">
        <v>4679</v>
      </c>
      <c r="DF13" s="264">
        <v>-1830</v>
      </c>
      <c r="DG13" s="294">
        <v>9650</v>
      </c>
      <c r="DH13" s="294">
        <v>27</v>
      </c>
    </row>
    <row r="14" spans="1:112">
      <c r="A14" s="264" t="s">
        <v>33</v>
      </c>
      <c r="B14" s="299">
        <v>186714</v>
      </c>
      <c r="C14" s="299">
        <v>185244</v>
      </c>
      <c r="D14" s="299">
        <v>186528</v>
      </c>
      <c r="E14" s="299">
        <v>186608</v>
      </c>
      <c r="F14" s="299">
        <v>186757</v>
      </c>
      <c r="G14" s="299">
        <v>186925</v>
      </c>
      <c r="H14" s="299">
        <v>186385</v>
      </c>
      <c r="I14" s="299">
        <v>187724</v>
      </c>
      <c r="J14" s="299">
        <v>187144</v>
      </c>
      <c r="K14" s="299">
        <v>187285</v>
      </c>
      <c r="L14" s="264">
        <v>187149</v>
      </c>
      <c r="M14" s="294">
        <v>189446</v>
      </c>
      <c r="N14" s="264">
        <v>190762</v>
      </c>
      <c r="O14" s="294">
        <v>189173</v>
      </c>
      <c r="P14" s="264">
        <v>187861</v>
      </c>
      <c r="Q14" s="294">
        <v>189057</v>
      </c>
      <c r="R14" s="264">
        <v>188089</v>
      </c>
      <c r="S14" s="294">
        <v>184170</v>
      </c>
      <c r="T14" s="264">
        <v>182368</v>
      </c>
      <c r="U14" s="294">
        <v>182181</v>
      </c>
      <c r="V14" s="264">
        <v>183163</v>
      </c>
      <c r="W14" s="264">
        <v>184855</v>
      </c>
      <c r="X14" s="264">
        <v>186449</v>
      </c>
      <c r="Y14" s="264">
        <v>187704</v>
      </c>
      <c r="Z14" s="264">
        <v>187900</v>
      </c>
      <c r="AA14" s="264">
        <v>187080</v>
      </c>
      <c r="AB14" s="264">
        <v>186492</v>
      </c>
      <c r="AC14" s="264">
        <v>187902</v>
      </c>
      <c r="AD14" s="264">
        <v>189159</v>
      </c>
      <c r="AE14" s="264">
        <v>189657</v>
      </c>
      <c r="AF14" s="264">
        <f t="shared" si="1"/>
        <v>-820</v>
      </c>
      <c r="AG14" s="264">
        <f t="shared" si="0"/>
        <v>-588</v>
      </c>
      <c r="AH14" s="264">
        <f t="shared" si="0"/>
        <v>1410</v>
      </c>
      <c r="AI14" s="349">
        <f t="shared" si="0"/>
        <v>1257</v>
      </c>
      <c r="AJ14" s="264">
        <f t="shared" si="0"/>
        <v>498</v>
      </c>
      <c r="AK14" s="264">
        <f t="shared" si="2"/>
        <v>1757</v>
      </c>
      <c r="AL14" s="264">
        <v>197130</v>
      </c>
      <c r="AM14" s="294">
        <v>195976</v>
      </c>
      <c r="AN14" s="264">
        <v>195314</v>
      </c>
      <c r="AO14" s="349">
        <v>196230</v>
      </c>
      <c r="AP14" s="264">
        <v>196703</v>
      </c>
      <c r="AQ14" s="264">
        <v>196069</v>
      </c>
      <c r="AR14" s="264">
        <v>195805</v>
      </c>
      <c r="AS14" s="349">
        <v>195521</v>
      </c>
      <c r="AT14" s="264">
        <v>194441</v>
      </c>
      <c r="AU14" s="264">
        <v>194760</v>
      </c>
      <c r="AV14" s="264">
        <v>195436</v>
      </c>
      <c r="AW14" s="264">
        <v>196532</v>
      </c>
      <c r="AX14" s="264">
        <v>197186</v>
      </c>
      <c r="AY14" s="264">
        <v>194743</v>
      </c>
      <c r="AZ14" s="264">
        <v>194660</v>
      </c>
      <c r="BA14" s="264">
        <v>195650</v>
      </c>
      <c r="BB14" s="264">
        <v>197131</v>
      </c>
      <c r="BC14" s="264">
        <v>197853</v>
      </c>
      <c r="BD14" s="264">
        <v>198536</v>
      </c>
      <c r="BE14" s="264">
        <v>-580</v>
      </c>
      <c r="BF14" s="264">
        <v>141</v>
      </c>
      <c r="BG14" s="264">
        <v>-136</v>
      </c>
      <c r="BH14" s="264">
        <v>2297</v>
      </c>
      <c r="BI14" s="264">
        <v>1316</v>
      </c>
      <c r="BJ14" s="264">
        <v>-1589</v>
      </c>
      <c r="BK14" s="264">
        <v>-1312</v>
      </c>
      <c r="BL14" s="264">
        <v>1196</v>
      </c>
      <c r="BM14" s="264">
        <v>-968</v>
      </c>
      <c r="BN14" s="264">
        <v>-3919</v>
      </c>
      <c r="BO14" s="264">
        <v>-1802</v>
      </c>
      <c r="BP14" s="264">
        <v>-187</v>
      </c>
      <c r="BQ14" s="264">
        <v>982</v>
      </c>
      <c r="BR14" s="264">
        <v>1692</v>
      </c>
      <c r="BS14" s="264">
        <v>1594</v>
      </c>
      <c r="BT14" s="264">
        <v>1255</v>
      </c>
      <c r="BU14" s="264">
        <v>196</v>
      </c>
      <c r="BV14" s="264">
        <v>-820</v>
      </c>
      <c r="BW14" s="264">
        <v>-588</v>
      </c>
      <c r="BX14" s="264">
        <v>1410</v>
      </c>
      <c r="BY14" s="264">
        <v>-1470</v>
      </c>
      <c r="BZ14" s="264">
        <v>1257</v>
      </c>
      <c r="CA14" s="264">
        <v>498</v>
      </c>
      <c r="CB14" s="264">
        <v>241</v>
      </c>
      <c r="CC14" s="264">
        <v>-50</v>
      </c>
      <c r="CD14" s="264">
        <v>1125</v>
      </c>
      <c r="CE14" s="264">
        <v>1145</v>
      </c>
      <c r="CF14" s="264">
        <v>1323</v>
      </c>
      <c r="CG14" s="264">
        <v>3506</v>
      </c>
      <c r="CH14" s="264">
        <v>183</v>
      </c>
      <c r="CI14" s="264">
        <v>-1154</v>
      </c>
      <c r="CJ14" s="264">
        <v>1284</v>
      </c>
      <c r="CK14" s="264">
        <v>-662</v>
      </c>
      <c r="CL14" s="264">
        <v>916</v>
      </c>
      <c r="CM14" s="264">
        <v>473</v>
      </c>
      <c r="CN14" s="264">
        <v>-634</v>
      </c>
      <c r="CO14" s="264">
        <v>-264</v>
      </c>
      <c r="CP14" s="264">
        <v>-284</v>
      </c>
      <c r="CQ14" s="264">
        <v>-1080</v>
      </c>
      <c r="CR14" s="264">
        <v>319</v>
      </c>
      <c r="CS14" s="264">
        <v>676</v>
      </c>
      <c r="CT14" s="264">
        <v>1096</v>
      </c>
      <c r="CU14" s="264">
        <v>80</v>
      </c>
      <c r="CV14" s="264">
        <v>654</v>
      </c>
      <c r="CW14" s="264">
        <v>-2443</v>
      </c>
      <c r="CX14" s="264">
        <v>-83</v>
      </c>
      <c r="CY14" s="264">
        <v>990</v>
      </c>
      <c r="CZ14" s="264">
        <v>1481</v>
      </c>
      <c r="DA14" s="264">
        <v>722</v>
      </c>
      <c r="DB14" s="264">
        <v>683</v>
      </c>
      <c r="DC14" s="264">
        <v>149</v>
      </c>
      <c r="DD14" s="264">
        <v>168</v>
      </c>
      <c r="DE14" s="264">
        <v>-540</v>
      </c>
      <c r="DF14" s="264">
        <v>1339</v>
      </c>
      <c r="DG14" s="294">
        <v>11822</v>
      </c>
      <c r="DH14" s="294">
        <v>26</v>
      </c>
    </row>
    <row r="15" spans="1:112">
      <c r="A15" s="264" t="s">
        <v>30</v>
      </c>
      <c r="B15" s="299">
        <v>102385</v>
      </c>
      <c r="C15" s="299">
        <v>100979</v>
      </c>
      <c r="D15" s="299">
        <v>100472</v>
      </c>
      <c r="E15" s="299">
        <v>101430</v>
      </c>
      <c r="F15" s="299">
        <v>101844</v>
      </c>
      <c r="G15" s="299">
        <v>102487</v>
      </c>
      <c r="H15" s="299">
        <v>103476</v>
      </c>
      <c r="I15" s="299">
        <v>103890</v>
      </c>
      <c r="J15" s="299">
        <v>103346</v>
      </c>
      <c r="K15" s="299">
        <v>102813</v>
      </c>
      <c r="L15" s="264">
        <v>102976</v>
      </c>
      <c r="M15" s="294">
        <v>103878</v>
      </c>
      <c r="N15" s="264">
        <v>104903</v>
      </c>
      <c r="O15" s="294">
        <v>102273</v>
      </c>
      <c r="P15" s="264">
        <v>102314</v>
      </c>
      <c r="Q15" s="294">
        <v>103111</v>
      </c>
      <c r="R15" s="264">
        <v>103923</v>
      </c>
      <c r="S15" s="294">
        <v>101285</v>
      </c>
      <c r="T15" s="264">
        <v>99775</v>
      </c>
      <c r="U15" s="294">
        <v>99274</v>
      </c>
      <c r="V15" s="264">
        <v>99092</v>
      </c>
      <c r="W15" s="264">
        <v>99667</v>
      </c>
      <c r="X15" s="264">
        <v>99807</v>
      </c>
      <c r="Y15" s="264">
        <v>100615</v>
      </c>
      <c r="Z15" s="264">
        <v>101238</v>
      </c>
      <c r="AA15" s="264">
        <v>99057</v>
      </c>
      <c r="AB15" s="264">
        <v>99545</v>
      </c>
      <c r="AC15" s="264">
        <v>101686</v>
      </c>
      <c r="AD15" s="264">
        <v>102821</v>
      </c>
      <c r="AE15" s="264">
        <v>102990</v>
      </c>
      <c r="AF15" s="264">
        <f t="shared" si="1"/>
        <v>-2181</v>
      </c>
      <c r="AG15" s="264">
        <f t="shared" si="0"/>
        <v>488</v>
      </c>
      <c r="AH15" s="264">
        <f t="shared" si="0"/>
        <v>2141</v>
      </c>
      <c r="AI15" s="349">
        <f t="shared" si="0"/>
        <v>1135</v>
      </c>
      <c r="AJ15" s="264">
        <f t="shared" si="0"/>
        <v>169</v>
      </c>
      <c r="AK15" s="264">
        <f t="shared" si="2"/>
        <v>1752</v>
      </c>
      <c r="AL15" s="264">
        <v>105292</v>
      </c>
      <c r="AM15" s="294">
        <v>103100</v>
      </c>
      <c r="AN15" s="264">
        <v>102229</v>
      </c>
      <c r="AO15" s="349">
        <v>103766</v>
      </c>
      <c r="AP15" s="264">
        <v>105153</v>
      </c>
      <c r="AQ15" s="264">
        <v>105946</v>
      </c>
      <c r="AR15" s="264">
        <v>106877</v>
      </c>
      <c r="AS15" s="349">
        <v>108344</v>
      </c>
      <c r="AT15" s="264">
        <v>109130</v>
      </c>
      <c r="AU15" s="264">
        <v>110420</v>
      </c>
      <c r="AV15" s="264">
        <v>110724</v>
      </c>
      <c r="AW15" s="264">
        <v>112637</v>
      </c>
      <c r="AX15" s="264">
        <v>113585</v>
      </c>
      <c r="AY15" s="264">
        <v>109884</v>
      </c>
      <c r="AZ15" s="264">
        <v>110476</v>
      </c>
      <c r="BA15" s="264">
        <v>112119</v>
      </c>
      <c r="BB15" s="264">
        <v>113139</v>
      </c>
      <c r="BC15" s="264">
        <v>113760</v>
      </c>
      <c r="BD15" s="264">
        <v>114356</v>
      </c>
      <c r="BE15" s="264">
        <v>-544</v>
      </c>
      <c r="BF15" s="264">
        <v>-533</v>
      </c>
      <c r="BG15" s="264">
        <v>163</v>
      </c>
      <c r="BH15" s="264">
        <v>902</v>
      </c>
      <c r="BI15" s="264">
        <v>1025</v>
      </c>
      <c r="BJ15" s="264">
        <v>-2630</v>
      </c>
      <c r="BK15" s="264">
        <v>41</v>
      </c>
      <c r="BL15" s="264">
        <v>797</v>
      </c>
      <c r="BM15" s="264">
        <v>812</v>
      </c>
      <c r="BN15" s="264">
        <v>-2638</v>
      </c>
      <c r="BO15" s="264">
        <v>-1510</v>
      </c>
      <c r="BP15" s="264">
        <v>-501</v>
      </c>
      <c r="BQ15" s="264">
        <v>-182</v>
      </c>
      <c r="BR15" s="264">
        <v>575</v>
      </c>
      <c r="BS15" s="264">
        <v>140</v>
      </c>
      <c r="BT15" s="264">
        <v>808</v>
      </c>
      <c r="BU15" s="264">
        <v>623</v>
      </c>
      <c r="BV15" s="264">
        <v>-2181</v>
      </c>
      <c r="BW15" s="264">
        <v>488</v>
      </c>
      <c r="BX15" s="264">
        <v>2141</v>
      </c>
      <c r="BY15" s="264">
        <v>-1406</v>
      </c>
      <c r="BZ15" s="264">
        <v>1135</v>
      </c>
      <c r="CA15" s="264">
        <v>169</v>
      </c>
      <c r="CB15" s="264">
        <v>151</v>
      </c>
      <c r="CC15" s="264">
        <v>161</v>
      </c>
      <c r="CD15" s="264">
        <v>1105</v>
      </c>
      <c r="CE15" s="264">
        <v>576</v>
      </c>
      <c r="CF15" s="264">
        <v>-208</v>
      </c>
      <c r="CG15" s="264">
        <v>430</v>
      </c>
      <c r="CH15" s="264">
        <v>87</v>
      </c>
      <c r="CI15" s="264">
        <v>-2192</v>
      </c>
      <c r="CJ15" s="264">
        <v>-507</v>
      </c>
      <c r="CK15" s="264">
        <v>-871</v>
      </c>
      <c r="CL15" s="264">
        <v>1537</v>
      </c>
      <c r="CM15" s="264">
        <v>1387</v>
      </c>
      <c r="CN15" s="264">
        <v>793</v>
      </c>
      <c r="CO15" s="264">
        <v>931</v>
      </c>
      <c r="CP15" s="264">
        <v>1467</v>
      </c>
      <c r="CQ15" s="264">
        <v>786</v>
      </c>
      <c r="CR15" s="264">
        <v>1290</v>
      </c>
      <c r="CS15" s="264">
        <v>304</v>
      </c>
      <c r="CT15" s="264">
        <v>1913</v>
      </c>
      <c r="CU15" s="264">
        <v>958</v>
      </c>
      <c r="CV15" s="264">
        <v>948</v>
      </c>
      <c r="CW15" s="264">
        <v>-3701</v>
      </c>
      <c r="CX15" s="264">
        <v>592</v>
      </c>
      <c r="CY15" s="264">
        <v>1643</v>
      </c>
      <c r="CZ15" s="264">
        <v>1020</v>
      </c>
      <c r="DA15" s="264">
        <v>621</v>
      </c>
      <c r="DB15" s="264">
        <v>596</v>
      </c>
      <c r="DC15" s="264">
        <v>414</v>
      </c>
      <c r="DD15" s="264">
        <v>643</v>
      </c>
      <c r="DE15" s="264">
        <v>989</v>
      </c>
      <c r="DF15" s="264">
        <v>414</v>
      </c>
      <c r="DG15" s="294">
        <v>11971</v>
      </c>
      <c r="DH15" s="294">
        <v>25</v>
      </c>
    </row>
    <row r="16" spans="1:112">
      <c r="A16" s="264" t="s">
        <v>11</v>
      </c>
      <c r="B16" s="299">
        <v>137037</v>
      </c>
      <c r="C16" s="299">
        <v>134772</v>
      </c>
      <c r="D16" s="299">
        <v>135222</v>
      </c>
      <c r="E16" s="299">
        <v>135391</v>
      </c>
      <c r="F16" s="299">
        <v>135643</v>
      </c>
      <c r="G16" s="299">
        <v>136036</v>
      </c>
      <c r="H16" s="299">
        <v>134940</v>
      </c>
      <c r="I16" s="299">
        <v>135792</v>
      </c>
      <c r="J16" s="299">
        <v>136335</v>
      </c>
      <c r="K16" s="299">
        <v>136731</v>
      </c>
      <c r="L16" s="264">
        <v>137583</v>
      </c>
      <c r="M16" s="294">
        <v>139036</v>
      </c>
      <c r="N16" s="264">
        <v>139005</v>
      </c>
      <c r="O16" s="294">
        <v>138790</v>
      </c>
      <c r="P16" s="264">
        <v>138663</v>
      </c>
      <c r="Q16" s="294">
        <v>139287</v>
      </c>
      <c r="R16" s="264">
        <v>139808</v>
      </c>
      <c r="S16" s="294">
        <v>138351</v>
      </c>
      <c r="T16" s="264">
        <v>135082</v>
      </c>
      <c r="U16" s="294">
        <v>134719</v>
      </c>
      <c r="V16" s="264">
        <v>134809</v>
      </c>
      <c r="W16" s="264">
        <v>134682</v>
      </c>
      <c r="X16" s="264">
        <v>134409</v>
      </c>
      <c r="Y16" s="264">
        <v>135757</v>
      </c>
      <c r="Z16" s="264">
        <v>136547</v>
      </c>
      <c r="AA16" s="264">
        <v>135945</v>
      </c>
      <c r="AB16" s="264">
        <v>136513</v>
      </c>
      <c r="AC16" s="264">
        <v>137020</v>
      </c>
      <c r="AD16" s="264">
        <v>138595</v>
      </c>
      <c r="AE16" s="264">
        <v>137842</v>
      </c>
      <c r="AF16" s="264">
        <f t="shared" si="1"/>
        <v>-602</v>
      </c>
      <c r="AG16" s="264">
        <f t="shared" si="0"/>
        <v>568</v>
      </c>
      <c r="AH16" s="264">
        <f t="shared" si="0"/>
        <v>507</v>
      </c>
      <c r="AI16" s="349">
        <f t="shared" si="0"/>
        <v>1575</v>
      </c>
      <c r="AJ16" s="264">
        <f t="shared" si="0"/>
        <v>-753</v>
      </c>
      <c r="AK16" s="264">
        <f t="shared" si="2"/>
        <v>1295</v>
      </c>
      <c r="AL16" s="264">
        <v>142842</v>
      </c>
      <c r="AM16" s="294">
        <v>140370</v>
      </c>
      <c r="AN16" s="264">
        <v>142113</v>
      </c>
      <c r="AO16" s="349">
        <v>142691</v>
      </c>
      <c r="AP16" s="264">
        <v>142922</v>
      </c>
      <c r="AQ16" s="264">
        <v>142884</v>
      </c>
      <c r="AR16" s="264">
        <v>141632</v>
      </c>
      <c r="AS16" s="349">
        <v>142704</v>
      </c>
      <c r="AT16" s="264">
        <v>142839</v>
      </c>
      <c r="AU16" s="264">
        <v>144538</v>
      </c>
      <c r="AV16" s="264">
        <v>145810</v>
      </c>
      <c r="AW16" s="264">
        <v>146515</v>
      </c>
      <c r="AX16" s="264">
        <v>147733</v>
      </c>
      <c r="AY16" s="264">
        <v>147281</v>
      </c>
      <c r="AZ16" s="264">
        <v>148132</v>
      </c>
      <c r="BA16" s="264">
        <v>148842</v>
      </c>
      <c r="BB16" s="264">
        <v>149432</v>
      </c>
      <c r="BC16" s="264">
        <v>149935</v>
      </c>
      <c r="BD16" s="264">
        <v>149841</v>
      </c>
      <c r="BE16" s="264">
        <v>543</v>
      </c>
      <c r="BF16" s="264">
        <v>396</v>
      </c>
      <c r="BG16" s="264">
        <v>852</v>
      </c>
      <c r="BH16" s="264">
        <v>1453</v>
      </c>
      <c r="BI16" s="264">
        <v>-31</v>
      </c>
      <c r="BJ16" s="264">
        <v>-215</v>
      </c>
      <c r="BK16" s="264">
        <v>-127</v>
      </c>
      <c r="BL16" s="264">
        <v>624</v>
      </c>
      <c r="BM16" s="264">
        <v>521</v>
      </c>
      <c r="BN16" s="264">
        <v>-1457</v>
      </c>
      <c r="BO16" s="264">
        <v>-3269</v>
      </c>
      <c r="BP16" s="264">
        <v>-363</v>
      </c>
      <c r="BQ16" s="264">
        <v>90</v>
      </c>
      <c r="BR16" s="264">
        <v>-127</v>
      </c>
      <c r="BS16" s="264">
        <v>-273</v>
      </c>
      <c r="BT16" s="264">
        <v>1348</v>
      </c>
      <c r="BU16" s="264">
        <v>790</v>
      </c>
      <c r="BV16" s="264">
        <v>-602</v>
      </c>
      <c r="BW16" s="264">
        <v>568</v>
      </c>
      <c r="BX16" s="264">
        <v>507</v>
      </c>
      <c r="BY16" s="264">
        <v>-2265</v>
      </c>
      <c r="BZ16" s="264">
        <v>1575</v>
      </c>
      <c r="CA16" s="264">
        <v>-753</v>
      </c>
      <c r="CB16" s="264">
        <v>-23</v>
      </c>
      <c r="CC16" s="264">
        <v>2042</v>
      </c>
      <c r="CD16" s="264">
        <v>-35</v>
      </c>
      <c r="CE16" s="264">
        <v>1205</v>
      </c>
      <c r="CF16" s="264">
        <v>1059</v>
      </c>
      <c r="CG16" s="264">
        <v>-314</v>
      </c>
      <c r="CH16" s="264">
        <v>1066</v>
      </c>
      <c r="CI16" s="264">
        <v>-2472</v>
      </c>
      <c r="CJ16" s="264">
        <v>450</v>
      </c>
      <c r="CK16" s="264">
        <v>1743</v>
      </c>
      <c r="CL16" s="264">
        <v>578</v>
      </c>
      <c r="CM16" s="264">
        <v>231</v>
      </c>
      <c r="CN16" s="264">
        <v>-38</v>
      </c>
      <c r="CO16" s="264">
        <v>-1252</v>
      </c>
      <c r="CP16" s="264">
        <v>1072</v>
      </c>
      <c r="CQ16" s="264">
        <v>135</v>
      </c>
      <c r="CR16" s="264">
        <v>1699</v>
      </c>
      <c r="CS16" s="264">
        <v>1272</v>
      </c>
      <c r="CT16" s="264">
        <v>705</v>
      </c>
      <c r="CU16" s="264">
        <v>169</v>
      </c>
      <c r="CV16" s="264">
        <v>1218</v>
      </c>
      <c r="CW16" s="264">
        <v>-452</v>
      </c>
      <c r="CX16" s="264">
        <v>851</v>
      </c>
      <c r="CY16" s="264">
        <v>710</v>
      </c>
      <c r="CZ16" s="264">
        <v>590</v>
      </c>
      <c r="DA16" s="264">
        <v>503</v>
      </c>
      <c r="DB16" s="264">
        <v>-94</v>
      </c>
      <c r="DC16" s="264">
        <v>252</v>
      </c>
      <c r="DD16" s="264">
        <v>393</v>
      </c>
      <c r="DE16" s="264">
        <v>-1096</v>
      </c>
      <c r="DF16" s="264">
        <v>852</v>
      </c>
      <c r="DG16" s="294">
        <v>12804</v>
      </c>
      <c r="DH16" s="294">
        <v>24</v>
      </c>
    </row>
    <row r="17" spans="1:112">
      <c r="A17" s="264" t="s">
        <v>12</v>
      </c>
      <c r="B17" s="299">
        <v>248154</v>
      </c>
      <c r="C17" s="299">
        <v>243651</v>
      </c>
      <c r="D17" s="299">
        <v>244919</v>
      </c>
      <c r="E17" s="299">
        <v>246062</v>
      </c>
      <c r="F17" s="299">
        <v>246184</v>
      </c>
      <c r="G17" s="299">
        <v>245956</v>
      </c>
      <c r="H17" s="299">
        <v>247115</v>
      </c>
      <c r="I17" s="299">
        <v>245916</v>
      </c>
      <c r="J17" s="299">
        <v>245420</v>
      </c>
      <c r="K17" s="299">
        <v>244245</v>
      </c>
      <c r="L17" s="264">
        <v>244757</v>
      </c>
      <c r="M17" s="294">
        <v>247008</v>
      </c>
      <c r="N17" s="264">
        <v>247674</v>
      </c>
      <c r="O17" s="294">
        <v>242643</v>
      </c>
      <c r="P17" s="264">
        <v>243244</v>
      </c>
      <c r="Q17" s="294">
        <v>245574</v>
      </c>
      <c r="R17" s="264">
        <v>244826</v>
      </c>
      <c r="S17" s="294">
        <v>240621</v>
      </c>
      <c r="T17" s="264">
        <v>238087</v>
      </c>
      <c r="U17" s="294">
        <v>237252</v>
      </c>
      <c r="V17" s="264">
        <v>236303</v>
      </c>
      <c r="W17" s="264">
        <v>236944</v>
      </c>
      <c r="X17" s="264">
        <v>238074</v>
      </c>
      <c r="Y17" s="264">
        <v>241199</v>
      </c>
      <c r="Z17" s="264">
        <v>243874</v>
      </c>
      <c r="AA17" s="264">
        <v>239136</v>
      </c>
      <c r="AB17" s="264">
        <v>241106</v>
      </c>
      <c r="AC17" s="264">
        <v>241978</v>
      </c>
      <c r="AD17" s="264">
        <v>241968</v>
      </c>
      <c r="AE17" s="264">
        <v>243118</v>
      </c>
      <c r="AF17" s="264">
        <f t="shared" si="1"/>
        <v>-4738</v>
      </c>
      <c r="AG17" s="264">
        <f t="shared" si="0"/>
        <v>1970</v>
      </c>
      <c r="AH17" s="264">
        <f t="shared" si="0"/>
        <v>872</v>
      </c>
      <c r="AI17" s="349">
        <f t="shared" si="0"/>
        <v>-10</v>
      </c>
      <c r="AJ17" s="264">
        <f t="shared" si="0"/>
        <v>1150</v>
      </c>
      <c r="AK17" s="264">
        <f t="shared" si="2"/>
        <v>-756</v>
      </c>
      <c r="AL17" s="264">
        <v>258213</v>
      </c>
      <c r="AM17" s="294">
        <v>254204</v>
      </c>
      <c r="AN17" s="264">
        <v>256588</v>
      </c>
      <c r="AO17" s="349">
        <v>257932</v>
      </c>
      <c r="AP17" s="264">
        <v>259036</v>
      </c>
      <c r="AQ17" s="264">
        <v>258662</v>
      </c>
      <c r="AR17" s="264">
        <v>258276</v>
      </c>
      <c r="AS17" s="349">
        <v>257638</v>
      </c>
      <c r="AT17" s="264">
        <v>256989</v>
      </c>
      <c r="AU17" s="264">
        <v>257495</v>
      </c>
      <c r="AV17" s="264">
        <v>258835</v>
      </c>
      <c r="AW17" s="264">
        <v>261238</v>
      </c>
      <c r="AX17" s="264">
        <v>262234</v>
      </c>
      <c r="AY17" s="264">
        <v>256778</v>
      </c>
      <c r="AZ17" s="264">
        <v>258023</v>
      </c>
      <c r="BA17" s="264">
        <v>260506</v>
      </c>
      <c r="BB17" s="264">
        <v>260331</v>
      </c>
      <c r="BC17" s="264">
        <v>260824</v>
      </c>
      <c r="BD17" s="264">
        <v>261209</v>
      </c>
      <c r="BE17" s="264">
        <v>-496</v>
      </c>
      <c r="BF17" s="264">
        <v>-1175</v>
      </c>
      <c r="BG17" s="264">
        <v>512</v>
      </c>
      <c r="BH17" s="264">
        <v>2251</v>
      </c>
      <c r="BI17" s="264">
        <v>666</v>
      </c>
      <c r="BJ17" s="264">
        <v>-5031</v>
      </c>
      <c r="BK17" s="264">
        <v>601</v>
      </c>
      <c r="BL17" s="264">
        <v>2330</v>
      </c>
      <c r="BM17" s="264">
        <v>-748</v>
      </c>
      <c r="BN17" s="264">
        <v>-4205</v>
      </c>
      <c r="BO17" s="264">
        <v>-2534</v>
      </c>
      <c r="BP17" s="264">
        <v>-835</v>
      </c>
      <c r="BQ17" s="264">
        <v>-949</v>
      </c>
      <c r="BR17" s="264">
        <v>641</v>
      </c>
      <c r="BS17" s="264">
        <v>1130</v>
      </c>
      <c r="BT17" s="264">
        <v>3125</v>
      </c>
      <c r="BU17" s="264">
        <v>2675</v>
      </c>
      <c r="BV17" s="264">
        <v>-4738</v>
      </c>
      <c r="BW17" s="264">
        <v>1970</v>
      </c>
      <c r="BX17" s="264">
        <v>872</v>
      </c>
      <c r="BY17" s="264">
        <v>-4503</v>
      </c>
      <c r="BZ17" s="264">
        <v>-10</v>
      </c>
      <c r="CA17" s="264">
        <v>1150</v>
      </c>
      <c r="CB17" s="264">
        <v>218</v>
      </c>
      <c r="CC17" s="264">
        <v>344</v>
      </c>
      <c r="CD17" s="264">
        <v>4344</v>
      </c>
      <c r="CE17" s="264">
        <v>3724</v>
      </c>
      <c r="CF17" s="264">
        <v>1627</v>
      </c>
      <c r="CG17" s="264">
        <v>2260</v>
      </c>
      <c r="CH17" s="264">
        <v>2578</v>
      </c>
      <c r="CI17" s="264">
        <v>-4009</v>
      </c>
      <c r="CJ17" s="264">
        <v>1268</v>
      </c>
      <c r="CK17" s="264">
        <v>2384</v>
      </c>
      <c r="CL17" s="264">
        <v>1344</v>
      </c>
      <c r="CM17" s="264">
        <v>1104</v>
      </c>
      <c r="CN17" s="264">
        <v>-374</v>
      </c>
      <c r="CO17" s="264">
        <v>-386</v>
      </c>
      <c r="CP17" s="264">
        <v>-638</v>
      </c>
      <c r="CQ17" s="264">
        <v>-649</v>
      </c>
      <c r="CR17" s="264">
        <v>506</v>
      </c>
      <c r="CS17" s="264">
        <v>1340</v>
      </c>
      <c r="CT17" s="264">
        <v>2403</v>
      </c>
      <c r="CU17" s="264">
        <v>1143</v>
      </c>
      <c r="CV17" s="264">
        <v>996</v>
      </c>
      <c r="CW17" s="264">
        <v>-5456</v>
      </c>
      <c r="CX17" s="264">
        <v>1245</v>
      </c>
      <c r="CY17" s="264">
        <v>2483</v>
      </c>
      <c r="CZ17" s="264">
        <v>-175</v>
      </c>
      <c r="DA17" s="264">
        <v>493</v>
      </c>
      <c r="DB17" s="264">
        <v>385</v>
      </c>
      <c r="DC17" s="264">
        <v>122</v>
      </c>
      <c r="DD17" s="264">
        <v>-228</v>
      </c>
      <c r="DE17" s="264">
        <v>1159</v>
      </c>
      <c r="DF17" s="264">
        <v>-1199</v>
      </c>
      <c r="DG17" s="294">
        <v>13055</v>
      </c>
      <c r="DH17" s="294">
        <v>23</v>
      </c>
    </row>
    <row r="18" spans="1:112">
      <c r="A18" s="264" t="s">
        <v>6</v>
      </c>
      <c r="B18" s="299">
        <v>126284</v>
      </c>
      <c r="C18" s="299">
        <v>125280</v>
      </c>
      <c r="D18" s="299">
        <v>126094</v>
      </c>
      <c r="E18" s="299">
        <v>127906</v>
      </c>
      <c r="F18" s="299">
        <v>128648</v>
      </c>
      <c r="G18" s="299">
        <v>129443</v>
      </c>
      <c r="H18" s="299">
        <v>129621</v>
      </c>
      <c r="I18" s="299">
        <v>129670</v>
      </c>
      <c r="J18" s="299">
        <v>130235</v>
      </c>
      <c r="K18" s="299">
        <v>132569</v>
      </c>
      <c r="L18" s="264">
        <v>134703</v>
      </c>
      <c r="M18" s="294">
        <v>135068</v>
      </c>
      <c r="N18" s="264">
        <v>135341</v>
      </c>
      <c r="O18" s="294">
        <v>133675</v>
      </c>
      <c r="P18" s="264">
        <v>133413</v>
      </c>
      <c r="Q18" s="294">
        <v>134890</v>
      </c>
      <c r="R18" s="264">
        <v>133756</v>
      </c>
      <c r="S18" s="294">
        <v>131649</v>
      </c>
      <c r="T18" s="264">
        <v>129425</v>
      </c>
      <c r="U18" s="294">
        <v>128074</v>
      </c>
      <c r="V18" s="264">
        <v>124251</v>
      </c>
      <c r="W18" s="264">
        <v>123878</v>
      </c>
      <c r="X18" s="264">
        <v>124417</v>
      </c>
      <c r="Y18" s="264">
        <v>125428</v>
      </c>
      <c r="Z18" s="264">
        <v>126613</v>
      </c>
      <c r="AA18" s="264">
        <v>125731</v>
      </c>
      <c r="AB18" s="264">
        <v>126216</v>
      </c>
      <c r="AC18" s="264">
        <v>127199</v>
      </c>
      <c r="AD18" s="264">
        <v>127450</v>
      </c>
      <c r="AE18" s="264">
        <v>128729</v>
      </c>
      <c r="AF18" s="264">
        <f t="shared" si="1"/>
        <v>-882</v>
      </c>
      <c r="AG18" s="264">
        <f t="shared" si="0"/>
        <v>485</v>
      </c>
      <c r="AH18" s="264">
        <f t="shared" si="0"/>
        <v>983</v>
      </c>
      <c r="AI18" s="349">
        <f t="shared" si="0"/>
        <v>251</v>
      </c>
      <c r="AJ18" s="264">
        <f t="shared" si="0"/>
        <v>1279</v>
      </c>
      <c r="AK18" s="264">
        <f t="shared" si="2"/>
        <v>2116</v>
      </c>
      <c r="AL18" s="264">
        <v>134083</v>
      </c>
      <c r="AM18" s="294">
        <v>131218</v>
      </c>
      <c r="AN18" s="264">
        <v>131690</v>
      </c>
      <c r="AO18" s="349">
        <v>132523</v>
      </c>
      <c r="AP18" s="264">
        <v>133197</v>
      </c>
      <c r="AQ18" s="264">
        <v>133270</v>
      </c>
      <c r="AR18" s="264">
        <v>133768</v>
      </c>
      <c r="AS18" s="349">
        <v>133445</v>
      </c>
      <c r="AT18" s="264">
        <v>133997</v>
      </c>
      <c r="AU18" s="264">
        <v>134517</v>
      </c>
      <c r="AV18" s="264">
        <v>135641</v>
      </c>
      <c r="AW18" s="264">
        <v>138094</v>
      </c>
      <c r="AX18" s="264">
        <v>139994</v>
      </c>
      <c r="AY18" s="264">
        <v>137105</v>
      </c>
      <c r="AZ18" s="264">
        <v>138820</v>
      </c>
      <c r="BA18" s="264">
        <v>139410</v>
      </c>
      <c r="BB18" s="264">
        <v>139841</v>
      </c>
      <c r="BC18" s="264">
        <v>140182</v>
      </c>
      <c r="BD18" s="264">
        <v>139905</v>
      </c>
      <c r="BE18" s="264">
        <v>565</v>
      </c>
      <c r="BF18" s="264">
        <v>2334</v>
      </c>
      <c r="BG18" s="264">
        <v>2134</v>
      </c>
      <c r="BH18" s="264">
        <v>365</v>
      </c>
      <c r="BI18" s="264">
        <v>273</v>
      </c>
      <c r="BJ18" s="264">
        <v>-1666</v>
      </c>
      <c r="BK18" s="264">
        <v>-262</v>
      </c>
      <c r="BL18" s="264">
        <v>1477</v>
      </c>
      <c r="BM18" s="264">
        <v>-1134</v>
      </c>
      <c r="BN18" s="264">
        <v>-2107</v>
      </c>
      <c r="BO18" s="264">
        <v>-2224</v>
      </c>
      <c r="BP18" s="264">
        <v>-1351</v>
      </c>
      <c r="BQ18" s="264">
        <v>-3823</v>
      </c>
      <c r="BR18" s="264">
        <v>-373</v>
      </c>
      <c r="BS18" s="264">
        <v>539</v>
      </c>
      <c r="BT18" s="264">
        <v>1011</v>
      </c>
      <c r="BU18" s="264">
        <v>1185</v>
      </c>
      <c r="BV18" s="264">
        <v>-882</v>
      </c>
      <c r="BW18" s="264">
        <v>485</v>
      </c>
      <c r="BX18" s="264">
        <v>983</v>
      </c>
      <c r="BY18" s="264">
        <v>-1004</v>
      </c>
      <c r="BZ18" s="264">
        <v>251</v>
      </c>
      <c r="CA18" s="264">
        <v>1279</v>
      </c>
      <c r="CB18" s="264">
        <v>533</v>
      </c>
      <c r="CC18" s="264">
        <v>-351</v>
      </c>
      <c r="CD18" s="264">
        <v>3051</v>
      </c>
      <c r="CE18" s="264">
        <v>612</v>
      </c>
      <c r="CF18" s="264">
        <v>-759</v>
      </c>
      <c r="CG18" s="264">
        <v>654</v>
      </c>
      <c r="CH18" s="264">
        <v>1614</v>
      </c>
      <c r="CI18" s="264">
        <v>-2865</v>
      </c>
      <c r="CJ18" s="264">
        <v>814</v>
      </c>
      <c r="CK18" s="264">
        <v>472</v>
      </c>
      <c r="CL18" s="264">
        <v>833</v>
      </c>
      <c r="CM18" s="264">
        <v>674</v>
      </c>
      <c r="CN18" s="264">
        <v>73</v>
      </c>
      <c r="CO18" s="264">
        <v>498</v>
      </c>
      <c r="CP18" s="264">
        <v>-323</v>
      </c>
      <c r="CQ18" s="264">
        <v>552</v>
      </c>
      <c r="CR18" s="264">
        <v>520</v>
      </c>
      <c r="CS18" s="264">
        <v>1124</v>
      </c>
      <c r="CT18" s="264">
        <v>2453</v>
      </c>
      <c r="CU18" s="264">
        <v>1812</v>
      </c>
      <c r="CV18" s="264">
        <v>1900</v>
      </c>
      <c r="CW18" s="264">
        <v>-2889</v>
      </c>
      <c r="CX18" s="264">
        <v>1715</v>
      </c>
      <c r="CY18" s="264">
        <v>590</v>
      </c>
      <c r="CZ18" s="264">
        <v>431</v>
      </c>
      <c r="DA18" s="264">
        <v>341</v>
      </c>
      <c r="DB18" s="264">
        <v>-277</v>
      </c>
      <c r="DC18" s="264">
        <v>742</v>
      </c>
      <c r="DD18" s="264">
        <v>795</v>
      </c>
      <c r="DE18" s="264">
        <v>178</v>
      </c>
      <c r="DF18" s="264">
        <v>49</v>
      </c>
      <c r="DG18" s="294">
        <v>13621</v>
      </c>
      <c r="DH18" s="294">
        <v>22</v>
      </c>
    </row>
    <row r="19" spans="1:112">
      <c r="A19" s="264" t="s">
        <v>7</v>
      </c>
      <c r="B19" s="299">
        <v>226894</v>
      </c>
      <c r="C19" s="299">
        <v>225667</v>
      </c>
      <c r="D19" s="299">
        <v>220580</v>
      </c>
      <c r="E19" s="299">
        <v>222041</v>
      </c>
      <c r="F19" s="299">
        <v>222778</v>
      </c>
      <c r="G19" s="299">
        <v>222472</v>
      </c>
      <c r="H19" s="299">
        <v>221608</v>
      </c>
      <c r="I19" s="299">
        <v>221222</v>
      </c>
      <c r="J19" s="299">
        <v>221908</v>
      </c>
      <c r="K19" s="299">
        <v>222577</v>
      </c>
      <c r="L19" s="264">
        <v>223327</v>
      </c>
      <c r="M19" s="294">
        <v>226752</v>
      </c>
      <c r="N19" s="264">
        <v>228778</v>
      </c>
      <c r="O19" s="294">
        <v>227505</v>
      </c>
      <c r="P19" s="264">
        <v>223323</v>
      </c>
      <c r="Q19" s="294">
        <v>225972</v>
      </c>
      <c r="R19" s="264">
        <v>227204</v>
      </c>
      <c r="S19" s="294">
        <v>225177</v>
      </c>
      <c r="T19" s="264">
        <v>220229</v>
      </c>
      <c r="U19" s="294">
        <v>219852</v>
      </c>
      <c r="V19" s="264">
        <v>220197</v>
      </c>
      <c r="W19" s="264">
        <v>218178</v>
      </c>
      <c r="X19" s="264">
        <v>219083</v>
      </c>
      <c r="Y19" s="264">
        <v>221374</v>
      </c>
      <c r="Z19" s="264">
        <v>222218</v>
      </c>
      <c r="AA19" s="264">
        <v>221463</v>
      </c>
      <c r="AB19" s="264">
        <v>218863</v>
      </c>
      <c r="AC19" s="264">
        <v>223027</v>
      </c>
      <c r="AD19" s="264">
        <v>226046</v>
      </c>
      <c r="AE19" s="264">
        <v>228147</v>
      </c>
      <c r="AF19" s="264">
        <f t="shared" si="1"/>
        <v>-755</v>
      </c>
      <c r="AG19" s="264">
        <f t="shared" si="0"/>
        <v>-2600</v>
      </c>
      <c r="AH19" s="264">
        <f t="shared" si="0"/>
        <v>4164</v>
      </c>
      <c r="AI19" s="349">
        <f t="shared" si="0"/>
        <v>3019</v>
      </c>
      <c r="AJ19" s="264">
        <f t="shared" si="0"/>
        <v>2101</v>
      </c>
      <c r="AK19" s="264">
        <f t="shared" si="2"/>
        <v>5929</v>
      </c>
      <c r="AL19" s="264">
        <v>236364</v>
      </c>
      <c r="AM19" s="294">
        <v>235059</v>
      </c>
      <c r="AN19" s="264">
        <v>231464</v>
      </c>
      <c r="AO19" s="349">
        <v>234202</v>
      </c>
      <c r="AP19" s="264">
        <v>236234</v>
      </c>
      <c r="AQ19" s="264">
        <v>237801</v>
      </c>
      <c r="AR19" s="264">
        <v>237487</v>
      </c>
      <c r="AS19" s="349">
        <v>237565</v>
      </c>
      <c r="AT19" s="264">
        <v>235689</v>
      </c>
      <c r="AU19" s="264">
        <v>237944</v>
      </c>
      <c r="AV19" s="264">
        <v>238994</v>
      </c>
      <c r="AW19" s="264">
        <v>240323</v>
      </c>
      <c r="AX19" s="264">
        <v>242308</v>
      </c>
      <c r="AY19" s="264">
        <v>241142</v>
      </c>
      <c r="AZ19" s="264">
        <v>240012</v>
      </c>
      <c r="BA19" s="264">
        <v>241547</v>
      </c>
      <c r="BB19" s="264">
        <v>243734</v>
      </c>
      <c r="BC19" s="264">
        <v>245920</v>
      </c>
      <c r="BD19" s="264">
        <v>243926</v>
      </c>
      <c r="BE19" s="264">
        <v>686</v>
      </c>
      <c r="BF19" s="264">
        <v>669</v>
      </c>
      <c r="BG19" s="264">
        <v>750</v>
      </c>
      <c r="BH19" s="264">
        <v>3425</v>
      </c>
      <c r="BI19" s="264">
        <v>2026</v>
      </c>
      <c r="BJ19" s="264">
        <v>-1273</v>
      </c>
      <c r="BK19" s="264">
        <v>-4182</v>
      </c>
      <c r="BL19" s="264">
        <v>2649</v>
      </c>
      <c r="BM19" s="264">
        <v>1232</v>
      </c>
      <c r="BN19" s="264">
        <v>-2027</v>
      </c>
      <c r="BO19" s="264">
        <v>-4948</v>
      </c>
      <c r="BP19" s="264">
        <v>-377</v>
      </c>
      <c r="BQ19" s="264">
        <v>345</v>
      </c>
      <c r="BR19" s="264">
        <v>-2019</v>
      </c>
      <c r="BS19" s="264">
        <v>905</v>
      </c>
      <c r="BT19" s="264">
        <v>2291</v>
      </c>
      <c r="BU19" s="264">
        <v>844</v>
      </c>
      <c r="BV19" s="264">
        <v>-755</v>
      </c>
      <c r="BW19" s="264">
        <v>-2600</v>
      </c>
      <c r="BX19" s="264">
        <v>4164</v>
      </c>
      <c r="BY19" s="264">
        <v>-1227</v>
      </c>
      <c r="BZ19" s="264">
        <v>3019</v>
      </c>
      <c r="CA19" s="264">
        <v>2101</v>
      </c>
      <c r="CB19" s="264">
        <v>-4693</v>
      </c>
      <c r="CC19" s="264">
        <v>1952</v>
      </c>
      <c r="CD19" s="264">
        <v>3753</v>
      </c>
      <c r="CE19" s="264">
        <v>1869</v>
      </c>
      <c r="CF19" s="264">
        <v>720</v>
      </c>
      <c r="CG19" s="264">
        <v>2047</v>
      </c>
      <c r="CH19" s="264">
        <v>2569</v>
      </c>
      <c r="CI19" s="264">
        <v>-1305</v>
      </c>
      <c r="CJ19" s="264">
        <v>-5087</v>
      </c>
      <c r="CK19" s="264">
        <v>-3595</v>
      </c>
      <c r="CL19" s="264">
        <v>2738</v>
      </c>
      <c r="CM19" s="264">
        <v>2032</v>
      </c>
      <c r="CN19" s="264">
        <v>1567</v>
      </c>
      <c r="CO19" s="264">
        <v>-314</v>
      </c>
      <c r="CP19" s="264">
        <v>78</v>
      </c>
      <c r="CQ19" s="264">
        <v>-1876</v>
      </c>
      <c r="CR19" s="264">
        <v>2255</v>
      </c>
      <c r="CS19" s="264">
        <v>1050</v>
      </c>
      <c r="CT19" s="264">
        <v>1329</v>
      </c>
      <c r="CU19" s="264">
        <v>1461</v>
      </c>
      <c r="CV19" s="264">
        <v>1985</v>
      </c>
      <c r="CW19" s="264">
        <v>-1166</v>
      </c>
      <c r="CX19" s="264">
        <v>-1130</v>
      </c>
      <c r="CY19" s="264">
        <v>1535</v>
      </c>
      <c r="CZ19" s="264">
        <v>2187</v>
      </c>
      <c r="DA19" s="264">
        <v>2186</v>
      </c>
      <c r="DB19" s="264">
        <v>-1994</v>
      </c>
      <c r="DC19" s="264">
        <v>737</v>
      </c>
      <c r="DD19" s="264">
        <v>-306</v>
      </c>
      <c r="DE19" s="264">
        <v>-864</v>
      </c>
      <c r="DF19" s="264">
        <v>-386</v>
      </c>
      <c r="DG19" s="294">
        <v>17032</v>
      </c>
      <c r="DH19" s="294">
        <v>21</v>
      </c>
    </row>
    <row r="20" spans="1:112">
      <c r="A20" s="264" t="s">
        <v>17</v>
      </c>
      <c r="B20" s="299">
        <v>456703</v>
      </c>
      <c r="C20" s="299">
        <v>454081</v>
      </c>
      <c r="D20" s="299">
        <v>454066</v>
      </c>
      <c r="E20" s="299">
        <v>459644</v>
      </c>
      <c r="F20" s="299">
        <v>459369</v>
      </c>
      <c r="G20" s="299">
        <v>458462</v>
      </c>
      <c r="H20" s="299">
        <v>456145</v>
      </c>
      <c r="I20" s="299">
        <v>452159</v>
      </c>
      <c r="J20" s="299">
        <v>454458</v>
      </c>
      <c r="K20" s="299">
        <v>454628</v>
      </c>
      <c r="L20" s="264">
        <v>455797</v>
      </c>
      <c r="M20" s="294">
        <v>464231</v>
      </c>
      <c r="N20" s="264">
        <v>466606</v>
      </c>
      <c r="O20" s="294">
        <v>463598</v>
      </c>
      <c r="P20" s="264">
        <v>463431</v>
      </c>
      <c r="Q20" s="294">
        <v>468015</v>
      </c>
      <c r="R20" s="264">
        <v>467532</v>
      </c>
      <c r="S20" s="294">
        <v>463661</v>
      </c>
      <c r="T20" s="264">
        <v>453381</v>
      </c>
      <c r="U20" s="294">
        <v>450498</v>
      </c>
      <c r="V20" s="264">
        <v>447862</v>
      </c>
      <c r="W20" s="264">
        <v>451388</v>
      </c>
      <c r="X20" s="264">
        <v>453937</v>
      </c>
      <c r="Y20" s="264">
        <v>459604</v>
      </c>
      <c r="Z20" s="264">
        <v>463651</v>
      </c>
      <c r="AA20" s="264">
        <v>461602</v>
      </c>
      <c r="AB20" s="264">
        <v>458944</v>
      </c>
      <c r="AC20" s="264">
        <v>462035</v>
      </c>
      <c r="AD20" s="264">
        <v>462309</v>
      </c>
      <c r="AE20" s="264">
        <v>460254</v>
      </c>
      <c r="AF20" s="264">
        <f t="shared" si="1"/>
        <v>-2049</v>
      </c>
      <c r="AG20" s="264">
        <f t="shared" si="0"/>
        <v>-2658</v>
      </c>
      <c r="AH20" s="264">
        <f t="shared" si="0"/>
        <v>3091</v>
      </c>
      <c r="AI20" s="349">
        <f t="shared" si="0"/>
        <v>274</v>
      </c>
      <c r="AJ20" s="264">
        <f t="shared" si="0"/>
        <v>-2055</v>
      </c>
      <c r="AK20" s="264">
        <f t="shared" si="2"/>
        <v>-3397</v>
      </c>
      <c r="AL20" s="264">
        <v>470114</v>
      </c>
      <c r="AM20" s="294">
        <v>465270</v>
      </c>
      <c r="AN20" s="264">
        <v>465152</v>
      </c>
      <c r="AO20" s="349">
        <v>467596</v>
      </c>
      <c r="AP20" s="264">
        <v>468910</v>
      </c>
      <c r="AQ20" s="264">
        <v>466191</v>
      </c>
      <c r="AR20" s="264">
        <v>464925</v>
      </c>
      <c r="AS20" s="349">
        <v>464051</v>
      </c>
      <c r="AT20" s="264">
        <v>462669</v>
      </c>
      <c r="AU20" s="264">
        <v>468793</v>
      </c>
      <c r="AV20" s="264">
        <v>469527</v>
      </c>
      <c r="AW20" s="264">
        <v>477361</v>
      </c>
      <c r="AX20" s="264">
        <v>479689</v>
      </c>
      <c r="AY20" s="264">
        <v>474615</v>
      </c>
      <c r="AZ20" s="264">
        <v>476174</v>
      </c>
      <c r="BA20" s="264">
        <v>479469</v>
      </c>
      <c r="BB20" s="264">
        <v>482835</v>
      </c>
      <c r="BC20" s="264">
        <v>481144</v>
      </c>
      <c r="BD20" s="264">
        <v>480918</v>
      </c>
      <c r="BE20" s="264">
        <v>2299</v>
      </c>
      <c r="BF20" s="264">
        <v>170</v>
      </c>
      <c r="BG20" s="264">
        <v>1169</v>
      </c>
      <c r="BH20" s="264">
        <v>8434</v>
      </c>
      <c r="BI20" s="264">
        <v>2375</v>
      </c>
      <c r="BJ20" s="264">
        <v>-3008</v>
      </c>
      <c r="BK20" s="264">
        <v>-167</v>
      </c>
      <c r="BL20" s="264">
        <v>4584</v>
      </c>
      <c r="BM20" s="264">
        <v>-483</v>
      </c>
      <c r="BN20" s="264">
        <v>-3871</v>
      </c>
      <c r="BO20" s="264">
        <v>-10280</v>
      </c>
      <c r="BP20" s="264">
        <v>-2883</v>
      </c>
      <c r="BQ20" s="264">
        <v>-2636</v>
      </c>
      <c r="BR20" s="264">
        <v>3526</v>
      </c>
      <c r="BS20" s="264">
        <v>2549</v>
      </c>
      <c r="BT20" s="264">
        <v>5667</v>
      </c>
      <c r="BU20" s="264">
        <v>4047</v>
      </c>
      <c r="BV20" s="264">
        <v>-2049</v>
      </c>
      <c r="BW20" s="264">
        <v>-2658</v>
      </c>
      <c r="BX20" s="264">
        <v>3091</v>
      </c>
      <c r="BY20" s="264">
        <v>-2622</v>
      </c>
      <c r="BZ20" s="264">
        <v>274</v>
      </c>
      <c r="CA20" s="264">
        <v>-2055</v>
      </c>
      <c r="CB20" s="264">
        <v>-1736</v>
      </c>
      <c r="CC20" s="264">
        <v>2127</v>
      </c>
      <c r="CD20" s="264">
        <v>-1297</v>
      </c>
      <c r="CE20" s="264">
        <v>2301</v>
      </c>
      <c r="CF20" s="264">
        <v>3093</v>
      </c>
      <c r="CG20" s="264">
        <v>2174</v>
      </c>
      <c r="CH20" s="264">
        <v>3198</v>
      </c>
      <c r="CI20" s="264">
        <v>-4844</v>
      </c>
      <c r="CJ20" s="264">
        <v>-15</v>
      </c>
      <c r="CK20" s="264">
        <v>-118</v>
      </c>
      <c r="CL20" s="264">
        <v>2444</v>
      </c>
      <c r="CM20" s="264">
        <v>1314</v>
      </c>
      <c r="CN20" s="264">
        <v>-2719</v>
      </c>
      <c r="CO20" s="264">
        <v>-1266</v>
      </c>
      <c r="CP20" s="264">
        <v>-874</v>
      </c>
      <c r="CQ20" s="264">
        <v>-1382</v>
      </c>
      <c r="CR20" s="264">
        <v>6124</v>
      </c>
      <c r="CS20" s="264">
        <v>734</v>
      </c>
      <c r="CT20" s="264">
        <v>7834</v>
      </c>
      <c r="CU20" s="264">
        <v>5578</v>
      </c>
      <c r="CV20" s="264">
        <v>2328</v>
      </c>
      <c r="CW20" s="264">
        <v>-5074</v>
      </c>
      <c r="CX20" s="264">
        <v>1559</v>
      </c>
      <c r="CY20" s="264">
        <v>3295</v>
      </c>
      <c r="CZ20" s="264">
        <v>3366</v>
      </c>
      <c r="DA20" s="264">
        <v>-1691</v>
      </c>
      <c r="DB20" s="264">
        <v>-226</v>
      </c>
      <c r="DC20" s="264">
        <v>-275</v>
      </c>
      <c r="DD20" s="264">
        <v>-907</v>
      </c>
      <c r="DE20" s="264">
        <v>-2317</v>
      </c>
      <c r="DF20" s="264">
        <v>-3986</v>
      </c>
      <c r="DG20" s="294">
        <v>24215</v>
      </c>
      <c r="DH20" s="294">
        <v>20</v>
      </c>
    </row>
    <row r="21" spans="1:112">
      <c r="A21" s="264" t="s">
        <v>3</v>
      </c>
      <c r="B21" s="299">
        <v>326067</v>
      </c>
      <c r="C21" s="299">
        <v>321298</v>
      </c>
      <c r="D21" s="299">
        <v>323981</v>
      </c>
      <c r="E21" s="299">
        <v>325728</v>
      </c>
      <c r="F21" s="299">
        <v>326846</v>
      </c>
      <c r="G21" s="299">
        <v>327345</v>
      </c>
      <c r="H21" s="299">
        <v>326169</v>
      </c>
      <c r="I21" s="299">
        <v>329569</v>
      </c>
      <c r="J21" s="299">
        <v>339933</v>
      </c>
      <c r="K21" s="299">
        <v>340780</v>
      </c>
      <c r="L21" s="264">
        <v>342909</v>
      </c>
      <c r="M21" s="294">
        <v>341171</v>
      </c>
      <c r="N21" s="264">
        <v>338153</v>
      </c>
      <c r="O21" s="294">
        <v>328291</v>
      </c>
      <c r="P21" s="264">
        <v>335280</v>
      </c>
      <c r="Q21" s="294">
        <v>338559</v>
      </c>
      <c r="R21" s="264">
        <v>336383</v>
      </c>
      <c r="S21" s="294">
        <v>328581</v>
      </c>
      <c r="T21" s="264">
        <v>325819</v>
      </c>
      <c r="U21" s="294">
        <v>322007</v>
      </c>
      <c r="V21" s="264">
        <v>321750</v>
      </c>
      <c r="W21" s="264">
        <v>323153</v>
      </c>
      <c r="X21" s="264">
        <v>326308</v>
      </c>
      <c r="Y21" s="264">
        <v>325210</v>
      </c>
      <c r="Z21" s="264">
        <v>327014</v>
      </c>
      <c r="AA21" s="264">
        <v>321424</v>
      </c>
      <c r="AB21" s="264">
        <v>328665</v>
      </c>
      <c r="AC21" s="264">
        <v>330675</v>
      </c>
      <c r="AD21" s="264">
        <v>331624</v>
      </c>
      <c r="AE21" s="264">
        <v>331492</v>
      </c>
      <c r="AF21" s="264">
        <f t="shared" si="1"/>
        <v>-5590</v>
      </c>
      <c r="AG21" s="264">
        <f t="shared" si="0"/>
        <v>7241</v>
      </c>
      <c r="AH21" s="264">
        <f t="shared" si="0"/>
        <v>2010</v>
      </c>
      <c r="AI21" s="349">
        <f t="shared" si="0"/>
        <v>949</v>
      </c>
      <c r="AJ21" s="264">
        <f t="shared" si="0"/>
        <v>-132</v>
      </c>
      <c r="AK21" s="264">
        <f t="shared" si="2"/>
        <v>4478</v>
      </c>
      <c r="AL21" s="264">
        <v>340465</v>
      </c>
      <c r="AM21" s="294">
        <v>335529</v>
      </c>
      <c r="AN21" s="264">
        <v>338642</v>
      </c>
      <c r="AO21" s="349">
        <v>340944</v>
      </c>
      <c r="AP21" s="264">
        <v>341250</v>
      </c>
      <c r="AQ21" s="264">
        <v>341747</v>
      </c>
      <c r="AR21" s="264">
        <v>340347</v>
      </c>
      <c r="AS21" s="349">
        <v>341163</v>
      </c>
      <c r="AT21" s="264">
        <v>340196</v>
      </c>
      <c r="AU21" s="264">
        <v>341234</v>
      </c>
      <c r="AV21" s="264">
        <v>344149</v>
      </c>
      <c r="AW21" s="264">
        <v>345189</v>
      </c>
      <c r="AX21" s="264">
        <v>347069</v>
      </c>
      <c r="AY21" s="264">
        <v>342215</v>
      </c>
      <c r="AZ21" s="264">
        <v>344328</v>
      </c>
      <c r="BA21" s="264">
        <v>348017</v>
      </c>
      <c r="BB21" s="264">
        <v>352010</v>
      </c>
      <c r="BC21" s="264">
        <v>350248</v>
      </c>
      <c r="BD21" s="264">
        <v>351682</v>
      </c>
      <c r="BE21" s="264">
        <v>10364</v>
      </c>
      <c r="BF21" s="264">
        <v>847</v>
      </c>
      <c r="BG21" s="264">
        <v>2129</v>
      </c>
      <c r="BH21" s="264">
        <v>-1738</v>
      </c>
      <c r="BI21" s="264">
        <v>-3018</v>
      </c>
      <c r="BJ21" s="264">
        <v>-9862</v>
      </c>
      <c r="BK21" s="264">
        <v>6989</v>
      </c>
      <c r="BL21" s="264">
        <v>3279</v>
      </c>
      <c r="BM21" s="264">
        <v>-2176</v>
      </c>
      <c r="BN21" s="264">
        <v>-7802</v>
      </c>
      <c r="BO21" s="264">
        <v>-2762</v>
      </c>
      <c r="BP21" s="264">
        <v>-3812</v>
      </c>
      <c r="BQ21" s="264">
        <v>-257</v>
      </c>
      <c r="BR21" s="264">
        <v>1403</v>
      </c>
      <c r="BS21" s="264">
        <v>3155</v>
      </c>
      <c r="BT21" s="264">
        <v>-1098</v>
      </c>
      <c r="BU21" s="264">
        <v>1804</v>
      </c>
      <c r="BV21" s="264">
        <v>-5590</v>
      </c>
      <c r="BW21" s="264">
        <v>7241</v>
      </c>
      <c r="BX21" s="264">
        <v>2010</v>
      </c>
      <c r="BY21" s="264">
        <v>-4769</v>
      </c>
      <c r="BZ21" s="264">
        <v>949</v>
      </c>
      <c r="CA21" s="264">
        <v>-132</v>
      </c>
      <c r="CB21" s="264">
        <v>386</v>
      </c>
      <c r="CC21" s="264">
        <v>-1732</v>
      </c>
      <c r="CD21" s="264">
        <v>3077</v>
      </c>
      <c r="CE21" s="264">
        <v>3121</v>
      </c>
      <c r="CF21" s="264">
        <v>2546</v>
      </c>
      <c r="CG21" s="264">
        <v>897</v>
      </c>
      <c r="CH21" s="264">
        <v>678</v>
      </c>
      <c r="CI21" s="264">
        <v>-4936</v>
      </c>
      <c r="CJ21" s="264">
        <v>2683</v>
      </c>
      <c r="CK21" s="264">
        <v>3113</v>
      </c>
      <c r="CL21" s="264">
        <v>2302</v>
      </c>
      <c r="CM21" s="264">
        <v>306</v>
      </c>
      <c r="CN21" s="264">
        <v>497</v>
      </c>
      <c r="CO21" s="264">
        <v>-1400</v>
      </c>
      <c r="CP21" s="264">
        <v>816</v>
      </c>
      <c r="CQ21" s="264">
        <v>-967</v>
      </c>
      <c r="CR21" s="264">
        <v>1038</v>
      </c>
      <c r="CS21" s="264">
        <v>2915</v>
      </c>
      <c r="CT21" s="264">
        <v>1040</v>
      </c>
      <c r="CU21" s="264">
        <v>1747</v>
      </c>
      <c r="CV21" s="264">
        <v>1880</v>
      </c>
      <c r="CW21" s="264">
        <v>-4854</v>
      </c>
      <c r="CX21" s="264">
        <v>2113</v>
      </c>
      <c r="CY21" s="264">
        <v>3689</v>
      </c>
      <c r="CZ21" s="264">
        <v>3993</v>
      </c>
      <c r="DA21" s="264">
        <v>-1762</v>
      </c>
      <c r="DB21" s="264">
        <v>1434</v>
      </c>
      <c r="DC21" s="264">
        <v>1118</v>
      </c>
      <c r="DD21" s="264">
        <v>499</v>
      </c>
      <c r="DE21" s="264">
        <v>-1176</v>
      </c>
      <c r="DF21" s="264">
        <v>3400</v>
      </c>
      <c r="DG21" s="294">
        <v>25615</v>
      </c>
      <c r="DH21" s="294">
        <v>19</v>
      </c>
    </row>
    <row r="22" spans="1:112">
      <c r="A22" s="264" t="s">
        <v>25</v>
      </c>
      <c r="B22" s="299">
        <v>446690</v>
      </c>
      <c r="C22" s="299">
        <v>439816</v>
      </c>
      <c r="D22" s="299">
        <v>442770</v>
      </c>
      <c r="E22" s="299">
        <v>445202</v>
      </c>
      <c r="F22" s="299">
        <v>447085</v>
      </c>
      <c r="G22" s="299">
        <v>448394</v>
      </c>
      <c r="H22" s="299">
        <v>445124</v>
      </c>
      <c r="I22" s="299">
        <v>444495</v>
      </c>
      <c r="J22" s="299">
        <v>446091</v>
      </c>
      <c r="K22" s="299">
        <v>445181</v>
      </c>
      <c r="L22" s="264">
        <v>447996</v>
      </c>
      <c r="M22" s="294">
        <v>452791</v>
      </c>
      <c r="N22" s="264">
        <v>452899</v>
      </c>
      <c r="O22" s="294">
        <v>447346</v>
      </c>
      <c r="P22" s="264">
        <v>450897</v>
      </c>
      <c r="Q22" s="294">
        <v>455287</v>
      </c>
      <c r="R22" s="264">
        <v>453898</v>
      </c>
      <c r="S22" s="294">
        <v>442906</v>
      </c>
      <c r="T22" s="264">
        <v>436357</v>
      </c>
      <c r="U22" s="294">
        <v>432676</v>
      </c>
      <c r="V22" s="264">
        <v>432699</v>
      </c>
      <c r="W22" s="264">
        <v>436384</v>
      </c>
      <c r="X22" s="264">
        <v>439476</v>
      </c>
      <c r="Y22" s="264">
        <v>442174</v>
      </c>
      <c r="Z22" s="264">
        <v>445552</v>
      </c>
      <c r="AA22" s="264">
        <v>440501</v>
      </c>
      <c r="AB22" s="264">
        <v>444131</v>
      </c>
      <c r="AC22" s="264">
        <v>447419</v>
      </c>
      <c r="AD22" s="264">
        <v>447825</v>
      </c>
      <c r="AE22" s="264">
        <v>447102</v>
      </c>
      <c r="AF22" s="264">
        <f t="shared" si="1"/>
        <v>-5051</v>
      </c>
      <c r="AG22" s="264">
        <f t="shared" si="0"/>
        <v>3630</v>
      </c>
      <c r="AH22" s="264">
        <f t="shared" si="0"/>
        <v>3288</v>
      </c>
      <c r="AI22" s="349">
        <f t="shared" si="0"/>
        <v>406</v>
      </c>
      <c r="AJ22" s="264">
        <f t="shared" si="0"/>
        <v>-723</v>
      </c>
      <c r="AK22" s="264">
        <f t="shared" si="2"/>
        <v>1550</v>
      </c>
      <c r="AL22" s="264">
        <v>458236</v>
      </c>
      <c r="AM22" s="294">
        <v>451010</v>
      </c>
      <c r="AN22" s="264">
        <v>454608</v>
      </c>
      <c r="AO22" s="349">
        <v>456461</v>
      </c>
      <c r="AP22" s="264">
        <v>458029</v>
      </c>
      <c r="AQ22" s="264">
        <v>458772</v>
      </c>
      <c r="AR22" s="264">
        <v>458088</v>
      </c>
      <c r="AS22" s="349">
        <v>457458</v>
      </c>
      <c r="AT22" s="264">
        <v>457802</v>
      </c>
      <c r="AU22" s="264">
        <v>460713</v>
      </c>
      <c r="AV22" s="264">
        <v>462755</v>
      </c>
      <c r="AW22" s="264">
        <v>465172</v>
      </c>
      <c r="AX22" s="264">
        <v>465586</v>
      </c>
      <c r="AY22" s="264">
        <v>461059</v>
      </c>
      <c r="AZ22" s="264">
        <v>458353</v>
      </c>
      <c r="BA22" s="264">
        <v>464403</v>
      </c>
      <c r="BB22" s="264">
        <v>471834</v>
      </c>
      <c r="BC22" s="264">
        <v>472317</v>
      </c>
      <c r="BD22" s="264">
        <v>473349</v>
      </c>
      <c r="BE22" s="264">
        <v>1596</v>
      </c>
      <c r="BF22" s="264">
        <v>-910</v>
      </c>
      <c r="BG22" s="264">
        <v>2815</v>
      </c>
      <c r="BH22" s="264">
        <v>4795</v>
      </c>
      <c r="BI22" s="264">
        <v>108</v>
      </c>
      <c r="BJ22" s="264">
        <v>-5553</v>
      </c>
      <c r="BK22" s="264">
        <v>3551</v>
      </c>
      <c r="BL22" s="264">
        <v>4390</v>
      </c>
      <c r="BM22" s="264">
        <v>-1389</v>
      </c>
      <c r="BN22" s="264">
        <v>-10992</v>
      </c>
      <c r="BO22" s="264">
        <v>-6549</v>
      </c>
      <c r="BP22" s="264">
        <v>-3681</v>
      </c>
      <c r="BQ22" s="264">
        <v>23</v>
      </c>
      <c r="BR22" s="264">
        <v>3685</v>
      </c>
      <c r="BS22" s="264">
        <v>3092</v>
      </c>
      <c r="BT22" s="264">
        <v>2698</v>
      </c>
      <c r="BU22" s="264">
        <v>3378</v>
      </c>
      <c r="BV22" s="264">
        <v>-5051</v>
      </c>
      <c r="BW22" s="264">
        <v>3630</v>
      </c>
      <c r="BX22" s="264">
        <v>3288</v>
      </c>
      <c r="BY22" s="264">
        <v>-6874</v>
      </c>
      <c r="BZ22" s="264">
        <v>406</v>
      </c>
      <c r="CA22" s="264">
        <v>-723</v>
      </c>
      <c r="CB22" s="264">
        <v>-1344</v>
      </c>
      <c r="CC22" s="264">
        <v>4588</v>
      </c>
      <c r="CD22" s="264">
        <v>3022</v>
      </c>
      <c r="CE22" s="264">
        <v>1559</v>
      </c>
      <c r="CF22" s="264">
        <v>2045</v>
      </c>
      <c r="CG22" s="264">
        <v>-1746</v>
      </c>
      <c r="CH22" s="264">
        <v>3010</v>
      </c>
      <c r="CI22" s="264">
        <v>-7226</v>
      </c>
      <c r="CJ22" s="264">
        <v>2954</v>
      </c>
      <c r="CK22" s="264">
        <v>3598</v>
      </c>
      <c r="CL22" s="264">
        <v>1853</v>
      </c>
      <c r="CM22" s="264">
        <v>1568</v>
      </c>
      <c r="CN22" s="264">
        <v>743</v>
      </c>
      <c r="CO22" s="264">
        <v>-684</v>
      </c>
      <c r="CP22" s="264">
        <v>-630</v>
      </c>
      <c r="CQ22" s="264">
        <v>344</v>
      </c>
      <c r="CR22" s="264">
        <v>2911</v>
      </c>
      <c r="CS22" s="264">
        <v>2042</v>
      </c>
      <c r="CT22" s="264">
        <v>2417</v>
      </c>
      <c r="CU22" s="264">
        <v>2432</v>
      </c>
      <c r="CV22" s="264">
        <v>414</v>
      </c>
      <c r="CW22" s="264">
        <v>-4527</v>
      </c>
      <c r="CX22" s="264">
        <v>-2706</v>
      </c>
      <c r="CY22" s="264">
        <v>6050</v>
      </c>
      <c r="CZ22" s="264">
        <v>7431</v>
      </c>
      <c r="DA22" s="264">
        <v>483</v>
      </c>
      <c r="DB22" s="264">
        <v>1032</v>
      </c>
      <c r="DC22" s="264">
        <v>1883</v>
      </c>
      <c r="DD22" s="264">
        <v>1309</v>
      </c>
      <c r="DE22" s="264">
        <v>-3270</v>
      </c>
      <c r="DF22" s="264">
        <v>-629</v>
      </c>
      <c r="DG22" s="294">
        <v>26659</v>
      </c>
      <c r="DH22" s="294">
        <v>18</v>
      </c>
    </row>
    <row r="23" spans="1:112">
      <c r="A23" s="264" t="s">
        <v>16</v>
      </c>
      <c r="B23" s="299">
        <v>236589</v>
      </c>
      <c r="C23" s="299">
        <v>226929</v>
      </c>
      <c r="D23" s="299">
        <v>230654</v>
      </c>
      <c r="E23" s="299">
        <v>232747</v>
      </c>
      <c r="F23" s="299">
        <v>233761</v>
      </c>
      <c r="G23" s="299">
        <v>233419</v>
      </c>
      <c r="H23" s="299">
        <v>233231</v>
      </c>
      <c r="I23" s="299">
        <v>233233</v>
      </c>
      <c r="J23" s="299">
        <v>230922</v>
      </c>
      <c r="K23" s="299">
        <v>232457</v>
      </c>
      <c r="L23" s="264">
        <v>234848</v>
      </c>
      <c r="M23" s="294">
        <v>236179</v>
      </c>
      <c r="N23" s="264">
        <v>237625</v>
      </c>
      <c r="O23" s="294">
        <v>227679</v>
      </c>
      <c r="P23" s="264">
        <v>232393</v>
      </c>
      <c r="Q23" s="294">
        <v>233747</v>
      </c>
      <c r="R23" s="264">
        <v>232518</v>
      </c>
      <c r="S23" s="294">
        <v>226030</v>
      </c>
      <c r="T23" s="264">
        <v>221589</v>
      </c>
      <c r="U23" s="294">
        <v>220195</v>
      </c>
      <c r="V23" s="264">
        <v>217327</v>
      </c>
      <c r="W23" s="264">
        <v>218985</v>
      </c>
      <c r="X23" s="264">
        <v>219672</v>
      </c>
      <c r="Y23" s="264">
        <v>222262</v>
      </c>
      <c r="Z23" s="264">
        <v>224121</v>
      </c>
      <c r="AA23" s="264">
        <v>218499</v>
      </c>
      <c r="AB23" s="264">
        <v>221013</v>
      </c>
      <c r="AC23" s="264">
        <v>222065</v>
      </c>
      <c r="AD23" s="264">
        <v>222938</v>
      </c>
      <c r="AE23" s="264">
        <v>222289</v>
      </c>
      <c r="AF23" s="264">
        <f t="shared" si="1"/>
        <v>-5622</v>
      </c>
      <c r="AG23" s="264">
        <f t="shared" si="0"/>
        <v>2514</v>
      </c>
      <c r="AH23" s="264">
        <f t="shared" si="0"/>
        <v>1052</v>
      </c>
      <c r="AI23" s="349">
        <f t="shared" si="0"/>
        <v>873</v>
      </c>
      <c r="AJ23" s="264">
        <f t="shared" si="0"/>
        <v>-649</v>
      </c>
      <c r="AK23" s="264">
        <f t="shared" si="2"/>
        <v>-1832</v>
      </c>
      <c r="AL23" s="264">
        <v>244466</v>
      </c>
      <c r="AM23" s="294">
        <v>240431</v>
      </c>
      <c r="AN23" s="264">
        <v>244265</v>
      </c>
      <c r="AO23" s="349">
        <v>247384</v>
      </c>
      <c r="AP23" s="264">
        <v>248308</v>
      </c>
      <c r="AQ23" s="264">
        <v>249917</v>
      </c>
      <c r="AR23" s="264">
        <v>250837</v>
      </c>
      <c r="AS23" s="349">
        <v>253120</v>
      </c>
      <c r="AT23" s="264">
        <v>254315</v>
      </c>
      <c r="AU23" s="264">
        <v>257088</v>
      </c>
      <c r="AV23" s="264">
        <v>258240</v>
      </c>
      <c r="AW23" s="264">
        <v>260883</v>
      </c>
      <c r="AX23" s="264">
        <v>261803</v>
      </c>
      <c r="AY23" s="264">
        <v>256643</v>
      </c>
      <c r="AZ23" s="264">
        <v>258198</v>
      </c>
      <c r="BA23" s="264">
        <v>260429</v>
      </c>
      <c r="BB23" s="264">
        <v>261584</v>
      </c>
      <c r="BC23" s="264">
        <v>263144</v>
      </c>
      <c r="BD23" s="264">
        <v>264145</v>
      </c>
      <c r="BE23" s="264">
        <v>-2311</v>
      </c>
      <c r="BF23" s="264">
        <v>1535</v>
      </c>
      <c r="BG23" s="264">
        <v>2391</v>
      </c>
      <c r="BH23" s="264">
        <v>1331</v>
      </c>
      <c r="BI23" s="264">
        <v>1446</v>
      </c>
      <c r="BJ23" s="264">
        <v>-9946</v>
      </c>
      <c r="BK23" s="264">
        <v>4714</v>
      </c>
      <c r="BL23" s="264">
        <v>1354</v>
      </c>
      <c r="BM23" s="264">
        <v>-1229</v>
      </c>
      <c r="BN23" s="264">
        <v>-6488</v>
      </c>
      <c r="BO23" s="264">
        <v>-4441</v>
      </c>
      <c r="BP23" s="264">
        <v>-1394</v>
      </c>
      <c r="BQ23" s="264">
        <v>-2868</v>
      </c>
      <c r="BR23" s="264">
        <v>1658</v>
      </c>
      <c r="BS23" s="264">
        <v>687</v>
      </c>
      <c r="BT23" s="264">
        <v>2590</v>
      </c>
      <c r="BU23" s="264">
        <v>1859</v>
      </c>
      <c r="BV23" s="264">
        <v>-5622</v>
      </c>
      <c r="BW23" s="264">
        <v>2514</v>
      </c>
      <c r="BX23" s="264">
        <v>1052</v>
      </c>
      <c r="BY23" s="264">
        <v>-9660</v>
      </c>
      <c r="BZ23" s="264">
        <v>873</v>
      </c>
      <c r="CA23" s="264">
        <v>-649</v>
      </c>
      <c r="CB23" s="264">
        <v>2276</v>
      </c>
      <c r="CC23" s="264">
        <v>1892</v>
      </c>
      <c r="CD23" s="264">
        <v>2847</v>
      </c>
      <c r="CE23" s="264">
        <v>6442</v>
      </c>
      <c r="CF23" s="264">
        <v>2717</v>
      </c>
      <c r="CG23" s="264">
        <v>3014</v>
      </c>
      <c r="CH23" s="264">
        <v>2989</v>
      </c>
      <c r="CI23" s="264">
        <v>-4035</v>
      </c>
      <c r="CJ23" s="264">
        <v>3725</v>
      </c>
      <c r="CK23" s="264">
        <v>3834</v>
      </c>
      <c r="CL23" s="264">
        <v>3119</v>
      </c>
      <c r="CM23" s="264">
        <v>924</v>
      </c>
      <c r="CN23" s="264">
        <v>1609</v>
      </c>
      <c r="CO23" s="264">
        <v>920</v>
      </c>
      <c r="CP23" s="264">
        <v>2283</v>
      </c>
      <c r="CQ23" s="264">
        <v>1195</v>
      </c>
      <c r="CR23" s="264">
        <v>2773</v>
      </c>
      <c r="CS23" s="264">
        <v>1152</v>
      </c>
      <c r="CT23" s="264">
        <v>2643</v>
      </c>
      <c r="CU23" s="264">
        <v>2093</v>
      </c>
      <c r="CV23" s="264">
        <v>920</v>
      </c>
      <c r="CW23" s="264">
        <v>-5160</v>
      </c>
      <c r="CX23" s="264">
        <v>1555</v>
      </c>
      <c r="CY23" s="264">
        <v>2231</v>
      </c>
      <c r="CZ23" s="264">
        <v>1155</v>
      </c>
      <c r="DA23" s="264">
        <v>1560</v>
      </c>
      <c r="DB23" s="264">
        <v>1001</v>
      </c>
      <c r="DC23" s="264">
        <v>1014</v>
      </c>
      <c r="DD23" s="264">
        <v>-342</v>
      </c>
      <c r="DE23" s="264">
        <v>-188</v>
      </c>
      <c r="DF23" s="264">
        <v>2</v>
      </c>
      <c r="DG23" s="294">
        <v>27556</v>
      </c>
      <c r="DH23" s="294">
        <v>17</v>
      </c>
    </row>
    <row r="24" spans="1:112">
      <c r="A24" s="264" t="s">
        <v>5</v>
      </c>
      <c r="B24" s="299">
        <v>191361</v>
      </c>
      <c r="C24" s="299">
        <v>182099</v>
      </c>
      <c r="D24" s="299">
        <v>181197</v>
      </c>
      <c r="E24" s="299">
        <v>184820</v>
      </c>
      <c r="F24" s="299">
        <v>185437</v>
      </c>
      <c r="G24" s="299">
        <v>186993</v>
      </c>
      <c r="H24" s="299">
        <v>187836</v>
      </c>
      <c r="I24" s="299">
        <v>187076</v>
      </c>
      <c r="J24" s="299">
        <v>185460</v>
      </c>
      <c r="K24" s="299">
        <v>186451</v>
      </c>
      <c r="L24" s="264">
        <v>189767</v>
      </c>
      <c r="M24" s="294">
        <v>194690</v>
      </c>
      <c r="N24" s="264">
        <v>194145</v>
      </c>
      <c r="O24" s="294">
        <v>184435</v>
      </c>
      <c r="P24" s="264">
        <v>184326</v>
      </c>
      <c r="Q24" s="294">
        <v>185493</v>
      </c>
      <c r="R24" s="264">
        <v>179007</v>
      </c>
      <c r="S24" s="294">
        <v>167029</v>
      </c>
      <c r="T24" s="264">
        <v>163062</v>
      </c>
      <c r="U24" s="294">
        <v>165340</v>
      </c>
      <c r="V24" s="264">
        <v>165477</v>
      </c>
      <c r="W24" s="264">
        <v>168295</v>
      </c>
      <c r="X24" s="264">
        <v>172085</v>
      </c>
      <c r="Y24" s="264">
        <v>175792</v>
      </c>
      <c r="Z24" s="264">
        <v>178292</v>
      </c>
      <c r="AA24" s="264">
        <v>170112</v>
      </c>
      <c r="AB24" s="264">
        <v>167720</v>
      </c>
      <c r="AC24" s="264">
        <v>167746</v>
      </c>
      <c r="AD24" s="264">
        <v>170091</v>
      </c>
      <c r="AE24" s="264">
        <v>172839</v>
      </c>
      <c r="AF24" s="264">
        <f t="shared" si="1"/>
        <v>-8180</v>
      </c>
      <c r="AG24" s="264">
        <f t="shared" si="1"/>
        <v>-2392</v>
      </c>
      <c r="AH24" s="264">
        <f t="shared" si="1"/>
        <v>26</v>
      </c>
      <c r="AI24" s="349">
        <f t="shared" si="1"/>
        <v>2345</v>
      </c>
      <c r="AJ24" s="264">
        <f t="shared" si="1"/>
        <v>2748</v>
      </c>
      <c r="AK24" s="264">
        <f t="shared" si="2"/>
        <v>-5453</v>
      </c>
      <c r="AL24" s="264">
        <v>199392</v>
      </c>
      <c r="AM24" s="294">
        <v>190885</v>
      </c>
      <c r="AN24" s="264">
        <v>192789</v>
      </c>
      <c r="AO24" s="349">
        <v>195448</v>
      </c>
      <c r="AP24" s="264">
        <v>198190</v>
      </c>
      <c r="AQ24" s="264">
        <v>201108</v>
      </c>
      <c r="AR24" s="264">
        <v>205155</v>
      </c>
      <c r="AS24" s="349">
        <v>208042</v>
      </c>
      <c r="AT24" s="264">
        <v>206475</v>
      </c>
      <c r="AU24" s="264">
        <v>210154</v>
      </c>
      <c r="AV24" s="264">
        <v>215340</v>
      </c>
      <c r="AW24" s="264">
        <v>219019</v>
      </c>
      <c r="AX24" s="264">
        <v>220382</v>
      </c>
      <c r="AY24" s="264">
        <v>210207</v>
      </c>
      <c r="AZ24" s="264">
        <v>212135</v>
      </c>
      <c r="BA24" s="264">
        <v>215851</v>
      </c>
      <c r="BB24" s="264">
        <v>218251</v>
      </c>
      <c r="BC24" s="264">
        <v>218895</v>
      </c>
      <c r="BD24" s="264">
        <v>222528</v>
      </c>
      <c r="BE24" s="264">
        <v>-1616</v>
      </c>
      <c r="BF24" s="264">
        <v>991</v>
      </c>
      <c r="BG24" s="264">
        <v>3316</v>
      </c>
      <c r="BH24" s="264">
        <v>4923</v>
      </c>
      <c r="BI24" s="264">
        <v>-545</v>
      </c>
      <c r="BJ24" s="264">
        <v>-9710</v>
      </c>
      <c r="BK24" s="264">
        <v>-109</v>
      </c>
      <c r="BL24" s="264">
        <v>1167</v>
      </c>
      <c r="BM24" s="264">
        <v>-6486</v>
      </c>
      <c r="BN24" s="264">
        <v>-11978</v>
      </c>
      <c r="BO24" s="264">
        <v>-3967</v>
      </c>
      <c r="BP24" s="264">
        <v>2278</v>
      </c>
      <c r="BQ24" s="264">
        <v>137</v>
      </c>
      <c r="BR24" s="264">
        <v>2818</v>
      </c>
      <c r="BS24" s="264">
        <v>3790</v>
      </c>
      <c r="BT24" s="264">
        <v>3707</v>
      </c>
      <c r="BU24" s="264">
        <v>2500</v>
      </c>
      <c r="BV24" s="264">
        <v>-8180</v>
      </c>
      <c r="BW24" s="264">
        <v>-2392</v>
      </c>
      <c r="BX24" s="264">
        <v>26</v>
      </c>
      <c r="BY24" s="264">
        <v>-9262</v>
      </c>
      <c r="BZ24" s="264">
        <v>2345</v>
      </c>
      <c r="CA24" s="264">
        <v>2748</v>
      </c>
      <c r="CB24" s="264">
        <v>4469</v>
      </c>
      <c r="CC24" s="264">
        <v>2712</v>
      </c>
      <c r="CD24" s="264">
        <v>3262</v>
      </c>
      <c r="CE24" s="264">
        <v>1648</v>
      </c>
      <c r="CF24" s="264">
        <v>6844</v>
      </c>
      <c r="CG24" s="264">
        <v>5431</v>
      </c>
      <c r="CH24" s="264">
        <v>2187</v>
      </c>
      <c r="CI24" s="264">
        <v>-8507</v>
      </c>
      <c r="CJ24" s="264">
        <v>-902</v>
      </c>
      <c r="CK24" s="264">
        <v>1904</v>
      </c>
      <c r="CL24" s="264">
        <v>2659</v>
      </c>
      <c r="CM24" s="264">
        <v>2742</v>
      </c>
      <c r="CN24" s="264">
        <v>2918</v>
      </c>
      <c r="CO24" s="264">
        <v>4047</v>
      </c>
      <c r="CP24" s="264">
        <v>2887</v>
      </c>
      <c r="CQ24" s="264">
        <v>-1567</v>
      </c>
      <c r="CR24" s="264">
        <v>3679</v>
      </c>
      <c r="CS24" s="264">
        <v>5186</v>
      </c>
      <c r="CT24" s="264">
        <v>3679</v>
      </c>
      <c r="CU24" s="264">
        <v>3623</v>
      </c>
      <c r="CV24" s="264">
        <v>1363</v>
      </c>
      <c r="CW24" s="264">
        <v>-10175</v>
      </c>
      <c r="CX24" s="264">
        <v>1928</v>
      </c>
      <c r="CY24" s="264">
        <v>3716</v>
      </c>
      <c r="CZ24" s="264">
        <v>2400</v>
      </c>
      <c r="DA24" s="264">
        <v>644</v>
      </c>
      <c r="DB24" s="264">
        <v>3633</v>
      </c>
      <c r="DC24" s="264">
        <v>617</v>
      </c>
      <c r="DD24" s="264">
        <v>1556</v>
      </c>
      <c r="DE24" s="264">
        <v>843</v>
      </c>
      <c r="DF24" s="264">
        <v>-760</v>
      </c>
      <c r="DG24" s="294">
        <v>31167</v>
      </c>
      <c r="DH24" s="294">
        <v>16</v>
      </c>
    </row>
    <row r="25" spans="1:112">
      <c r="A25" s="264" t="s">
        <v>24</v>
      </c>
      <c r="B25" s="299">
        <v>467272</v>
      </c>
      <c r="C25" s="299">
        <v>447348</v>
      </c>
      <c r="D25" s="299">
        <v>458585</v>
      </c>
      <c r="E25" s="299">
        <v>459222</v>
      </c>
      <c r="F25" s="299">
        <v>458246</v>
      </c>
      <c r="G25" s="299">
        <v>463068</v>
      </c>
      <c r="H25" s="299">
        <v>463226</v>
      </c>
      <c r="I25" s="299">
        <v>465591</v>
      </c>
      <c r="J25" s="299">
        <v>471888</v>
      </c>
      <c r="K25" s="299">
        <v>471372</v>
      </c>
      <c r="L25" s="264">
        <v>469415</v>
      </c>
      <c r="M25" s="294">
        <v>473308</v>
      </c>
      <c r="N25" s="264">
        <v>477456</v>
      </c>
      <c r="O25" s="294">
        <v>463164</v>
      </c>
      <c r="P25" s="264">
        <v>472299</v>
      </c>
      <c r="Q25" s="294">
        <v>472041</v>
      </c>
      <c r="R25" s="264">
        <v>424238</v>
      </c>
      <c r="S25" s="294">
        <v>379254</v>
      </c>
      <c r="T25" s="264">
        <v>358243</v>
      </c>
      <c r="U25" s="294">
        <v>358969</v>
      </c>
      <c r="V25" s="264">
        <v>356370</v>
      </c>
      <c r="W25" s="264">
        <v>356310</v>
      </c>
      <c r="X25" s="264">
        <v>358177</v>
      </c>
      <c r="Y25" s="264">
        <v>361787</v>
      </c>
      <c r="Z25" s="264">
        <v>370055</v>
      </c>
      <c r="AA25" s="264">
        <v>365783</v>
      </c>
      <c r="AB25" s="264">
        <v>362807</v>
      </c>
      <c r="AC25" s="264">
        <v>363772</v>
      </c>
      <c r="AD25" s="264">
        <v>377825</v>
      </c>
      <c r="AE25" s="264">
        <v>384821</v>
      </c>
      <c r="AF25" s="264">
        <f t="shared" si="1"/>
        <v>-4272</v>
      </c>
      <c r="AG25" s="264">
        <f t="shared" si="1"/>
        <v>-2976</v>
      </c>
      <c r="AH25" s="264">
        <f t="shared" si="1"/>
        <v>965</v>
      </c>
      <c r="AI25" s="349">
        <f t="shared" si="1"/>
        <v>14053</v>
      </c>
      <c r="AJ25" s="264">
        <f t="shared" si="1"/>
        <v>6996</v>
      </c>
      <c r="AK25" s="264">
        <f t="shared" si="2"/>
        <v>14766</v>
      </c>
      <c r="AL25" s="264">
        <v>442048</v>
      </c>
      <c r="AM25" s="294">
        <v>432986</v>
      </c>
      <c r="AN25" s="264">
        <v>443448</v>
      </c>
      <c r="AO25" s="349">
        <v>448714</v>
      </c>
      <c r="AP25" s="264">
        <v>445823</v>
      </c>
      <c r="AQ25" s="264">
        <v>453929</v>
      </c>
      <c r="AR25" s="264">
        <v>457405</v>
      </c>
      <c r="AS25" s="349">
        <v>462635</v>
      </c>
      <c r="AT25" s="264">
        <v>463704</v>
      </c>
      <c r="AU25" s="264">
        <v>469458</v>
      </c>
      <c r="AV25" s="264">
        <v>472163</v>
      </c>
      <c r="AW25" s="264">
        <v>480149</v>
      </c>
      <c r="AX25" s="264">
        <v>484025</v>
      </c>
      <c r="AY25" s="264">
        <v>468732</v>
      </c>
      <c r="AZ25" s="264">
        <v>479784</v>
      </c>
      <c r="BA25" s="264">
        <v>487185</v>
      </c>
      <c r="BB25" s="264">
        <v>490183</v>
      </c>
      <c r="BC25" s="264">
        <v>491986</v>
      </c>
      <c r="BD25" s="264">
        <v>498653</v>
      </c>
      <c r="BE25" s="264">
        <v>6297</v>
      </c>
      <c r="BF25" s="264">
        <v>-516</v>
      </c>
      <c r="BG25" s="264">
        <v>-1957</v>
      </c>
      <c r="BH25" s="264">
        <v>3893</v>
      </c>
      <c r="BI25" s="264">
        <v>4148</v>
      </c>
      <c r="BJ25" s="264">
        <v>-14292</v>
      </c>
      <c r="BK25" s="264">
        <v>9135</v>
      </c>
      <c r="BL25" s="264">
        <v>-258</v>
      </c>
      <c r="BM25" s="264">
        <v>-47803</v>
      </c>
      <c r="BN25" s="264">
        <v>-44984</v>
      </c>
      <c r="BO25" s="264">
        <v>-21011</v>
      </c>
      <c r="BP25" s="264">
        <v>726</v>
      </c>
      <c r="BQ25" s="264">
        <v>-2599</v>
      </c>
      <c r="BR25" s="264">
        <v>-60</v>
      </c>
      <c r="BS25" s="264">
        <v>1867</v>
      </c>
      <c r="BT25" s="264">
        <v>3610</v>
      </c>
      <c r="BU25" s="264">
        <v>8268</v>
      </c>
      <c r="BV25" s="264">
        <v>-4272</v>
      </c>
      <c r="BW25" s="264">
        <v>-2976</v>
      </c>
      <c r="BX25" s="264">
        <v>965</v>
      </c>
      <c r="BY25" s="264">
        <v>-19924</v>
      </c>
      <c r="BZ25" s="264">
        <v>14053</v>
      </c>
      <c r="CA25" s="264">
        <v>6996</v>
      </c>
      <c r="CB25" s="264">
        <v>11954</v>
      </c>
      <c r="CC25" s="264">
        <v>9861</v>
      </c>
      <c r="CD25" s="264">
        <v>10821</v>
      </c>
      <c r="CE25" s="264">
        <v>6549</v>
      </c>
      <c r="CF25" s="264">
        <v>-2044</v>
      </c>
      <c r="CG25" s="264">
        <v>9793</v>
      </c>
      <c r="CH25" s="264">
        <v>10293</v>
      </c>
      <c r="CI25" s="264">
        <v>-9062</v>
      </c>
      <c r="CJ25" s="264">
        <v>11237</v>
      </c>
      <c r="CK25" s="264">
        <v>10462</v>
      </c>
      <c r="CL25" s="264">
        <v>5266</v>
      </c>
      <c r="CM25" s="264">
        <v>-2891</v>
      </c>
      <c r="CN25" s="264">
        <v>8106</v>
      </c>
      <c r="CO25" s="264">
        <v>3476</v>
      </c>
      <c r="CP25" s="264">
        <v>5230</v>
      </c>
      <c r="CQ25" s="264">
        <v>1069</v>
      </c>
      <c r="CR25" s="264">
        <v>5754</v>
      </c>
      <c r="CS25" s="264">
        <v>2705</v>
      </c>
      <c r="CT25" s="264">
        <v>7986</v>
      </c>
      <c r="CU25" s="264">
        <v>637</v>
      </c>
      <c r="CV25" s="264">
        <v>3876</v>
      </c>
      <c r="CW25" s="264">
        <v>-15293</v>
      </c>
      <c r="CX25" s="264">
        <v>11052</v>
      </c>
      <c r="CY25" s="264">
        <v>7401</v>
      </c>
      <c r="CZ25" s="264">
        <v>2998</v>
      </c>
      <c r="DA25" s="264">
        <v>1803</v>
      </c>
      <c r="DB25" s="264">
        <v>6667</v>
      </c>
      <c r="DC25" s="264">
        <v>-976</v>
      </c>
      <c r="DD25" s="264">
        <v>4822</v>
      </c>
      <c r="DE25" s="264">
        <v>158</v>
      </c>
      <c r="DF25" s="264">
        <v>2365</v>
      </c>
      <c r="DG25" s="294">
        <v>31381</v>
      </c>
      <c r="DH25" s="294">
        <v>15</v>
      </c>
    </row>
    <row r="26" spans="1:112">
      <c r="A26" s="264" t="s">
        <v>27</v>
      </c>
      <c r="B26" s="299">
        <v>596518</v>
      </c>
      <c r="C26" s="299">
        <v>578770</v>
      </c>
      <c r="D26" s="299">
        <v>588929</v>
      </c>
      <c r="E26" s="299">
        <v>593914</v>
      </c>
      <c r="F26" s="299">
        <v>605746</v>
      </c>
      <c r="G26" s="299">
        <v>599309</v>
      </c>
      <c r="H26" s="299">
        <v>598254</v>
      </c>
      <c r="I26" s="299">
        <v>597281</v>
      </c>
      <c r="J26" s="299">
        <v>593956</v>
      </c>
      <c r="K26" s="299">
        <v>592305</v>
      </c>
      <c r="L26" s="264">
        <v>598459</v>
      </c>
      <c r="M26" s="294">
        <v>609922</v>
      </c>
      <c r="N26" s="264">
        <v>601269</v>
      </c>
      <c r="O26" s="294">
        <v>586576</v>
      </c>
      <c r="P26" s="264">
        <v>596833</v>
      </c>
      <c r="Q26" s="294">
        <v>611885</v>
      </c>
      <c r="R26" s="264">
        <v>602903</v>
      </c>
      <c r="S26" s="294">
        <v>592980</v>
      </c>
      <c r="T26" s="264">
        <v>581740</v>
      </c>
      <c r="U26" s="294">
        <v>577424</v>
      </c>
      <c r="V26" s="264">
        <v>575672</v>
      </c>
      <c r="W26" s="264">
        <v>574582</v>
      </c>
      <c r="X26" s="264">
        <v>585515</v>
      </c>
      <c r="Y26" s="264">
        <v>590852</v>
      </c>
      <c r="Z26" s="264">
        <v>589753</v>
      </c>
      <c r="AA26" s="264">
        <v>575636</v>
      </c>
      <c r="AB26" s="264">
        <v>583878</v>
      </c>
      <c r="AC26" s="264">
        <v>597596</v>
      </c>
      <c r="AD26" s="264">
        <v>603862</v>
      </c>
      <c r="AE26" s="264">
        <v>597526</v>
      </c>
      <c r="AF26" s="264">
        <f t="shared" si="1"/>
        <v>-14117</v>
      </c>
      <c r="AG26" s="264">
        <f t="shared" si="1"/>
        <v>8242</v>
      </c>
      <c r="AH26" s="264">
        <f t="shared" si="1"/>
        <v>13718</v>
      </c>
      <c r="AI26" s="349">
        <f t="shared" si="1"/>
        <v>6266</v>
      </c>
      <c r="AJ26" s="264">
        <f t="shared" si="1"/>
        <v>-6336</v>
      </c>
      <c r="AK26" s="264">
        <f t="shared" si="2"/>
        <v>7773</v>
      </c>
      <c r="AL26" s="264">
        <v>613497</v>
      </c>
      <c r="AM26" s="294">
        <v>596602</v>
      </c>
      <c r="AN26" s="264">
        <v>605219</v>
      </c>
      <c r="AO26" s="349">
        <v>621977</v>
      </c>
      <c r="AP26" s="264">
        <v>623828</v>
      </c>
      <c r="AQ26" s="264">
        <v>622731</v>
      </c>
      <c r="AR26" s="264">
        <v>617199</v>
      </c>
      <c r="AS26" s="349">
        <v>616196</v>
      </c>
      <c r="AT26" s="264">
        <v>612140</v>
      </c>
      <c r="AU26" s="264">
        <v>615817</v>
      </c>
      <c r="AV26" s="264">
        <v>626821</v>
      </c>
      <c r="AW26" s="264">
        <v>625182</v>
      </c>
      <c r="AX26" s="264">
        <v>620455</v>
      </c>
      <c r="AY26" s="264">
        <v>607801</v>
      </c>
      <c r="AZ26" s="264">
        <v>615485</v>
      </c>
      <c r="BA26" s="264">
        <v>628318</v>
      </c>
      <c r="BB26" s="264">
        <v>634084</v>
      </c>
      <c r="BC26" s="264">
        <v>633871</v>
      </c>
      <c r="BD26" s="264">
        <v>631780</v>
      </c>
      <c r="BE26" s="264">
        <v>-3325</v>
      </c>
      <c r="BF26" s="264">
        <v>-1651</v>
      </c>
      <c r="BG26" s="264">
        <v>6154</v>
      </c>
      <c r="BH26" s="264">
        <v>11463</v>
      </c>
      <c r="BI26" s="264">
        <v>-8653</v>
      </c>
      <c r="BJ26" s="264">
        <v>-14693</v>
      </c>
      <c r="BK26" s="264">
        <v>10257</v>
      </c>
      <c r="BL26" s="264">
        <v>15052</v>
      </c>
      <c r="BM26" s="264">
        <v>-8982</v>
      </c>
      <c r="BN26" s="264">
        <v>-9923</v>
      </c>
      <c r="BO26" s="264">
        <v>-11240</v>
      </c>
      <c r="BP26" s="264">
        <v>-4316</v>
      </c>
      <c r="BQ26" s="264">
        <v>-1752</v>
      </c>
      <c r="BR26" s="264">
        <v>-1090</v>
      </c>
      <c r="BS26" s="264">
        <v>10933</v>
      </c>
      <c r="BT26" s="264">
        <v>5337</v>
      </c>
      <c r="BU26" s="264">
        <v>-1099</v>
      </c>
      <c r="BV26" s="264">
        <v>-14117</v>
      </c>
      <c r="BW26" s="264">
        <v>8242</v>
      </c>
      <c r="BX26" s="264">
        <v>13718</v>
      </c>
      <c r="BY26" s="264">
        <v>-17748</v>
      </c>
      <c r="BZ26" s="264">
        <v>6266</v>
      </c>
      <c r="CA26" s="264">
        <v>-6336</v>
      </c>
      <c r="CB26" s="264">
        <v>-1914</v>
      </c>
      <c r="CC26" s="264">
        <v>304</v>
      </c>
      <c r="CD26" s="264">
        <v>-3537</v>
      </c>
      <c r="CE26" s="264">
        <v>4890</v>
      </c>
      <c r="CF26" s="264">
        <v>10170</v>
      </c>
      <c r="CG26" s="264">
        <v>6493</v>
      </c>
      <c r="CH26" s="264">
        <v>-435</v>
      </c>
      <c r="CI26" s="264">
        <v>-16895</v>
      </c>
      <c r="CJ26" s="264">
        <v>10159</v>
      </c>
      <c r="CK26" s="264">
        <v>8617</v>
      </c>
      <c r="CL26" s="264">
        <v>16758</v>
      </c>
      <c r="CM26" s="264">
        <v>1851</v>
      </c>
      <c r="CN26" s="264">
        <v>-1097</v>
      </c>
      <c r="CO26" s="264">
        <v>-5532</v>
      </c>
      <c r="CP26" s="264">
        <v>-1003</v>
      </c>
      <c r="CQ26" s="264">
        <v>-4056</v>
      </c>
      <c r="CR26" s="264">
        <v>3677</v>
      </c>
      <c r="CS26" s="264">
        <v>11004</v>
      </c>
      <c r="CT26" s="264">
        <v>-1639</v>
      </c>
      <c r="CU26" s="264">
        <v>4985</v>
      </c>
      <c r="CV26" s="264">
        <v>-4727</v>
      </c>
      <c r="CW26" s="264">
        <v>-12654</v>
      </c>
      <c r="CX26" s="264">
        <v>7684</v>
      </c>
      <c r="CY26" s="264">
        <v>12833</v>
      </c>
      <c r="CZ26" s="264">
        <v>5766</v>
      </c>
      <c r="DA26" s="264">
        <v>-213</v>
      </c>
      <c r="DB26" s="264">
        <v>-2091</v>
      </c>
      <c r="DC26" s="264">
        <v>11832</v>
      </c>
      <c r="DD26" s="264">
        <v>-6437</v>
      </c>
      <c r="DE26" s="264">
        <v>-1055</v>
      </c>
      <c r="DF26" s="264">
        <v>-973</v>
      </c>
      <c r="DG26" s="294">
        <v>35262</v>
      </c>
      <c r="DH26" s="294">
        <v>14</v>
      </c>
    </row>
    <row r="27" spans="1:112">
      <c r="A27" s="264" t="s">
        <v>26</v>
      </c>
      <c r="B27" s="299">
        <v>559770</v>
      </c>
      <c r="C27" s="299">
        <v>562199</v>
      </c>
      <c r="D27" s="299">
        <v>568624</v>
      </c>
      <c r="E27" s="299">
        <v>571139</v>
      </c>
      <c r="F27" s="299">
        <v>571260</v>
      </c>
      <c r="G27" s="299">
        <v>569148</v>
      </c>
      <c r="H27" s="299">
        <v>550550</v>
      </c>
      <c r="I27" s="299">
        <v>540249</v>
      </c>
      <c r="J27" s="299">
        <v>541475</v>
      </c>
      <c r="K27" s="299">
        <v>544249</v>
      </c>
      <c r="L27" s="264">
        <v>556561</v>
      </c>
      <c r="M27" s="294">
        <v>567914</v>
      </c>
      <c r="N27" s="264">
        <v>572361</v>
      </c>
      <c r="O27" s="294">
        <v>577442</v>
      </c>
      <c r="P27" s="264">
        <v>580209</v>
      </c>
      <c r="Q27" s="294">
        <v>587810</v>
      </c>
      <c r="R27" s="264">
        <v>590235</v>
      </c>
      <c r="S27" s="294">
        <v>568335</v>
      </c>
      <c r="T27" s="264">
        <v>544213</v>
      </c>
      <c r="U27" s="294">
        <v>529005</v>
      </c>
      <c r="V27" s="264">
        <v>529928</v>
      </c>
      <c r="W27" s="264">
        <v>529692</v>
      </c>
      <c r="X27" s="264">
        <v>543611</v>
      </c>
      <c r="Y27" s="264">
        <v>558297</v>
      </c>
      <c r="Z27" s="264">
        <v>565897</v>
      </c>
      <c r="AA27" s="264">
        <v>570100</v>
      </c>
      <c r="AB27" s="264">
        <v>577248</v>
      </c>
      <c r="AC27" s="264">
        <v>581325</v>
      </c>
      <c r="AD27" s="264">
        <v>586460</v>
      </c>
      <c r="AE27" s="264">
        <v>583413</v>
      </c>
      <c r="AF27" s="264">
        <f t="shared" si="1"/>
        <v>4203</v>
      </c>
      <c r="AG27" s="264">
        <f t="shared" si="1"/>
        <v>7148</v>
      </c>
      <c r="AH27" s="264">
        <f t="shared" si="1"/>
        <v>4077</v>
      </c>
      <c r="AI27" s="349">
        <f t="shared" si="1"/>
        <v>5135</v>
      </c>
      <c r="AJ27" s="264">
        <f t="shared" si="1"/>
        <v>-3047</v>
      </c>
      <c r="AK27" s="264">
        <f t="shared" si="2"/>
        <v>17516</v>
      </c>
      <c r="AL27" s="264">
        <v>587453</v>
      </c>
      <c r="AM27" s="294">
        <v>586281</v>
      </c>
      <c r="AN27" s="264">
        <v>607529</v>
      </c>
      <c r="AO27" s="349">
        <v>607676</v>
      </c>
      <c r="AP27" s="264">
        <v>599919</v>
      </c>
      <c r="AQ27" s="264">
        <v>593724</v>
      </c>
      <c r="AR27" s="264">
        <v>573993</v>
      </c>
      <c r="AS27" s="349">
        <v>566170</v>
      </c>
      <c r="AT27" s="264">
        <v>563344</v>
      </c>
      <c r="AU27" s="264">
        <v>567002</v>
      </c>
      <c r="AV27" s="264">
        <v>576819</v>
      </c>
      <c r="AW27" s="264">
        <v>589565</v>
      </c>
      <c r="AX27" s="264">
        <v>602189</v>
      </c>
      <c r="AY27" s="264">
        <v>598307</v>
      </c>
      <c r="AZ27" s="264">
        <v>611206</v>
      </c>
      <c r="BA27" s="264">
        <v>610874</v>
      </c>
      <c r="BB27" s="264">
        <v>619013</v>
      </c>
      <c r="BC27" s="264">
        <v>615722</v>
      </c>
      <c r="BD27" s="264">
        <v>595370</v>
      </c>
      <c r="BE27" s="264">
        <v>1226</v>
      </c>
      <c r="BF27" s="264">
        <v>2774</v>
      </c>
      <c r="BG27" s="264">
        <v>12312</v>
      </c>
      <c r="BH27" s="264">
        <v>11353</v>
      </c>
      <c r="BI27" s="264">
        <v>4447</v>
      </c>
      <c r="BJ27" s="264">
        <v>5081</v>
      </c>
      <c r="BK27" s="264">
        <v>2767</v>
      </c>
      <c r="BL27" s="264">
        <v>7601</v>
      </c>
      <c r="BM27" s="264">
        <v>2425</v>
      </c>
      <c r="BN27" s="264">
        <v>-21900</v>
      </c>
      <c r="BO27" s="264">
        <v>-24122</v>
      </c>
      <c r="BP27" s="264">
        <v>-15208</v>
      </c>
      <c r="BQ27" s="264">
        <v>923</v>
      </c>
      <c r="BR27" s="264">
        <v>-236</v>
      </c>
      <c r="BS27" s="264">
        <v>13919</v>
      </c>
      <c r="BT27" s="264">
        <v>14686</v>
      </c>
      <c r="BU27" s="264">
        <v>7600</v>
      </c>
      <c r="BV27" s="264">
        <v>4203</v>
      </c>
      <c r="BW27" s="264">
        <v>7148</v>
      </c>
      <c r="BX27" s="264">
        <v>4077</v>
      </c>
      <c r="BY27" s="264">
        <v>2429</v>
      </c>
      <c r="BZ27" s="264">
        <v>5135</v>
      </c>
      <c r="CA27" s="264">
        <v>-3047</v>
      </c>
      <c r="CB27" s="264">
        <v>-13690</v>
      </c>
      <c r="CC27" s="264">
        <v>-10126</v>
      </c>
      <c r="CD27" s="264">
        <v>7212</v>
      </c>
      <c r="CE27" s="264">
        <v>-3861</v>
      </c>
      <c r="CF27" s="264">
        <v>12553</v>
      </c>
      <c r="CG27" s="264">
        <v>9486</v>
      </c>
      <c r="CH27" s="264">
        <v>2466</v>
      </c>
      <c r="CI27" s="264">
        <v>-1172</v>
      </c>
      <c r="CJ27" s="264">
        <v>6425</v>
      </c>
      <c r="CK27" s="264">
        <v>21248</v>
      </c>
      <c r="CL27" s="264">
        <v>147</v>
      </c>
      <c r="CM27" s="264">
        <v>-7757</v>
      </c>
      <c r="CN27" s="264">
        <v>-6195</v>
      </c>
      <c r="CO27" s="264">
        <v>-19731</v>
      </c>
      <c r="CP27" s="264">
        <v>-7823</v>
      </c>
      <c r="CQ27" s="264">
        <v>-2826</v>
      </c>
      <c r="CR27" s="264">
        <v>3658</v>
      </c>
      <c r="CS27" s="264">
        <v>9817</v>
      </c>
      <c r="CT27" s="264">
        <v>12746</v>
      </c>
      <c r="CU27" s="264">
        <v>2515</v>
      </c>
      <c r="CV27" s="264">
        <v>12624</v>
      </c>
      <c r="CW27" s="264">
        <v>-3882</v>
      </c>
      <c r="CX27" s="264">
        <v>12899</v>
      </c>
      <c r="CY27" s="264">
        <v>-332</v>
      </c>
      <c r="CZ27" s="264">
        <v>8139</v>
      </c>
      <c r="DA27" s="264">
        <v>-3291</v>
      </c>
      <c r="DB27" s="264">
        <v>-20352</v>
      </c>
      <c r="DC27" s="264">
        <v>121</v>
      </c>
      <c r="DD27" s="264">
        <v>-2112</v>
      </c>
      <c r="DE27" s="264">
        <v>-18598</v>
      </c>
      <c r="DF27" s="264">
        <v>-10301</v>
      </c>
      <c r="DG27" s="294">
        <v>35600</v>
      </c>
      <c r="DH27" s="294">
        <v>13</v>
      </c>
    </row>
    <row r="28" spans="1:112">
      <c r="A28" s="264" t="s">
        <v>19</v>
      </c>
      <c r="B28" s="299">
        <v>140266</v>
      </c>
      <c r="C28" s="299">
        <v>138808</v>
      </c>
      <c r="D28" s="299">
        <v>141578</v>
      </c>
      <c r="E28" s="299">
        <v>142210</v>
      </c>
      <c r="F28" s="299">
        <v>148232</v>
      </c>
      <c r="G28" s="299">
        <v>148901</v>
      </c>
      <c r="H28" s="299">
        <v>150904</v>
      </c>
      <c r="I28" s="299">
        <v>150910</v>
      </c>
      <c r="J28" s="299">
        <v>149317</v>
      </c>
      <c r="K28" s="299">
        <v>146946</v>
      </c>
      <c r="L28" s="264">
        <v>149543</v>
      </c>
      <c r="M28" s="294">
        <v>152987</v>
      </c>
      <c r="N28" s="264">
        <v>155022</v>
      </c>
      <c r="O28" s="294">
        <v>152317</v>
      </c>
      <c r="P28" s="264">
        <v>159377</v>
      </c>
      <c r="Q28" s="294">
        <v>159617</v>
      </c>
      <c r="R28" s="264">
        <v>151593</v>
      </c>
      <c r="S28" s="294">
        <v>142436</v>
      </c>
      <c r="T28" s="264">
        <v>142052</v>
      </c>
      <c r="U28" s="294">
        <v>144319</v>
      </c>
      <c r="V28" s="264">
        <v>145580</v>
      </c>
      <c r="W28" s="264">
        <v>143936</v>
      </c>
      <c r="X28" s="264">
        <v>147502</v>
      </c>
      <c r="Y28" s="264">
        <v>147839</v>
      </c>
      <c r="Z28" s="264">
        <v>149959</v>
      </c>
      <c r="AA28" s="264">
        <v>149477</v>
      </c>
      <c r="AB28" s="264">
        <v>150458</v>
      </c>
      <c r="AC28" s="264">
        <v>151811</v>
      </c>
      <c r="AD28" s="264">
        <v>152744</v>
      </c>
      <c r="AE28" s="264">
        <v>155031</v>
      </c>
      <c r="AF28" s="264">
        <f t="shared" si="1"/>
        <v>-482</v>
      </c>
      <c r="AG28" s="264">
        <f t="shared" si="1"/>
        <v>981</v>
      </c>
      <c r="AH28" s="264">
        <f t="shared" si="1"/>
        <v>1353</v>
      </c>
      <c r="AI28" s="349">
        <f t="shared" si="1"/>
        <v>933</v>
      </c>
      <c r="AJ28" s="264">
        <f t="shared" si="1"/>
        <v>2287</v>
      </c>
      <c r="AK28" s="264">
        <f t="shared" si="2"/>
        <v>5072</v>
      </c>
      <c r="AL28" s="264">
        <v>164103</v>
      </c>
      <c r="AM28" s="294">
        <v>160665</v>
      </c>
      <c r="AN28" s="264">
        <v>166107</v>
      </c>
      <c r="AO28" s="349">
        <v>167280</v>
      </c>
      <c r="AP28" s="264">
        <v>167333</v>
      </c>
      <c r="AQ28" s="264">
        <v>168519</v>
      </c>
      <c r="AR28" s="264">
        <v>168876</v>
      </c>
      <c r="AS28" s="349">
        <v>168878</v>
      </c>
      <c r="AT28" s="264">
        <v>168161</v>
      </c>
      <c r="AU28" s="264">
        <v>168864</v>
      </c>
      <c r="AV28" s="264">
        <v>170874</v>
      </c>
      <c r="AW28" s="264">
        <v>173150</v>
      </c>
      <c r="AX28" s="264">
        <v>175959</v>
      </c>
      <c r="AY28" s="264">
        <v>172495</v>
      </c>
      <c r="AZ28" s="264">
        <v>176638</v>
      </c>
      <c r="BA28" s="264">
        <v>178399</v>
      </c>
      <c r="BB28" s="264">
        <v>178378</v>
      </c>
      <c r="BC28" s="264">
        <v>179172</v>
      </c>
      <c r="BD28" s="264">
        <v>179978</v>
      </c>
      <c r="BE28" s="264">
        <v>-1593</v>
      </c>
      <c r="BF28" s="264">
        <v>-2371</v>
      </c>
      <c r="BG28" s="264">
        <v>2597</v>
      </c>
      <c r="BH28" s="264">
        <v>3444</v>
      </c>
      <c r="BI28" s="264">
        <v>2035</v>
      </c>
      <c r="BJ28" s="264">
        <v>-2705</v>
      </c>
      <c r="BK28" s="264">
        <v>7060</v>
      </c>
      <c r="BL28" s="264">
        <v>240</v>
      </c>
      <c r="BM28" s="264">
        <v>-8024</v>
      </c>
      <c r="BN28" s="264">
        <v>-9157</v>
      </c>
      <c r="BO28" s="264">
        <v>-384</v>
      </c>
      <c r="BP28" s="264">
        <v>2267</v>
      </c>
      <c r="BQ28" s="264">
        <v>1261</v>
      </c>
      <c r="BR28" s="264">
        <v>-1644</v>
      </c>
      <c r="BS28" s="264">
        <v>3566</v>
      </c>
      <c r="BT28" s="264">
        <v>337</v>
      </c>
      <c r="BU28" s="264">
        <v>2120</v>
      </c>
      <c r="BV28" s="264">
        <v>-482</v>
      </c>
      <c r="BW28" s="264">
        <v>981</v>
      </c>
      <c r="BX28" s="264">
        <v>1353</v>
      </c>
      <c r="BY28" s="264">
        <v>-1458</v>
      </c>
      <c r="BZ28" s="264">
        <v>933</v>
      </c>
      <c r="CA28" s="264">
        <v>2287</v>
      </c>
      <c r="CB28" s="264">
        <v>1902</v>
      </c>
      <c r="CC28" s="264">
        <v>2098</v>
      </c>
      <c r="CD28" s="264">
        <v>-240</v>
      </c>
      <c r="CE28" s="264">
        <v>-203</v>
      </c>
      <c r="CF28" s="264">
        <v>1668</v>
      </c>
      <c r="CG28" s="264">
        <v>1809</v>
      </c>
      <c r="CH28" s="264">
        <v>2038</v>
      </c>
      <c r="CI28" s="264">
        <v>-3438</v>
      </c>
      <c r="CJ28" s="264">
        <v>2770</v>
      </c>
      <c r="CK28" s="264">
        <v>5442</v>
      </c>
      <c r="CL28" s="264">
        <v>1173</v>
      </c>
      <c r="CM28" s="264">
        <v>53</v>
      </c>
      <c r="CN28" s="264">
        <v>1186</v>
      </c>
      <c r="CO28" s="264">
        <v>357</v>
      </c>
      <c r="CP28" s="264">
        <v>2</v>
      </c>
      <c r="CQ28" s="264">
        <v>-717</v>
      </c>
      <c r="CR28" s="264">
        <v>703</v>
      </c>
      <c r="CS28" s="264">
        <v>2010</v>
      </c>
      <c r="CT28" s="264">
        <v>2276</v>
      </c>
      <c r="CU28" s="264">
        <v>632</v>
      </c>
      <c r="CV28" s="264">
        <v>2809</v>
      </c>
      <c r="CW28" s="264">
        <v>-3464</v>
      </c>
      <c r="CX28" s="264">
        <v>4143</v>
      </c>
      <c r="CY28" s="264">
        <v>1761</v>
      </c>
      <c r="CZ28" s="264">
        <v>-21</v>
      </c>
      <c r="DA28" s="264">
        <v>794</v>
      </c>
      <c r="DB28" s="264">
        <v>806</v>
      </c>
      <c r="DC28" s="264">
        <v>6022</v>
      </c>
      <c r="DD28" s="264">
        <v>669</v>
      </c>
      <c r="DE28" s="264">
        <v>2003</v>
      </c>
      <c r="DF28" s="264">
        <v>6</v>
      </c>
      <c r="DG28" s="294">
        <v>39712</v>
      </c>
      <c r="DH28" s="294">
        <v>12</v>
      </c>
    </row>
    <row r="29" spans="1:112">
      <c r="A29" s="264" t="s">
        <v>32</v>
      </c>
      <c r="B29" s="299">
        <v>377912</v>
      </c>
      <c r="C29" s="299">
        <v>374432</v>
      </c>
      <c r="D29" s="299">
        <v>373880</v>
      </c>
      <c r="E29" s="299">
        <v>377070</v>
      </c>
      <c r="F29" s="299">
        <v>379204</v>
      </c>
      <c r="G29" s="299">
        <v>381107</v>
      </c>
      <c r="H29" s="299">
        <v>381670</v>
      </c>
      <c r="I29" s="299">
        <v>383011</v>
      </c>
      <c r="J29" s="299">
        <v>380390</v>
      </c>
      <c r="K29" s="299">
        <v>379204</v>
      </c>
      <c r="L29" s="264">
        <v>381646</v>
      </c>
      <c r="M29" s="294">
        <v>386850</v>
      </c>
      <c r="N29" s="264">
        <v>388658</v>
      </c>
      <c r="O29" s="294">
        <v>384295</v>
      </c>
      <c r="P29" s="264">
        <v>381896</v>
      </c>
      <c r="Q29" s="294">
        <v>384631</v>
      </c>
      <c r="R29" s="264">
        <v>386116</v>
      </c>
      <c r="S29" s="294">
        <v>373047</v>
      </c>
      <c r="T29" s="264">
        <v>365817</v>
      </c>
      <c r="U29" s="294">
        <v>365288</v>
      </c>
      <c r="V29" s="264">
        <v>360408</v>
      </c>
      <c r="W29" s="264">
        <v>360933</v>
      </c>
      <c r="X29" s="264">
        <v>362982</v>
      </c>
      <c r="Y29" s="264">
        <v>364040</v>
      </c>
      <c r="Z29" s="264">
        <v>367448</v>
      </c>
      <c r="AA29" s="264">
        <v>364449</v>
      </c>
      <c r="AB29" s="264">
        <v>364457</v>
      </c>
      <c r="AC29" s="264">
        <v>368320</v>
      </c>
      <c r="AD29" s="264">
        <v>371003</v>
      </c>
      <c r="AE29" s="264">
        <v>372085</v>
      </c>
      <c r="AF29" s="264">
        <f t="shared" si="1"/>
        <v>-2999</v>
      </c>
      <c r="AG29" s="264">
        <f t="shared" si="1"/>
        <v>8</v>
      </c>
      <c r="AH29" s="264">
        <f t="shared" si="1"/>
        <v>3863</v>
      </c>
      <c r="AI29" s="349">
        <f t="shared" si="1"/>
        <v>2683</v>
      </c>
      <c r="AJ29" s="264">
        <f t="shared" si="1"/>
        <v>1082</v>
      </c>
      <c r="AK29" s="264">
        <f t="shared" si="2"/>
        <v>4637</v>
      </c>
      <c r="AL29" s="264">
        <v>397354</v>
      </c>
      <c r="AM29" s="294">
        <v>393339</v>
      </c>
      <c r="AN29" s="264">
        <v>395682</v>
      </c>
      <c r="AO29" s="349">
        <v>398497</v>
      </c>
      <c r="AP29" s="264">
        <v>400048</v>
      </c>
      <c r="AQ29" s="264">
        <v>401534</v>
      </c>
      <c r="AR29" s="264">
        <v>402221</v>
      </c>
      <c r="AS29" s="349">
        <v>404191</v>
      </c>
      <c r="AT29" s="264">
        <v>401249</v>
      </c>
      <c r="AU29" s="264">
        <v>405906</v>
      </c>
      <c r="AV29" s="264">
        <v>410282</v>
      </c>
      <c r="AW29" s="264">
        <v>418066</v>
      </c>
      <c r="AX29" s="264">
        <v>420862</v>
      </c>
      <c r="AY29" s="264">
        <v>414439</v>
      </c>
      <c r="AZ29" s="264">
        <v>417035</v>
      </c>
      <c r="BA29" s="264">
        <v>420905</v>
      </c>
      <c r="BB29" s="264">
        <v>421696</v>
      </c>
      <c r="BC29" s="264">
        <v>421816</v>
      </c>
      <c r="BD29" s="264">
        <v>423677</v>
      </c>
      <c r="BE29" s="264">
        <v>-2621</v>
      </c>
      <c r="BF29" s="264">
        <v>-1186</v>
      </c>
      <c r="BG29" s="264">
        <v>2442</v>
      </c>
      <c r="BH29" s="264">
        <v>5204</v>
      </c>
      <c r="BI29" s="264">
        <v>1808</v>
      </c>
      <c r="BJ29" s="264">
        <v>-4363</v>
      </c>
      <c r="BK29" s="264">
        <v>-2399</v>
      </c>
      <c r="BL29" s="264">
        <v>2735</v>
      </c>
      <c r="BM29" s="264">
        <v>1485</v>
      </c>
      <c r="BN29" s="264">
        <v>-13069</v>
      </c>
      <c r="BO29" s="264">
        <v>-7230</v>
      </c>
      <c r="BP29" s="264">
        <v>-529</v>
      </c>
      <c r="BQ29" s="264">
        <v>-4880</v>
      </c>
      <c r="BR29" s="264">
        <v>525</v>
      </c>
      <c r="BS29" s="264">
        <v>2049</v>
      </c>
      <c r="BT29" s="264">
        <v>1058</v>
      </c>
      <c r="BU29" s="264">
        <v>3408</v>
      </c>
      <c r="BV29" s="264">
        <v>-2999</v>
      </c>
      <c r="BW29" s="264">
        <v>8</v>
      </c>
      <c r="BX29" s="264">
        <v>3863</v>
      </c>
      <c r="BY29" s="264">
        <v>-3480</v>
      </c>
      <c r="BZ29" s="264">
        <v>2683</v>
      </c>
      <c r="CA29" s="264">
        <v>1082</v>
      </c>
      <c r="CB29" s="264">
        <v>2976</v>
      </c>
      <c r="CC29" s="264">
        <v>5646</v>
      </c>
      <c r="CD29" s="264">
        <v>-1921</v>
      </c>
      <c r="CE29" s="264">
        <v>3107</v>
      </c>
      <c r="CF29" s="264">
        <v>6561</v>
      </c>
      <c r="CG29" s="264">
        <v>5656</v>
      </c>
      <c r="CH29" s="264">
        <v>3244</v>
      </c>
      <c r="CI29" s="264">
        <v>-4015</v>
      </c>
      <c r="CJ29" s="264">
        <v>-552</v>
      </c>
      <c r="CK29" s="264">
        <v>2343</v>
      </c>
      <c r="CL29" s="264">
        <v>2815</v>
      </c>
      <c r="CM29" s="264">
        <v>1551</v>
      </c>
      <c r="CN29" s="264">
        <v>1486</v>
      </c>
      <c r="CO29" s="264">
        <v>687</v>
      </c>
      <c r="CP29" s="264">
        <v>1970</v>
      </c>
      <c r="CQ29" s="264">
        <v>-2942</v>
      </c>
      <c r="CR29" s="264">
        <v>4657</v>
      </c>
      <c r="CS29" s="264">
        <v>4376</v>
      </c>
      <c r="CT29" s="264">
        <v>7784</v>
      </c>
      <c r="CU29" s="264">
        <v>3190</v>
      </c>
      <c r="CV29" s="264">
        <v>2796</v>
      </c>
      <c r="CW29" s="264">
        <v>-6423</v>
      </c>
      <c r="CX29" s="264">
        <v>2596</v>
      </c>
      <c r="CY29" s="264">
        <v>3870</v>
      </c>
      <c r="CZ29" s="264">
        <v>791</v>
      </c>
      <c r="DA29" s="264">
        <v>120</v>
      </c>
      <c r="DB29" s="264">
        <v>1861</v>
      </c>
      <c r="DC29" s="264">
        <v>2134</v>
      </c>
      <c r="DD29" s="264">
        <v>1903</v>
      </c>
      <c r="DE29" s="264">
        <v>563</v>
      </c>
      <c r="DF29" s="264">
        <v>1341</v>
      </c>
      <c r="DG29" s="294">
        <v>45765</v>
      </c>
      <c r="DH29" s="294">
        <v>11</v>
      </c>
    </row>
    <row r="30" spans="1:112">
      <c r="A30" s="264" t="s">
        <v>10</v>
      </c>
      <c r="B30" s="299">
        <v>796486</v>
      </c>
      <c r="C30" s="299">
        <v>779544</v>
      </c>
      <c r="D30" s="299">
        <v>782396</v>
      </c>
      <c r="E30" s="299">
        <v>786559</v>
      </c>
      <c r="F30" s="299">
        <v>788067</v>
      </c>
      <c r="G30" s="299">
        <v>788723</v>
      </c>
      <c r="H30" s="299">
        <v>788941</v>
      </c>
      <c r="I30" s="299">
        <v>788127</v>
      </c>
      <c r="J30" s="299">
        <v>790180</v>
      </c>
      <c r="K30" s="299">
        <v>791204</v>
      </c>
      <c r="L30" s="264">
        <v>792819</v>
      </c>
      <c r="M30" s="294">
        <v>794343</v>
      </c>
      <c r="N30" s="264">
        <v>793308</v>
      </c>
      <c r="O30" s="294">
        <v>776527</v>
      </c>
      <c r="P30" s="264">
        <v>779087</v>
      </c>
      <c r="Q30" s="294">
        <v>780681</v>
      </c>
      <c r="R30" s="264">
        <v>775133</v>
      </c>
      <c r="S30" s="294">
        <v>757891</v>
      </c>
      <c r="T30" s="264">
        <v>747418</v>
      </c>
      <c r="U30" s="294">
        <v>737734</v>
      </c>
      <c r="V30" s="264">
        <v>744379</v>
      </c>
      <c r="W30" s="264">
        <v>750835</v>
      </c>
      <c r="X30" s="264">
        <v>754841</v>
      </c>
      <c r="Y30" s="264">
        <v>760896</v>
      </c>
      <c r="Z30" s="264">
        <v>766938</v>
      </c>
      <c r="AA30" s="264">
        <v>757473</v>
      </c>
      <c r="AB30" s="264">
        <v>763001</v>
      </c>
      <c r="AC30" s="264">
        <v>766489</v>
      </c>
      <c r="AD30" s="264">
        <v>768194</v>
      </c>
      <c r="AE30" s="264">
        <v>771042</v>
      </c>
      <c r="AF30" s="264">
        <f t="shared" si="1"/>
        <v>-9465</v>
      </c>
      <c r="AG30" s="264">
        <f t="shared" si="1"/>
        <v>5528</v>
      </c>
      <c r="AH30" s="264">
        <f t="shared" si="1"/>
        <v>3488</v>
      </c>
      <c r="AI30" s="349">
        <f t="shared" si="1"/>
        <v>1705</v>
      </c>
      <c r="AJ30" s="264">
        <f t="shared" si="1"/>
        <v>2848</v>
      </c>
      <c r="AK30" s="264">
        <f t="shared" si="2"/>
        <v>4104</v>
      </c>
      <c r="AL30" s="264">
        <v>803412</v>
      </c>
      <c r="AM30" s="294">
        <v>789468</v>
      </c>
      <c r="AN30" s="264">
        <v>799551</v>
      </c>
      <c r="AO30" s="349">
        <v>807915</v>
      </c>
      <c r="AP30" s="264">
        <v>814164</v>
      </c>
      <c r="AQ30" s="264">
        <v>814500</v>
      </c>
      <c r="AR30" s="264">
        <v>814132</v>
      </c>
      <c r="AS30" s="349">
        <v>814614</v>
      </c>
      <c r="AT30" s="264">
        <v>817847</v>
      </c>
      <c r="AU30" s="264">
        <v>827318</v>
      </c>
      <c r="AV30" s="264">
        <v>833383</v>
      </c>
      <c r="AW30" s="264">
        <v>839890</v>
      </c>
      <c r="AX30" s="264">
        <v>841521</v>
      </c>
      <c r="AY30" s="264">
        <v>825159</v>
      </c>
      <c r="AZ30" s="264">
        <v>832725</v>
      </c>
      <c r="BA30" s="264">
        <v>840249</v>
      </c>
      <c r="BB30" s="264">
        <v>846629</v>
      </c>
      <c r="BC30" s="264">
        <v>850911</v>
      </c>
      <c r="BD30" s="264">
        <v>854521</v>
      </c>
      <c r="BE30" s="264">
        <v>2053</v>
      </c>
      <c r="BF30" s="264">
        <v>1024</v>
      </c>
      <c r="BG30" s="264">
        <v>1615</v>
      </c>
      <c r="BH30" s="264">
        <v>1524</v>
      </c>
      <c r="BI30" s="264">
        <v>-1035</v>
      </c>
      <c r="BJ30" s="264">
        <v>-16781</v>
      </c>
      <c r="BK30" s="264">
        <v>2560</v>
      </c>
      <c r="BL30" s="264">
        <v>1594</v>
      </c>
      <c r="BM30" s="264">
        <v>-5548</v>
      </c>
      <c r="BN30" s="264">
        <v>-17242</v>
      </c>
      <c r="BO30" s="264">
        <v>-10473</v>
      </c>
      <c r="BP30" s="264">
        <v>-9684</v>
      </c>
      <c r="BQ30" s="264">
        <v>6645</v>
      </c>
      <c r="BR30" s="264">
        <v>6456</v>
      </c>
      <c r="BS30" s="264">
        <v>4006</v>
      </c>
      <c r="BT30" s="264">
        <v>6055</v>
      </c>
      <c r="BU30" s="264">
        <v>6042</v>
      </c>
      <c r="BV30" s="264">
        <v>-9465</v>
      </c>
      <c r="BW30" s="264">
        <v>5528</v>
      </c>
      <c r="BX30" s="264">
        <v>3488</v>
      </c>
      <c r="BY30" s="264">
        <v>-16942</v>
      </c>
      <c r="BZ30" s="264">
        <v>1705</v>
      </c>
      <c r="CA30" s="264">
        <v>2848</v>
      </c>
      <c r="CB30" s="264">
        <v>700</v>
      </c>
      <c r="CC30" s="264">
        <v>7543</v>
      </c>
      <c r="CD30" s="264">
        <v>6925</v>
      </c>
      <c r="CE30" s="264">
        <v>7382</v>
      </c>
      <c r="CF30" s="264">
        <v>4536</v>
      </c>
      <c r="CG30" s="264">
        <v>1976</v>
      </c>
      <c r="CH30" s="264">
        <v>3308</v>
      </c>
      <c r="CI30" s="264">
        <v>-13944</v>
      </c>
      <c r="CJ30" s="264">
        <v>2852</v>
      </c>
      <c r="CK30" s="264">
        <v>10083</v>
      </c>
      <c r="CL30" s="264">
        <v>8364</v>
      </c>
      <c r="CM30" s="264">
        <v>6249</v>
      </c>
      <c r="CN30" s="264">
        <v>336</v>
      </c>
      <c r="CO30" s="264">
        <v>-368</v>
      </c>
      <c r="CP30" s="264">
        <v>482</v>
      </c>
      <c r="CQ30" s="264">
        <v>3233</v>
      </c>
      <c r="CR30" s="264">
        <v>9471</v>
      </c>
      <c r="CS30" s="264">
        <v>6065</v>
      </c>
      <c r="CT30" s="264">
        <v>6507</v>
      </c>
      <c r="CU30" s="264">
        <v>4163</v>
      </c>
      <c r="CV30" s="264">
        <v>1631</v>
      </c>
      <c r="CW30" s="264">
        <v>-16362</v>
      </c>
      <c r="CX30" s="264">
        <v>7566</v>
      </c>
      <c r="CY30" s="264">
        <v>7524</v>
      </c>
      <c r="CZ30" s="264">
        <v>6380</v>
      </c>
      <c r="DA30" s="264">
        <v>4282</v>
      </c>
      <c r="DB30" s="264">
        <v>3610</v>
      </c>
      <c r="DC30" s="264">
        <v>1508</v>
      </c>
      <c r="DD30" s="264">
        <v>656</v>
      </c>
      <c r="DE30" s="264">
        <v>218</v>
      </c>
      <c r="DF30" s="264">
        <v>-814</v>
      </c>
      <c r="DG30" s="294">
        <v>58035</v>
      </c>
      <c r="DH30" s="294">
        <v>10</v>
      </c>
    </row>
    <row r="31" spans="1:112">
      <c r="A31" s="264" t="s">
        <v>14</v>
      </c>
      <c r="B31" s="299">
        <v>1002502</v>
      </c>
      <c r="C31" s="299">
        <v>988062</v>
      </c>
      <c r="D31" s="299">
        <v>991989</v>
      </c>
      <c r="E31" s="299">
        <v>1000349</v>
      </c>
      <c r="F31" s="299">
        <v>1005086</v>
      </c>
      <c r="G31" s="299">
        <v>1006690</v>
      </c>
      <c r="H31" s="299">
        <v>1009720</v>
      </c>
      <c r="I31" s="299">
        <v>1008618</v>
      </c>
      <c r="J31" s="299">
        <v>1010449</v>
      </c>
      <c r="K31" s="299">
        <v>1009177</v>
      </c>
      <c r="L31" s="264">
        <v>1017150</v>
      </c>
      <c r="M31" s="294">
        <v>1026128</v>
      </c>
      <c r="N31" s="264">
        <v>1029213</v>
      </c>
      <c r="O31" s="294">
        <v>1007762</v>
      </c>
      <c r="P31" s="264">
        <v>1008607</v>
      </c>
      <c r="Q31" s="294">
        <v>1013555</v>
      </c>
      <c r="R31" s="264">
        <v>1011421</v>
      </c>
      <c r="S31" s="294">
        <v>988250</v>
      </c>
      <c r="T31" s="264">
        <v>971189</v>
      </c>
      <c r="U31" s="294">
        <v>962664</v>
      </c>
      <c r="V31" s="264">
        <v>966243</v>
      </c>
      <c r="W31" s="264">
        <v>970018</v>
      </c>
      <c r="X31" s="264">
        <v>974129</v>
      </c>
      <c r="Y31" s="264">
        <v>980425</v>
      </c>
      <c r="Z31" s="264">
        <v>987268</v>
      </c>
      <c r="AA31" s="264">
        <v>973396</v>
      </c>
      <c r="AB31" s="264">
        <v>977981</v>
      </c>
      <c r="AC31" s="264">
        <v>985130</v>
      </c>
      <c r="AD31" s="264">
        <v>986585</v>
      </c>
      <c r="AE31" s="264">
        <v>990113</v>
      </c>
      <c r="AF31" s="264">
        <f t="shared" si="1"/>
        <v>-13872</v>
      </c>
      <c r="AG31" s="264">
        <f t="shared" si="1"/>
        <v>4585</v>
      </c>
      <c r="AH31" s="264">
        <f t="shared" si="1"/>
        <v>7149</v>
      </c>
      <c r="AI31" s="349">
        <f t="shared" si="1"/>
        <v>1455</v>
      </c>
      <c r="AJ31" s="264">
        <f t="shared" si="1"/>
        <v>3528</v>
      </c>
      <c r="AK31" s="264">
        <f t="shared" si="2"/>
        <v>2845</v>
      </c>
      <c r="AL31" s="264">
        <v>1031331</v>
      </c>
      <c r="AM31" s="294">
        <v>1014873</v>
      </c>
      <c r="AN31" s="264">
        <v>1023139</v>
      </c>
      <c r="AO31" s="349">
        <v>1031913</v>
      </c>
      <c r="AP31" s="264">
        <v>1036387</v>
      </c>
      <c r="AQ31" s="264">
        <v>1035474</v>
      </c>
      <c r="AR31" s="264">
        <v>1035758</v>
      </c>
      <c r="AS31" s="349">
        <v>1039974</v>
      </c>
      <c r="AT31" s="264">
        <v>1041159</v>
      </c>
      <c r="AU31" s="264">
        <v>1043826</v>
      </c>
      <c r="AV31" s="264">
        <v>1050754</v>
      </c>
      <c r="AW31" s="264">
        <v>1057217</v>
      </c>
      <c r="AX31" s="264">
        <v>1062318</v>
      </c>
      <c r="AY31" s="264">
        <v>1041993</v>
      </c>
      <c r="AZ31" s="264">
        <v>1047817</v>
      </c>
      <c r="BA31" s="264">
        <v>1060696</v>
      </c>
      <c r="BB31" s="264">
        <v>1069292</v>
      </c>
      <c r="BC31" s="264">
        <v>1072930</v>
      </c>
      <c r="BD31" s="264">
        <v>1078852</v>
      </c>
      <c r="BE31" s="264">
        <v>1831</v>
      </c>
      <c r="BF31" s="264">
        <v>-1272</v>
      </c>
      <c r="BG31" s="264">
        <v>7973</v>
      </c>
      <c r="BH31" s="264">
        <v>8978</v>
      </c>
      <c r="BI31" s="264">
        <v>3085</v>
      </c>
      <c r="BJ31" s="264">
        <v>-21451</v>
      </c>
      <c r="BK31" s="264">
        <v>845</v>
      </c>
      <c r="BL31" s="264">
        <v>4948</v>
      </c>
      <c r="BM31" s="264">
        <v>-2134</v>
      </c>
      <c r="BN31" s="264">
        <v>-23171</v>
      </c>
      <c r="BO31" s="264">
        <v>-17061</v>
      </c>
      <c r="BP31" s="264">
        <v>-8525</v>
      </c>
      <c r="BQ31" s="264">
        <v>3579</v>
      </c>
      <c r="BR31" s="264">
        <v>3775</v>
      </c>
      <c r="BS31" s="264">
        <v>4111</v>
      </c>
      <c r="BT31" s="264">
        <v>6296</v>
      </c>
      <c r="BU31" s="264">
        <v>6843</v>
      </c>
      <c r="BV31" s="264">
        <v>-13872</v>
      </c>
      <c r="BW31" s="264">
        <v>4585</v>
      </c>
      <c r="BX31" s="264">
        <v>7149</v>
      </c>
      <c r="BY31" s="264">
        <v>-14440</v>
      </c>
      <c r="BZ31" s="264">
        <v>1455</v>
      </c>
      <c r="CA31" s="264">
        <v>3528</v>
      </c>
      <c r="CB31" s="264">
        <v>-483</v>
      </c>
      <c r="CC31" s="264">
        <v>7189</v>
      </c>
      <c r="CD31" s="264">
        <v>7135</v>
      </c>
      <c r="CE31" s="264">
        <v>2057</v>
      </c>
      <c r="CF31" s="264">
        <v>9491</v>
      </c>
      <c r="CG31" s="264">
        <v>9298</v>
      </c>
      <c r="CH31" s="264">
        <v>6531</v>
      </c>
      <c r="CI31" s="264">
        <v>-16458</v>
      </c>
      <c r="CJ31" s="264">
        <v>3927</v>
      </c>
      <c r="CK31" s="264">
        <v>8266</v>
      </c>
      <c r="CL31" s="264">
        <v>8774</v>
      </c>
      <c r="CM31" s="264">
        <v>4474</v>
      </c>
      <c r="CN31" s="264">
        <v>-913</v>
      </c>
      <c r="CO31" s="264">
        <v>284</v>
      </c>
      <c r="CP31" s="264">
        <v>4216</v>
      </c>
      <c r="CQ31" s="264">
        <v>1185</v>
      </c>
      <c r="CR31" s="264">
        <v>2667</v>
      </c>
      <c r="CS31" s="264">
        <v>6928</v>
      </c>
      <c r="CT31" s="264">
        <v>6463</v>
      </c>
      <c r="CU31" s="264">
        <v>8360</v>
      </c>
      <c r="CV31" s="264">
        <v>5101</v>
      </c>
      <c r="CW31" s="264">
        <v>-20325</v>
      </c>
      <c r="CX31" s="264">
        <v>5824</v>
      </c>
      <c r="CY31" s="264">
        <v>12879</v>
      </c>
      <c r="CZ31" s="264">
        <v>8596</v>
      </c>
      <c r="DA31" s="264">
        <v>3638</v>
      </c>
      <c r="DB31" s="264">
        <v>5922</v>
      </c>
      <c r="DC31" s="264">
        <v>4737</v>
      </c>
      <c r="DD31" s="264">
        <v>1604</v>
      </c>
      <c r="DE31" s="264">
        <v>3030</v>
      </c>
      <c r="DF31" s="264">
        <v>-1102</v>
      </c>
      <c r="DG31" s="294">
        <v>76350</v>
      </c>
      <c r="DH31" s="294">
        <v>9</v>
      </c>
    </row>
    <row r="32" spans="1:112">
      <c r="A32" s="264" t="s">
        <v>28</v>
      </c>
      <c r="B32" s="299">
        <v>168716</v>
      </c>
      <c r="C32" s="299">
        <v>165576</v>
      </c>
      <c r="D32" s="299">
        <v>165271</v>
      </c>
      <c r="E32" s="299">
        <v>166176</v>
      </c>
      <c r="F32" s="299">
        <v>166573</v>
      </c>
      <c r="G32" s="299">
        <v>167792</v>
      </c>
      <c r="H32" s="299">
        <v>167389</v>
      </c>
      <c r="I32" s="299">
        <v>166177</v>
      </c>
      <c r="J32" s="299">
        <v>166213</v>
      </c>
      <c r="K32" s="299">
        <v>167777</v>
      </c>
      <c r="L32" s="264">
        <v>168619</v>
      </c>
      <c r="M32" s="294">
        <v>171102</v>
      </c>
      <c r="N32" s="264">
        <v>173997</v>
      </c>
      <c r="O32" s="294">
        <v>171220</v>
      </c>
      <c r="P32" s="264">
        <v>171196</v>
      </c>
      <c r="Q32" s="294">
        <v>173223</v>
      </c>
      <c r="R32" s="264">
        <v>173950</v>
      </c>
      <c r="S32" s="294">
        <v>171642</v>
      </c>
      <c r="T32" s="264">
        <v>169106</v>
      </c>
      <c r="U32" s="294">
        <v>168470</v>
      </c>
      <c r="V32" s="264">
        <v>169301</v>
      </c>
      <c r="W32" s="264">
        <v>171299</v>
      </c>
      <c r="X32" s="264">
        <v>172923</v>
      </c>
      <c r="Y32" s="264">
        <v>175679</v>
      </c>
      <c r="Z32" s="264">
        <v>176822</v>
      </c>
      <c r="AA32" s="264">
        <v>174213</v>
      </c>
      <c r="AB32" s="264">
        <v>175361</v>
      </c>
      <c r="AC32" s="264">
        <v>179307</v>
      </c>
      <c r="AD32" s="264">
        <v>185038</v>
      </c>
      <c r="AE32" s="264">
        <v>188355</v>
      </c>
      <c r="AF32" s="264">
        <f t="shared" si="1"/>
        <v>-2609</v>
      </c>
      <c r="AG32" s="264">
        <f t="shared" si="1"/>
        <v>1148</v>
      </c>
      <c r="AH32" s="264">
        <f t="shared" si="1"/>
        <v>3946</v>
      </c>
      <c r="AI32" s="349">
        <f t="shared" si="1"/>
        <v>5731</v>
      </c>
      <c r="AJ32" s="264">
        <f t="shared" si="1"/>
        <v>3317</v>
      </c>
      <c r="AK32" s="264">
        <f t="shared" si="2"/>
        <v>11533</v>
      </c>
      <c r="AL32" s="264">
        <v>213110</v>
      </c>
      <c r="AM32" s="294">
        <v>209338</v>
      </c>
      <c r="AN32" s="264">
        <v>213100</v>
      </c>
      <c r="AO32" s="349">
        <v>218065</v>
      </c>
      <c r="AP32" s="264">
        <v>219759</v>
      </c>
      <c r="AQ32" s="264">
        <v>220036</v>
      </c>
      <c r="AR32" s="264">
        <v>224698</v>
      </c>
      <c r="AS32" s="349">
        <v>225937</v>
      </c>
      <c r="AT32" s="264">
        <v>226845</v>
      </c>
      <c r="AU32" s="264">
        <v>228940</v>
      </c>
      <c r="AV32" s="264">
        <v>232764</v>
      </c>
      <c r="AW32" s="264">
        <v>236883</v>
      </c>
      <c r="AX32" s="264">
        <v>240519</v>
      </c>
      <c r="AY32" s="264">
        <v>236579</v>
      </c>
      <c r="AZ32" s="264">
        <v>236993</v>
      </c>
      <c r="BA32" s="264">
        <v>240999</v>
      </c>
      <c r="BB32" s="264">
        <v>243760</v>
      </c>
      <c r="BC32" s="264">
        <v>244054</v>
      </c>
      <c r="BD32" s="264">
        <v>245443</v>
      </c>
      <c r="BE32" s="264">
        <v>36</v>
      </c>
      <c r="BF32" s="264">
        <v>1564</v>
      </c>
      <c r="BG32" s="264">
        <v>842</v>
      </c>
      <c r="BH32" s="264">
        <v>2483</v>
      </c>
      <c r="BI32" s="264">
        <v>2895</v>
      </c>
      <c r="BJ32" s="264">
        <v>-2777</v>
      </c>
      <c r="BK32" s="264">
        <v>-24</v>
      </c>
      <c r="BL32" s="264">
        <v>2027</v>
      </c>
      <c r="BM32" s="264">
        <v>727</v>
      </c>
      <c r="BN32" s="264">
        <v>-2308</v>
      </c>
      <c r="BO32" s="264">
        <v>-2536</v>
      </c>
      <c r="BP32" s="264">
        <v>-636</v>
      </c>
      <c r="BQ32" s="264">
        <v>831</v>
      </c>
      <c r="BR32" s="264">
        <v>1998</v>
      </c>
      <c r="BS32" s="264">
        <v>1624</v>
      </c>
      <c r="BT32" s="264">
        <v>2756</v>
      </c>
      <c r="BU32" s="264">
        <v>1143</v>
      </c>
      <c r="BV32" s="264">
        <v>-2609</v>
      </c>
      <c r="BW32" s="264">
        <v>1148</v>
      </c>
      <c r="BX32" s="264">
        <v>3946</v>
      </c>
      <c r="BY32" s="264">
        <v>-3140</v>
      </c>
      <c r="BZ32" s="264">
        <v>5731</v>
      </c>
      <c r="CA32" s="264">
        <v>3317</v>
      </c>
      <c r="CB32" s="264">
        <v>4694</v>
      </c>
      <c r="CC32" s="264">
        <v>1944</v>
      </c>
      <c r="CD32" s="264">
        <v>5428</v>
      </c>
      <c r="CE32" s="264">
        <v>1304</v>
      </c>
      <c r="CF32" s="264">
        <v>3363</v>
      </c>
      <c r="CG32" s="264">
        <v>3308</v>
      </c>
      <c r="CH32" s="264">
        <v>4714</v>
      </c>
      <c r="CI32" s="264">
        <v>-3772</v>
      </c>
      <c r="CJ32" s="264">
        <v>-305</v>
      </c>
      <c r="CK32" s="264">
        <v>3762</v>
      </c>
      <c r="CL32" s="264">
        <v>4965</v>
      </c>
      <c r="CM32" s="264">
        <v>1694</v>
      </c>
      <c r="CN32" s="264">
        <v>277</v>
      </c>
      <c r="CO32" s="264">
        <v>4662</v>
      </c>
      <c r="CP32" s="264">
        <v>1239</v>
      </c>
      <c r="CQ32" s="264">
        <v>908</v>
      </c>
      <c r="CR32" s="264">
        <v>2095</v>
      </c>
      <c r="CS32" s="264">
        <v>3824</v>
      </c>
      <c r="CT32" s="264">
        <v>4119</v>
      </c>
      <c r="CU32" s="264">
        <v>905</v>
      </c>
      <c r="CV32" s="264">
        <v>3636</v>
      </c>
      <c r="CW32" s="264">
        <v>-3940</v>
      </c>
      <c r="CX32" s="264">
        <v>414</v>
      </c>
      <c r="CY32" s="264">
        <v>4006</v>
      </c>
      <c r="CZ32" s="264">
        <v>2761</v>
      </c>
      <c r="DA32" s="264">
        <v>294</v>
      </c>
      <c r="DB32" s="264">
        <v>1389</v>
      </c>
      <c r="DC32" s="264">
        <v>397</v>
      </c>
      <c r="DD32" s="264">
        <v>1219</v>
      </c>
      <c r="DE32" s="264">
        <v>-403</v>
      </c>
      <c r="DF32" s="264">
        <v>-1212</v>
      </c>
      <c r="DG32" s="294">
        <v>76727</v>
      </c>
      <c r="DH32" s="294">
        <v>8</v>
      </c>
    </row>
    <row r="33" spans="1:112">
      <c r="A33" s="264" t="s">
        <v>8</v>
      </c>
      <c r="B33" s="299">
        <v>898460</v>
      </c>
      <c r="C33" s="299">
        <v>882868</v>
      </c>
      <c r="D33" s="299">
        <v>892498</v>
      </c>
      <c r="E33" s="299">
        <v>897834</v>
      </c>
      <c r="F33" s="299">
        <v>895211</v>
      </c>
      <c r="G33" s="299">
        <v>894553</v>
      </c>
      <c r="H33" s="299">
        <v>898444</v>
      </c>
      <c r="I33" s="299">
        <v>896052</v>
      </c>
      <c r="J33" s="299">
        <v>896288</v>
      </c>
      <c r="K33" s="299">
        <v>898527</v>
      </c>
      <c r="L33" s="264">
        <v>902654</v>
      </c>
      <c r="M33" s="294">
        <v>907216</v>
      </c>
      <c r="N33" s="264">
        <v>909403</v>
      </c>
      <c r="O33" s="294">
        <v>892899</v>
      </c>
      <c r="P33" s="264">
        <v>900551</v>
      </c>
      <c r="Q33" s="294">
        <v>902039</v>
      </c>
      <c r="R33" s="264">
        <v>897260</v>
      </c>
      <c r="S33" s="294">
        <v>883711</v>
      </c>
      <c r="T33" s="264">
        <v>870848</v>
      </c>
      <c r="U33" s="294">
        <v>875288</v>
      </c>
      <c r="V33" s="264">
        <v>889248</v>
      </c>
      <c r="W33" s="264">
        <v>897690</v>
      </c>
      <c r="X33" s="264">
        <v>901676</v>
      </c>
      <c r="Y33" s="264">
        <v>908614</v>
      </c>
      <c r="Z33" s="264">
        <v>915483</v>
      </c>
      <c r="AA33" s="264">
        <v>903594</v>
      </c>
      <c r="AB33" s="264">
        <v>913562</v>
      </c>
      <c r="AC33" s="264">
        <v>915962</v>
      </c>
      <c r="AD33" s="264">
        <v>920933</v>
      </c>
      <c r="AE33" s="264">
        <v>925796</v>
      </c>
      <c r="AF33" s="264">
        <f t="shared" si="1"/>
        <v>-11889</v>
      </c>
      <c r="AG33" s="264">
        <f t="shared" si="1"/>
        <v>9968</v>
      </c>
      <c r="AH33" s="264">
        <f t="shared" si="1"/>
        <v>2400</v>
      </c>
      <c r="AI33" s="349">
        <f t="shared" si="1"/>
        <v>4971</v>
      </c>
      <c r="AJ33" s="264">
        <f t="shared" si="1"/>
        <v>4863</v>
      </c>
      <c r="AK33" s="264">
        <f t="shared" si="2"/>
        <v>10313</v>
      </c>
      <c r="AL33" s="264">
        <v>947984</v>
      </c>
      <c r="AM33" s="294">
        <v>930477</v>
      </c>
      <c r="AN33" s="264">
        <v>945569</v>
      </c>
      <c r="AO33" s="349">
        <v>955326</v>
      </c>
      <c r="AP33" s="264">
        <v>960620</v>
      </c>
      <c r="AQ33" s="264">
        <v>959575</v>
      </c>
      <c r="AR33" s="264">
        <v>958691</v>
      </c>
      <c r="AS33" s="349">
        <v>960072</v>
      </c>
      <c r="AT33" s="264">
        <v>959639</v>
      </c>
      <c r="AU33" s="264">
        <v>968430</v>
      </c>
      <c r="AV33" s="264">
        <v>973906</v>
      </c>
      <c r="AW33" s="264">
        <v>980619</v>
      </c>
      <c r="AX33" s="264">
        <v>982033</v>
      </c>
      <c r="AY33" s="264">
        <v>962905</v>
      </c>
      <c r="AZ33" s="264">
        <v>974271</v>
      </c>
      <c r="BA33" s="264">
        <v>981673</v>
      </c>
      <c r="BB33" s="264">
        <v>987450</v>
      </c>
      <c r="BC33" s="264">
        <v>986550</v>
      </c>
      <c r="BD33" s="264">
        <v>988994</v>
      </c>
      <c r="BE33" s="264">
        <v>236</v>
      </c>
      <c r="BF33" s="264">
        <v>2239</v>
      </c>
      <c r="BG33" s="264">
        <v>4127</v>
      </c>
      <c r="BH33" s="264">
        <v>4562</v>
      </c>
      <c r="BI33" s="264">
        <v>2187</v>
      </c>
      <c r="BJ33" s="264">
        <v>-16504</v>
      </c>
      <c r="BK33" s="264">
        <v>7652</v>
      </c>
      <c r="BL33" s="264">
        <v>1488</v>
      </c>
      <c r="BM33" s="264">
        <v>-4779</v>
      </c>
      <c r="BN33" s="264">
        <v>-13549</v>
      </c>
      <c r="BO33" s="264">
        <v>-12863</v>
      </c>
      <c r="BP33" s="264">
        <v>4440</v>
      </c>
      <c r="BQ33" s="264">
        <v>13960</v>
      </c>
      <c r="BR33" s="264">
        <v>8442</v>
      </c>
      <c r="BS33" s="264">
        <v>3986</v>
      </c>
      <c r="BT33" s="264">
        <v>6938</v>
      </c>
      <c r="BU33" s="264">
        <v>6869</v>
      </c>
      <c r="BV33" s="264">
        <v>-11889</v>
      </c>
      <c r="BW33" s="264">
        <v>9968</v>
      </c>
      <c r="BX33" s="264">
        <v>2400</v>
      </c>
      <c r="BY33" s="264">
        <v>-15592</v>
      </c>
      <c r="BZ33" s="264">
        <v>4971</v>
      </c>
      <c r="CA33" s="264">
        <v>4863</v>
      </c>
      <c r="CB33" s="264">
        <v>2891</v>
      </c>
      <c r="CC33" s="264">
        <v>2504</v>
      </c>
      <c r="CD33" s="264">
        <v>1080</v>
      </c>
      <c r="CE33" s="264">
        <v>956</v>
      </c>
      <c r="CF33" s="264">
        <v>6613</v>
      </c>
      <c r="CG33" s="264">
        <v>5146</v>
      </c>
      <c r="CH33" s="264">
        <v>2998</v>
      </c>
      <c r="CI33" s="264">
        <v>-17507</v>
      </c>
      <c r="CJ33" s="264">
        <v>9630</v>
      </c>
      <c r="CK33" s="264">
        <v>15092</v>
      </c>
      <c r="CL33" s="264">
        <v>9757</v>
      </c>
      <c r="CM33" s="264">
        <v>5294</v>
      </c>
      <c r="CN33" s="264">
        <v>-1045</v>
      </c>
      <c r="CO33" s="264">
        <v>-884</v>
      </c>
      <c r="CP33" s="264">
        <v>1381</v>
      </c>
      <c r="CQ33" s="264">
        <v>-433</v>
      </c>
      <c r="CR33" s="264">
        <v>8791</v>
      </c>
      <c r="CS33" s="264">
        <v>5476</v>
      </c>
      <c r="CT33" s="264">
        <v>6713</v>
      </c>
      <c r="CU33" s="264">
        <v>5336</v>
      </c>
      <c r="CV33" s="264">
        <v>1414</v>
      </c>
      <c r="CW33" s="264">
        <v>-19128</v>
      </c>
      <c r="CX33" s="264">
        <v>11366</v>
      </c>
      <c r="CY33" s="264">
        <v>7402</v>
      </c>
      <c r="CZ33" s="264">
        <v>5777</v>
      </c>
      <c r="DA33" s="264">
        <v>-900</v>
      </c>
      <c r="DB33" s="264">
        <v>2444</v>
      </c>
      <c r="DC33" s="264">
        <v>-2623</v>
      </c>
      <c r="DD33" s="264">
        <v>-658</v>
      </c>
      <c r="DE33" s="264">
        <v>3891</v>
      </c>
      <c r="DF33" s="264">
        <v>-2392</v>
      </c>
      <c r="DG33" s="294">
        <v>90534</v>
      </c>
      <c r="DH33" s="294">
        <v>7</v>
      </c>
    </row>
    <row r="34" spans="1:112">
      <c r="A34" s="264" t="s">
        <v>23</v>
      </c>
      <c r="B34" s="299">
        <v>591061</v>
      </c>
      <c r="C34" s="299">
        <v>576858</v>
      </c>
      <c r="D34" s="299">
        <v>587506</v>
      </c>
      <c r="E34" s="299">
        <v>593984</v>
      </c>
      <c r="F34" s="299">
        <v>596684</v>
      </c>
      <c r="G34" s="299">
        <v>602636</v>
      </c>
      <c r="H34" s="299">
        <v>604499</v>
      </c>
      <c r="I34" s="299">
        <v>607498</v>
      </c>
      <c r="J34" s="299">
        <v>608907</v>
      </c>
      <c r="K34" s="299">
        <v>613572</v>
      </c>
      <c r="L34" s="264">
        <v>618469</v>
      </c>
      <c r="M34" s="294">
        <v>621440</v>
      </c>
      <c r="N34" s="264">
        <v>621882</v>
      </c>
      <c r="O34" s="294">
        <v>607919</v>
      </c>
      <c r="P34" s="264">
        <v>614415</v>
      </c>
      <c r="Q34" s="294">
        <v>615585</v>
      </c>
      <c r="R34" s="264">
        <v>611778</v>
      </c>
      <c r="S34" s="294">
        <v>591189</v>
      </c>
      <c r="T34" s="264">
        <v>581478</v>
      </c>
      <c r="U34" s="294">
        <v>581410</v>
      </c>
      <c r="V34" s="264">
        <v>580949</v>
      </c>
      <c r="W34" s="264">
        <v>587463</v>
      </c>
      <c r="X34" s="264">
        <v>592725</v>
      </c>
      <c r="Y34" s="264">
        <v>598103</v>
      </c>
      <c r="Z34" s="264">
        <v>603612</v>
      </c>
      <c r="AA34" s="264">
        <v>595496</v>
      </c>
      <c r="AB34" s="264">
        <v>600127</v>
      </c>
      <c r="AC34" s="264">
        <v>606706</v>
      </c>
      <c r="AD34" s="264">
        <v>611101</v>
      </c>
      <c r="AE34" s="264">
        <v>614757</v>
      </c>
      <c r="AF34" s="264">
        <f t="shared" si="1"/>
        <v>-8116</v>
      </c>
      <c r="AG34" s="264">
        <f t="shared" si="1"/>
        <v>4631</v>
      </c>
      <c r="AH34" s="264">
        <f t="shared" si="1"/>
        <v>6579</v>
      </c>
      <c r="AI34" s="349">
        <f t="shared" si="1"/>
        <v>4395</v>
      </c>
      <c r="AJ34" s="264">
        <f t="shared" si="1"/>
        <v>3656</v>
      </c>
      <c r="AK34" s="264">
        <f t="shared" si="2"/>
        <v>11145</v>
      </c>
      <c r="AL34" s="264">
        <v>639432</v>
      </c>
      <c r="AM34" s="294">
        <v>628676</v>
      </c>
      <c r="AN34" s="264">
        <v>633157</v>
      </c>
      <c r="AO34" s="349">
        <v>641638</v>
      </c>
      <c r="AP34" s="264">
        <v>645716</v>
      </c>
      <c r="AQ34" s="264">
        <v>646893</v>
      </c>
      <c r="AR34" s="264">
        <v>651828</v>
      </c>
      <c r="AS34" s="349">
        <v>655295</v>
      </c>
      <c r="AT34" s="264">
        <v>655196</v>
      </c>
      <c r="AU34" s="264">
        <v>661205</v>
      </c>
      <c r="AV34" s="264">
        <v>666303</v>
      </c>
      <c r="AW34" s="264">
        <v>673467</v>
      </c>
      <c r="AX34" s="264">
        <v>675067</v>
      </c>
      <c r="AY34" s="264">
        <v>662609</v>
      </c>
      <c r="AZ34" s="264">
        <v>668677</v>
      </c>
      <c r="BA34" s="264">
        <v>676216</v>
      </c>
      <c r="BB34" s="264">
        <v>681441</v>
      </c>
      <c r="BC34" s="264">
        <v>682969</v>
      </c>
      <c r="BD34" s="264">
        <v>687827</v>
      </c>
      <c r="BE34" s="264">
        <v>1409</v>
      </c>
      <c r="BF34" s="264">
        <v>4665</v>
      </c>
      <c r="BG34" s="264">
        <v>4897</v>
      </c>
      <c r="BH34" s="264">
        <v>2971</v>
      </c>
      <c r="BI34" s="264">
        <v>442</v>
      </c>
      <c r="BJ34" s="264">
        <v>-13963</v>
      </c>
      <c r="BK34" s="264">
        <v>6496</v>
      </c>
      <c r="BL34" s="264">
        <v>1170</v>
      </c>
      <c r="BM34" s="264">
        <v>-3807</v>
      </c>
      <c r="BN34" s="264">
        <v>-20589</v>
      </c>
      <c r="BO34" s="264">
        <v>-9711</v>
      </c>
      <c r="BP34" s="264">
        <v>-68</v>
      </c>
      <c r="BQ34" s="264">
        <v>-461</v>
      </c>
      <c r="BR34" s="264">
        <v>6514</v>
      </c>
      <c r="BS34" s="264">
        <v>5262</v>
      </c>
      <c r="BT34" s="264">
        <v>5378</v>
      </c>
      <c r="BU34" s="264">
        <v>5509</v>
      </c>
      <c r="BV34" s="264">
        <v>-8116</v>
      </c>
      <c r="BW34" s="264">
        <v>4631</v>
      </c>
      <c r="BX34" s="264">
        <v>6579</v>
      </c>
      <c r="BY34" s="264">
        <v>-14203</v>
      </c>
      <c r="BZ34" s="264">
        <v>4395</v>
      </c>
      <c r="CA34" s="264">
        <v>3656</v>
      </c>
      <c r="CB34" s="264">
        <v>869</v>
      </c>
      <c r="CC34" s="264">
        <v>2932</v>
      </c>
      <c r="CD34" s="264">
        <v>4302</v>
      </c>
      <c r="CE34" s="264">
        <v>4115</v>
      </c>
      <c r="CF34" s="264">
        <v>2776</v>
      </c>
      <c r="CG34" s="264">
        <v>4335</v>
      </c>
      <c r="CH34" s="264">
        <v>5346</v>
      </c>
      <c r="CI34" s="264">
        <v>-10756</v>
      </c>
      <c r="CJ34" s="264">
        <v>10648</v>
      </c>
      <c r="CK34" s="264">
        <v>4481</v>
      </c>
      <c r="CL34" s="264">
        <v>8481</v>
      </c>
      <c r="CM34" s="264">
        <v>4078</v>
      </c>
      <c r="CN34" s="264">
        <v>1177</v>
      </c>
      <c r="CO34" s="264">
        <v>4935</v>
      </c>
      <c r="CP34" s="264">
        <v>3467</v>
      </c>
      <c r="CQ34" s="264">
        <v>-99</v>
      </c>
      <c r="CR34" s="264">
        <v>6009</v>
      </c>
      <c r="CS34" s="264">
        <v>5098</v>
      </c>
      <c r="CT34" s="264">
        <v>7164</v>
      </c>
      <c r="CU34" s="264">
        <v>6478</v>
      </c>
      <c r="CV34" s="264">
        <v>1600</v>
      </c>
      <c r="CW34" s="264">
        <v>-12458</v>
      </c>
      <c r="CX34" s="264">
        <v>6068</v>
      </c>
      <c r="CY34" s="264">
        <v>7539</v>
      </c>
      <c r="CZ34" s="264">
        <v>5225</v>
      </c>
      <c r="DA34" s="264">
        <v>1528</v>
      </c>
      <c r="DB34" s="264">
        <v>4858</v>
      </c>
      <c r="DC34" s="264">
        <v>2700</v>
      </c>
      <c r="DD34" s="264">
        <v>5952</v>
      </c>
      <c r="DE34" s="264">
        <v>1863</v>
      </c>
      <c r="DF34" s="264">
        <v>2999</v>
      </c>
      <c r="DG34" s="294">
        <v>96766</v>
      </c>
      <c r="DH34" s="294">
        <v>6</v>
      </c>
    </row>
    <row r="35" spans="1:112">
      <c r="A35" s="264" t="s">
        <v>13</v>
      </c>
      <c r="B35" s="299">
        <v>1660399</v>
      </c>
      <c r="C35" s="299">
        <v>1627196</v>
      </c>
      <c r="D35" s="299">
        <v>1624382</v>
      </c>
      <c r="E35" s="299">
        <v>1631929</v>
      </c>
      <c r="F35" s="299">
        <v>1630733</v>
      </c>
      <c r="G35" s="299">
        <v>1637760</v>
      </c>
      <c r="H35" s="299">
        <v>1645164</v>
      </c>
      <c r="I35" s="299">
        <v>1644363</v>
      </c>
      <c r="J35" s="299">
        <v>1634468</v>
      </c>
      <c r="K35" s="299">
        <v>1639446</v>
      </c>
      <c r="L35" s="264">
        <v>1649780</v>
      </c>
      <c r="M35" s="294">
        <v>1654211</v>
      </c>
      <c r="N35" s="264">
        <v>1663619</v>
      </c>
      <c r="O35" s="294">
        <v>1626181</v>
      </c>
      <c r="P35" s="264">
        <v>1630366</v>
      </c>
      <c r="Q35" s="294">
        <v>1638840</v>
      </c>
      <c r="R35" s="264">
        <v>1639195</v>
      </c>
      <c r="S35" s="294">
        <v>1602221</v>
      </c>
      <c r="T35" s="264">
        <v>1580188</v>
      </c>
      <c r="U35" s="294">
        <v>1580456</v>
      </c>
      <c r="V35" s="264">
        <v>1579438</v>
      </c>
      <c r="W35" s="264">
        <v>1586644</v>
      </c>
      <c r="X35" s="264">
        <v>1596357</v>
      </c>
      <c r="Y35" s="264">
        <v>1611893</v>
      </c>
      <c r="Z35" s="264">
        <v>1619262</v>
      </c>
      <c r="AA35" s="264">
        <v>1593415</v>
      </c>
      <c r="AB35" s="264">
        <v>1594259</v>
      </c>
      <c r="AC35" s="264">
        <v>1603856</v>
      </c>
      <c r="AD35" s="264">
        <v>1606884</v>
      </c>
      <c r="AE35" s="264">
        <v>1613698</v>
      </c>
      <c r="AF35" s="264">
        <f t="shared" si="1"/>
        <v>-25847</v>
      </c>
      <c r="AG35" s="264">
        <f t="shared" si="1"/>
        <v>844</v>
      </c>
      <c r="AH35" s="264">
        <f t="shared" si="1"/>
        <v>9597</v>
      </c>
      <c r="AI35" s="349">
        <f t="shared" si="1"/>
        <v>3028</v>
      </c>
      <c r="AJ35" s="264">
        <f t="shared" si="1"/>
        <v>6814</v>
      </c>
      <c r="AK35" s="264">
        <f t="shared" si="2"/>
        <v>-5564</v>
      </c>
      <c r="AL35" s="264">
        <v>1681296</v>
      </c>
      <c r="AM35" s="294">
        <v>1650381</v>
      </c>
      <c r="AN35" s="264">
        <v>1659857</v>
      </c>
      <c r="AO35" s="349">
        <v>1670417</v>
      </c>
      <c r="AP35" s="264">
        <v>1674576</v>
      </c>
      <c r="AQ35" s="264">
        <v>1679022</v>
      </c>
      <c r="AR35" s="264">
        <v>1686619</v>
      </c>
      <c r="AS35" s="349">
        <v>1693231</v>
      </c>
      <c r="AT35" s="264">
        <v>1701100</v>
      </c>
      <c r="AU35" s="264">
        <v>1711288</v>
      </c>
      <c r="AV35" s="264">
        <v>1724144</v>
      </c>
      <c r="AW35" s="264">
        <v>1747660</v>
      </c>
      <c r="AX35" s="264">
        <v>1760793</v>
      </c>
      <c r="AY35" s="264">
        <v>1732700</v>
      </c>
      <c r="AZ35" s="264">
        <v>1726186</v>
      </c>
      <c r="BA35" s="264">
        <v>1737289</v>
      </c>
      <c r="BB35" s="264">
        <v>1751101</v>
      </c>
      <c r="BC35" s="264">
        <v>1755514</v>
      </c>
      <c r="BD35" s="264">
        <v>1770513</v>
      </c>
      <c r="BE35" s="264">
        <v>-9895</v>
      </c>
      <c r="BF35" s="264">
        <v>4978</v>
      </c>
      <c r="BG35" s="264">
        <v>10334</v>
      </c>
      <c r="BH35" s="264">
        <v>4431</v>
      </c>
      <c r="BI35" s="264">
        <v>9408</v>
      </c>
      <c r="BJ35" s="264">
        <v>-37438</v>
      </c>
      <c r="BK35" s="264">
        <v>4185</v>
      </c>
      <c r="BL35" s="264">
        <v>8474</v>
      </c>
      <c r="BM35" s="264">
        <v>355</v>
      </c>
      <c r="BN35" s="264">
        <v>-36974</v>
      </c>
      <c r="BO35" s="264">
        <v>-22033</v>
      </c>
      <c r="BP35" s="264">
        <v>268</v>
      </c>
      <c r="BQ35" s="264">
        <v>-1018</v>
      </c>
      <c r="BR35" s="264">
        <v>7206</v>
      </c>
      <c r="BS35" s="264">
        <v>9713</v>
      </c>
      <c r="BT35" s="264">
        <v>15536</v>
      </c>
      <c r="BU35" s="264">
        <v>7369</v>
      </c>
      <c r="BV35" s="264">
        <v>-25847</v>
      </c>
      <c r="BW35" s="264">
        <v>844</v>
      </c>
      <c r="BX35" s="264">
        <v>9597</v>
      </c>
      <c r="BY35" s="264">
        <v>-33203</v>
      </c>
      <c r="BZ35" s="264">
        <v>3028</v>
      </c>
      <c r="CA35" s="264">
        <v>6814</v>
      </c>
      <c r="CB35" s="264">
        <v>7231</v>
      </c>
      <c r="CC35" s="264">
        <v>1849</v>
      </c>
      <c r="CD35" s="264">
        <v>-11171</v>
      </c>
      <c r="CE35" s="264">
        <v>15249</v>
      </c>
      <c r="CF35" s="264">
        <v>18040</v>
      </c>
      <c r="CG35" s="264">
        <v>23023</v>
      </c>
      <c r="CH35" s="264">
        <v>13377</v>
      </c>
      <c r="CI35" s="264">
        <v>-30915</v>
      </c>
      <c r="CJ35" s="264">
        <v>-2814</v>
      </c>
      <c r="CK35" s="264">
        <v>9476</v>
      </c>
      <c r="CL35" s="264">
        <v>10560</v>
      </c>
      <c r="CM35" s="264">
        <v>4159</v>
      </c>
      <c r="CN35" s="264">
        <v>4446</v>
      </c>
      <c r="CO35" s="264">
        <v>7597</v>
      </c>
      <c r="CP35" s="264">
        <v>6612</v>
      </c>
      <c r="CQ35" s="264">
        <v>7869</v>
      </c>
      <c r="CR35" s="264">
        <v>10188</v>
      </c>
      <c r="CS35" s="264">
        <v>12856</v>
      </c>
      <c r="CT35" s="264">
        <v>23516</v>
      </c>
      <c r="CU35" s="264">
        <v>7547</v>
      </c>
      <c r="CV35" s="264">
        <v>13133</v>
      </c>
      <c r="CW35" s="264">
        <v>-28093</v>
      </c>
      <c r="CX35" s="264">
        <v>-6514</v>
      </c>
      <c r="CY35" s="264">
        <v>11103</v>
      </c>
      <c r="CZ35" s="264">
        <v>13812</v>
      </c>
      <c r="DA35" s="264">
        <v>4413</v>
      </c>
      <c r="DB35" s="264">
        <v>14999</v>
      </c>
      <c r="DC35" s="264">
        <v>-1196</v>
      </c>
      <c r="DD35" s="264">
        <v>7027</v>
      </c>
      <c r="DE35" s="264">
        <v>7404</v>
      </c>
      <c r="DF35" s="264">
        <v>-801</v>
      </c>
      <c r="DG35" s="294">
        <v>110114</v>
      </c>
      <c r="DH35" s="294">
        <v>5</v>
      </c>
    </row>
    <row r="36" spans="1:112">
      <c r="A36" s="264" t="s">
        <v>4</v>
      </c>
      <c r="B36" s="299">
        <v>927131</v>
      </c>
      <c r="C36" s="299">
        <v>905314</v>
      </c>
      <c r="D36" s="299">
        <v>913628</v>
      </c>
      <c r="E36" s="299">
        <v>924018</v>
      </c>
      <c r="F36" s="299">
        <v>925647</v>
      </c>
      <c r="G36" s="299">
        <v>924612</v>
      </c>
      <c r="H36" s="299">
        <v>922859</v>
      </c>
      <c r="I36" s="299">
        <v>927580</v>
      </c>
      <c r="J36" s="299">
        <v>929902</v>
      </c>
      <c r="K36" s="299">
        <v>932937</v>
      </c>
      <c r="L36" s="264">
        <v>941427</v>
      </c>
      <c r="M36" s="294">
        <v>938363</v>
      </c>
      <c r="N36" s="264">
        <v>945241</v>
      </c>
      <c r="O36" s="294">
        <v>919138</v>
      </c>
      <c r="P36" s="264">
        <v>935125</v>
      </c>
      <c r="Q36" s="294">
        <v>940382</v>
      </c>
      <c r="R36" s="264">
        <v>943854</v>
      </c>
      <c r="S36" s="294">
        <v>921528</v>
      </c>
      <c r="T36" s="264">
        <v>920312</v>
      </c>
      <c r="U36" s="294">
        <v>926866</v>
      </c>
      <c r="V36" s="264">
        <v>934572</v>
      </c>
      <c r="W36" s="264">
        <v>941458</v>
      </c>
      <c r="X36" s="264">
        <v>949253</v>
      </c>
      <c r="Y36" s="264">
        <v>961284</v>
      </c>
      <c r="Z36" s="264">
        <v>962841</v>
      </c>
      <c r="AA36" s="264">
        <v>944174</v>
      </c>
      <c r="AB36" s="264">
        <v>964088</v>
      </c>
      <c r="AC36" s="264">
        <v>970897</v>
      </c>
      <c r="AD36" s="264">
        <v>983129</v>
      </c>
      <c r="AE36" s="264">
        <v>982827</v>
      </c>
      <c r="AF36" s="264">
        <f t="shared" si="1"/>
        <v>-18667</v>
      </c>
      <c r="AG36" s="264">
        <f t="shared" si="1"/>
        <v>19914</v>
      </c>
      <c r="AH36" s="264">
        <f t="shared" si="1"/>
        <v>6809</v>
      </c>
      <c r="AI36" s="349">
        <f t="shared" si="1"/>
        <v>12232</v>
      </c>
      <c r="AJ36" s="264">
        <f t="shared" si="1"/>
        <v>-302</v>
      </c>
      <c r="AK36" s="264">
        <f t="shared" si="2"/>
        <v>19986</v>
      </c>
      <c r="AL36" s="264">
        <v>1034409</v>
      </c>
      <c r="AM36" s="294">
        <v>1004354</v>
      </c>
      <c r="AN36" s="264">
        <v>1024758</v>
      </c>
      <c r="AO36" s="349">
        <v>1029980</v>
      </c>
      <c r="AP36" s="264">
        <v>1036470</v>
      </c>
      <c r="AQ36" s="264">
        <v>1035016</v>
      </c>
      <c r="AR36" s="264">
        <v>1036044</v>
      </c>
      <c r="AS36" s="349">
        <v>1044677</v>
      </c>
      <c r="AT36" s="264">
        <v>1044894</v>
      </c>
      <c r="AU36" s="264">
        <v>1052097</v>
      </c>
      <c r="AV36" s="264">
        <v>1062439</v>
      </c>
      <c r="AW36" s="264">
        <v>1069522</v>
      </c>
      <c r="AX36" s="264">
        <v>1071648</v>
      </c>
      <c r="AY36" s="264">
        <v>1042740</v>
      </c>
      <c r="AZ36" s="264">
        <v>1061576</v>
      </c>
      <c r="BA36" s="264">
        <v>1067777</v>
      </c>
      <c r="BB36" s="264">
        <v>1074408</v>
      </c>
      <c r="BC36" s="264">
        <v>1075081</v>
      </c>
      <c r="BD36" s="264">
        <v>1075051</v>
      </c>
      <c r="BE36" s="264">
        <v>2322</v>
      </c>
      <c r="BF36" s="264">
        <v>3035</v>
      </c>
      <c r="BG36" s="264">
        <v>8490</v>
      </c>
      <c r="BH36" s="264">
        <v>-3064</v>
      </c>
      <c r="BI36" s="264">
        <v>6878</v>
      </c>
      <c r="BJ36" s="264">
        <v>-26103</v>
      </c>
      <c r="BK36" s="264">
        <v>15987</v>
      </c>
      <c r="BL36" s="264">
        <v>5257</v>
      </c>
      <c r="BM36" s="264">
        <v>3472</v>
      </c>
      <c r="BN36" s="264">
        <v>-22326</v>
      </c>
      <c r="BO36" s="264">
        <v>-1216</v>
      </c>
      <c r="BP36" s="264">
        <v>6554</v>
      </c>
      <c r="BQ36" s="264">
        <v>7706</v>
      </c>
      <c r="BR36" s="264">
        <v>6886</v>
      </c>
      <c r="BS36" s="264">
        <v>7795</v>
      </c>
      <c r="BT36" s="264">
        <v>12031</v>
      </c>
      <c r="BU36" s="264">
        <v>1557</v>
      </c>
      <c r="BV36" s="264">
        <v>-18667</v>
      </c>
      <c r="BW36" s="264">
        <v>19914</v>
      </c>
      <c r="BX36" s="264">
        <v>6809</v>
      </c>
      <c r="BY36" s="264">
        <v>-21817</v>
      </c>
      <c r="BZ36" s="264">
        <v>12232</v>
      </c>
      <c r="CA36" s="264">
        <v>-302</v>
      </c>
      <c r="CB36" s="264">
        <v>7051</v>
      </c>
      <c r="CC36" s="264">
        <v>-360</v>
      </c>
      <c r="CD36" s="264">
        <v>15346</v>
      </c>
      <c r="CE36" s="264">
        <v>11200</v>
      </c>
      <c r="CF36" s="264">
        <v>10402</v>
      </c>
      <c r="CG36" s="264">
        <v>3349</v>
      </c>
      <c r="CH36" s="264">
        <v>4594</v>
      </c>
      <c r="CI36" s="264">
        <v>-30055</v>
      </c>
      <c r="CJ36" s="264">
        <v>8314</v>
      </c>
      <c r="CK36" s="264">
        <v>20404</v>
      </c>
      <c r="CL36" s="264">
        <v>5222</v>
      </c>
      <c r="CM36" s="264">
        <v>6490</v>
      </c>
      <c r="CN36" s="264">
        <v>-1454</v>
      </c>
      <c r="CO36" s="264">
        <v>1028</v>
      </c>
      <c r="CP36" s="264">
        <v>8633</v>
      </c>
      <c r="CQ36" s="264">
        <v>217</v>
      </c>
      <c r="CR36" s="264">
        <v>7203</v>
      </c>
      <c r="CS36" s="264">
        <v>10342</v>
      </c>
      <c r="CT36" s="264">
        <v>7083</v>
      </c>
      <c r="CU36" s="264">
        <v>10390</v>
      </c>
      <c r="CV36" s="264">
        <v>2126</v>
      </c>
      <c r="CW36" s="264">
        <v>-28908</v>
      </c>
      <c r="CX36" s="264">
        <v>18836</v>
      </c>
      <c r="CY36" s="264">
        <v>6201</v>
      </c>
      <c r="CZ36" s="264">
        <v>6631</v>
      </c>
      <c r="DA36" s="264">
        <v>673</v>
      </c>
      <c r="DB36" s="264">
        <v>-30</v>
      </c>
      <c r="DC36" s="264">
        <v>1629</v>
      </c>
      <c r="DD36" s="264">
        <v>-1035</v>
      </c>
      <c r="DE36" s="264">
        <v>-1753</v>
      </c>
      <c r="DF36" s="264">
        <v>4721</v>
      </c>
      <c r="DG36" s="294">
        <v>147920</v>
      </c>
      <c r="DH36" s="294">
        <v>4</v>
      </c>
    </row>
    <row r="37" spans="1:112">
      <c r="A37" s="264" t="s">
        <v>0</v>
      </c>
      <c r="B37" s="299">
        <v>1792036</v>
      </c>
      <c r="C37" s="299">
        <v>1761000</v>
      </c>
      <c r="D37" s="299">
        <v>1778570</v>
      </c>
      <c r="E37" s="299">
        <v>1792233</v>
      </c>
      <c r="F37" s="299">
        <v>1796144</v>
      </c>
      <c r="G37" s="299">
        <v>1798713</v>
      </c>
      <c r="H37" s="299">
        <v>1798861</v>
      </c>
      <c r="I37" s="299">
        <v>1796535</v>
      </c>
      <c r="J37" s="299">
        <v>1792119</v>
      </c>
      <c r="K37" s="299">
        <v>1800138</v>
      </c>
      <c r="L37" s="264">
        <v>1815615</v>
      </c>
      <c r="M37" s="294">
        <v>1828691</v>
      </c>
      <c r="N37" s="264">
        <v>1840150</v>
      </c>
      <c r="O37" s="294">
        <v>1812699</v>
      </c>
      <c r="P37" s="264">
        <v>1822293</v>
      </c>
      <c r="Q37" s="294">
        <v>1837966</v>
      </c>
      <c r="R37" s="264">
        <v>1831940</v>
      </c>
      <c r="S37" s="294">
        <v>1793795</v>
      </c>
      <c r="T37" s="264">
        <v>1770324</v>
      </c>
      <c r="U37" s="294">
        <v>1755765</v>
      </c>
      <c r="V37" s="264">
        <v>1742635</v>
      </c>
      <c r="W37" s="264">
        <v>1758496</v>
      </c>
      <c r="X37" s="264">
        <v>1769661</v>
      </c>
      <c r="Y37" s="264">
        <v>1788334</v>
      </c>
      <c r="Z37" s="264">
        <v>1805269</v>
      </c>
      <c r="AA37" s="264">
        <v>1780367</v>
      </c>
      <c r="AB37" s="264">
        <v>1787122</v>
      </c>
      <c r="AC37" s="264">
        <v>1800733</v>
      </c>
      <c r="AD37" s="264">
        <v>1803619</v>
      </c>
      <c r="AE37" s="264">
        <v>1810884</v>
      </c>
      <c r="AF37" s="264">
        <f t="shared" si="1"/>
        <v>-24902</v>
      </c>
      <c r="AG37" s="264">
        <f t="shared" si="1"/>
        <v>6755</v>
      </c>
      <c r="AH37" s="264">
        <f t="shared" si="1"/>
        <v>13611</v>
      </c>
      <c r="AI37" s="349">
        <f t="shared" si="1"/>
        <v>2886</v>
      </c>
      <c r="AJ37" s="264">
        <f t="shared" si="1"/>
        <v>7265</v>
      </c>
      <c r="AK37" s="264">
        <f t="shared" si="2"/>
        <v>5615</v>
      </c>
      <c r="AL37" s="264">
        <v>1873476</v>
      </c>
      <c r="AM37" s="294">
        <v>1849999</v>
      </c>
      <c r="AN37" s="264">
        <v>1861159</v>
      </c>
      <c r="AO37" s="349">
        <v>1874622</v>
      </c>
      <c r="AP37" s="264">
        <v>1886776</v>
      </c>
      <c r="AQ37" s="264">
        <v>1884715</v>
      </c>
      <c r="AR37" s="264">
        <v>1888232</v>
      </c>
      <c r="AS37" s="349">
        <v>1896755</v>
      </c>
      <c r="AT37" s="264">
        <v>1896517</v>
      </c>
      <c r="AU37" s="264">
        <v>1910627</v>
      </c>
      <c r="AV37" s="264">
        <v>1927647</v>
      </c>
      <c r="AW37" s="264">
        <v>1950941</v>
      </c>
      <c r="AX37" s="264">
        <v>1960510</v>
      </c>
      <c r="AY37" s="264">
        <v>1932962</v>
      </c>
      <c r="AZ37" s="264">
        <v>1951256</v>
      </c>
      <c r="BA37" s="264">
        <v>1964519</v>
      </c>
      <c r="BB37" s="264">
        <v>1972715</v>
      </c>
      <c r="BC37" s="264">
        <v>1973202</v>
      </c>
      <c r="BD37" s="264">
        <v>1974565</v>
      </c>
      <c r="BE37" s="264">
        <v>-4416</v>
      </c>
      <c r="BF37" s="264">
        <v>8019</v>
      </c>
      <c r="BG37" s="264">
        <v>15477</v>
      </c>
      <c r="BH37" s="264">
        <v>13076</v>
      </c>
      <c r="BI37" s="264">
        <v>11459</v>
      </c>
      <c r="BJ37" s="264">
        <v>-27451</v>
      </c>
      <c r="BK37" s="264">
        <v>9594</v>
      </c>
      <c r="BL37" s="264">
        <v>15673</v>
      </c>
      <c r="BM37" s="264">
        <v>-6026</v>
      </c>
      <c r="BN37" s="264">
        <v>-38145</v>
      </c>
      <c r="BO37" s="264">
        <v>-23471</v>
      </c>
      <c r="BP37" s="264">
        <v>-14559</v>
      </c>
      <c r="BQ37" s="264">
        <v>-13130</v>
      </c>
      <c r="BR37" s="264">
        <v>15861</v>
      </c>
      <c r="BS37" s="264">
        <v>11165</v>
      </c>
      <c r="BT37" s="264">
        <v>18673</v>
      </c>
      <c r="BU37" s="264">
        <v>16935</v>
      </c>
      <c r="BV37" s="264">
        <v>-24902</v>
      </c>
      <c r="BW37" s="264">
        <v>6755</v>
      </c>
      <c r="BX37" s="264">
        <v>13611</v>
      </c>
      <c r="BY37" s="264">
        <v>-31036</v>
      </c>
      <c r="BZ37" s="264">
        <v>2886</v>
      </c>
      <c r="CA37" s="264">
        <v>7265</v>
      </c>
      <c r="CB37" s="264">
        <v>4723</v>
      </c>
      <c r="CC37" s="264">
        <v>5178</v>
      </c>
      <c r="CD37" s="264">
        <v>5790</v>
      </c>
      <c r="CE37" s="264">
        <v>11400</v>
      </c>
      <c r="CF37" s="264">
        <v>9756</v>
      </c>
      <c r="CG37" s="264">
        <v>10504</v>
      </c>
      <c r="CH37" s="264">
        <v>15241</v>
      </c>
      <c r="CI37" s="264">
        <v>-23477</v>
      </c>
      <c r="CJ37" s="264">
        <v>17570</v>
      </c>
      <c r="CK37" s="264">
        <v>11160</v>
      </c>
      <c r="CL37" s="264">
        <v>13463</v>
      </c>
      <c r="CM37" s="264">
        <v>12154</v>
      </c>
      <c r="CN37" s="264">
        <v>-2061</v>
      </c>
      <c r="CO37" s="264">
        <v>3517</v>
      </c>
      <c r="CP37" s="264">
        <v>8523</v>
      </c>
      <c r="CQ37" s="264">
        <v>-238</v>
      </c>
      <c r="CR37" s="264">
        <v>14110</v>
      </c>
      <c r="CS37" s="264">
        <v>17020</v>
      </c>
      <c r="CT37" s="264">
        <v>23294</v>
      </c>
      <c r="CU37" s="264">
        <v>13663</v>
      </c>
      <c r="CV37" s="264">
        <v>9569</v>
      </c>
      <c r="CW37" s="264">
        <v>-27548</v>
      </c>
      <c r="CX37" s="264">
        <v>18294</v>
      </c>
      <c r="CY37" s="264">
        <v>13263</v>
      </c>
      <c r="CZ37" s="264">
        <v>8196</v>
      </c>
      <c r="DA37" s="264">
        <v>487</v>
      </c>
      <c r="DB37" s="264">
        <v>1363</v>
      </c>
      <c r="DC37" s="264">
        <v>3911</v>
      </c>
      <c r="DD37" s="264">
        <v>2569</v>
      </c>
      <c r="DE37" s="264">
        <v>148</v>
      </c>
      <c r="DF37" s="264">
        <v>-2326</v>
      </c>
      <c r="DG37" s="294">
        <v>182529</v>
      </c>
      <c r="DH37" s="294">
        <v>3</v>
      </c>
    </row>
    <row r="38" spans="1:112">
      <c r="A38" s="264" t="s">
        <v>20</v>
      </c>
      <c r="B38" s="299">
        <v>1643912</v>
      </c>
      <c r="C38" s="299">
        <v>1608226</v>
      </c>
      <c r="D38" s="299">
        <v>1624630</v>
      </c>
      <c r="E38" s="299">
        <v>1637127</v>
      </c>
      <c r="F38" s="299">
        <v>1639375</v>
      </c>
      <c r="G38" s="299">
        <v>1638952</v>
      </c>
      <c r="H38" s="299">
        <v>1638886</v>
      </c>
      <c r="I38" s="299">
        <v>1644240</v>
      </c>
      <c r="J38" s="299">
        <v>1646025</v>
      </c>
      <c r="K38" s="299">
        <v>1647938</v>
      </c>
      <c r="L38" s="264">
        <v>1661805</v>
      </c>
      <c r="M38" s="294">
        <v>1670280</v>
      </c>
      <c r="N38" s="264">
        <v>1671843</v>
      </c>
      <c r="O38" s="294">
        <v>1632927</v>
      </c>
      <c r="P38" s="264">
        <v>1647588</v>
      </c>
      <c r="Q38" s="294">
        <v>1655159</v>
      </c>
      <c r="R38" s="264">
        <v>1650275</v>
      </c>
      <c r="S38" s="294">
        <v>1597217</v>
      </c>
      <c r="T38" s="264">
        <v>1569776</v>
      </c>
      <c r="U38" s="294">
        <v>1569434</v>
      </c>
      <c r="V38" s="264">
        <v>1573657</v>
      </c>
      <c r="W38" s="264">
        <v>1590011</v>
      </c>
      <c r="X38" s="264">
        <v>1603318</v>
      </c>
      <c r="Y38" s="264">
        <v>1623550</v>
      </c>
      <c r="Z38" s="264">
        <v>1635521</v>
      </c>
      <c r="AA38" s="264">
        <v>1610359</v>
      </c>
      <c r="AB38" s="264">
        <v>1619270</v>
      </c>
      <c r="AC38" s="264">
        <v>1626135</v>
      </c>
      <c r="AD38" s="264">
        <v>1638861</v>
      </c>
      <c r="AE38" s="264">
        <v>1648923</v>
      </c>
      <c r="AF38" s="264">
        <f t="shared" si="1"/>
        <v>-25162</v>
      </c>
      <c r="AG38" s="264">
        <f t="shared" si="1"/>
        <v>8911</v>
      </c>
      <c r="AH38" s="264">
        <f t="shared" si="1"/>
        <v>6865</v>
      </c>
      <c r="AI38" s="349">
        <f t="shared" si="1"/>
        <v>12726</v>
      </c>
      <c r="AJ38" s="264">
        <f t="shared" si="1"/>
        <v>10062</v>
      </c>
      <c r="AK38" s="264">
        <f t="shared" si="2"/>
        <v>13402</v>
      </c>
      <c r="AL38" s="264">
        <v>1730346</v>
      </c>
      <c r="AM38" s="294">
        <v>1696729</v>
      </c>
      <c r="AN38" s="264">
        <v>1711561</v>
      </c>
      <c r="AO38" s="349">
        <v>1733062</v>
      </c>
      <c r="AP38" s="264">
        <v>1742010</v>
      </c>
      <c r="AQ38" s="264">
        <v>1735354</v>
      </c>
      <c r="AR38" s="264">
        <v>1742394</v>
      </c>
      <c r="AS38" s="349">
        <v>1752958</v>
      </c>
      <c r="AT38" s="264">
        <v>1753892</v>
      </c>
      <c r="AU38" s="264">
        <v>1772243</v>
      </c>
      <c r="AV38" s="264">
        <v>1785486</v>
      </c>
      <c r="AW38" s="264">
        <v>1800347</v>
      </c>
      <c r="AX38" s="264">
        <v>1806827</v>
      </c>
      <c r="AY38" s="264">
        <v>1773136</v>
      </c>
      <c r="AZ38" s="264">
        <v>1790332</v>
      </c>
      <c r="BA38" s="264">
        <v>1807183</v>
      </c>
      <c r="BB38" s="264">
        <v>1820676</v>
      </c>
      <c r="BC38" s="264">
        <v>1826292</v>
      </c>
      <c r="BD38" s="264">
        <v>1832028</v>
      </c>
      <c r="BE38" s="264">
        <v>1785</v>
      </c>
      <c r="BF38" s="264">
        <v>1913</v>
      </c>
      <c r="BG38" s="264">
        <v>13867</v>
      </c>
      <c r="BH38" s="264">
        <v>8475</v>
      </c>
      <c r="BI38" s="264">
        <v>1563</v>
      </c>
      <c r="BJ38" s="264">
        <v>-38916</v>
      </c>
      <c r="BK38" s="264">
        <v>14661</v>
      </c>
      <c r="BL38" s="264">
        <v>7571</v>
      </c>
      <c r="BM38" s="264">
        <v>-4884</v>
      </c>
      <c r="BN38" s="264">
        <v>-53058</v>
      </c>
      <c r="BO38" s="264">
        <v>-27441</v>
      </c>
      <c r="BP38" s="264">
        <v>-342</v>
      </c>
      <c r="BQ38" s="264">
        <v>4223</v>
      </c>
      <c r="BR38" s="264">
        <v>16354</v>
      </c>
      <c r="BS38" s="264">
        <v>13307</v>
      </c>
      <c r="BT38" s="264">
        <v>20232</v>
      </c>
      <c r="BU38" s="264">
        <v>11971</v>
      </c>
      <c r="BV38" s="264">
        <v>-25162</v>
      </c>
      <c r="BW38" s="264">
        <v>8911</v>
      </c>
      <c r="BX38" s="264">
        <v>6865</v>
      </c>
      <c r="BY38" s="264">
        <v>-35686</v>
      </c>
      <c r="BZ38" s="264">
        <v>12726</v>
      </c>
      <c r="CA38" s="264">
        <v>10062</v>
      </c>
      <c r="CB38" s="264">
        <v>2920</v>
      </c>
      <c r="CC38" s="264">
        <v>11322</v>
      </c>
      <c r="CD38" s="264">
        <v>16173</v>
      </c>
      <c r="CE38" s="264">
        <v>9276</v>
      </c>
      <c r="CF38" s="264">
        <v>16922</v>
      </c>
      <c r="CG38" s="264">
        <v>14828</v>
      </c>
      <c r="CH38" s="264">
        <v>9982</v>
      </c>
      <c r="CI38" s="264">
        <v>-33617</v>
      </c>
      <c r="CJ38" s="264">
        <v>16404</v>
      </c>
      <c r="CK38" s="264">
        <v>14832</v>
      </c>
      <c r="CL38" s="264">
        <v>21501</v>
      </c>
      <c r="CM38" s="264">
        <v>8948</v>
      </c>
      <c r="CN38" s="264">
        <v>-6656</v>
      </c>
      <c r="CO38" s="264">
        <v>7040</v>
      </c>
      <c r="CP38" s="264">
        <v>10564</v>
      </c>
      <c r="CQ38" s="264">
        <v>934</v>
      </c>
      <c r="CR38" s="264">
        <v>18351</v>
      </c>
      <c r="CS38" s="264">
        <v>13243</v>
      </c>
      <c r="CT38" s="264">
        <v>14861</v>
      </c>
      <c r="CU38" s="264">
        <v>12497</v>
      </c>
      <c r="CV38" s="264">
        <v>6480</v>
      </c>
      <c r="CW38" s="264">
        <v>-33691</v>
      </c>
      <c r="CX38" s="264">
        <v>17196</v>
      </c>
      <c r="CY38" s="264">
        <v>16851</v>
      </c>
      <c r="CZ38" s="264">
        <v>13493</v>
      </c>
      <c r="DA38" s="264">
        <v>5616</v>
      </c>
      <c r="DB38" s="264">
        <v>5736</v>
      </c>
      <c r="DC38" s="264">
        <v>2248</v>
      </c>
      <c r="DD38" s="264">
        <v>-423</v>
      </c>
      <c r="DE38" s="264">
        <v>-66</v>
      </c>
      <c r="DF38" s="264">
        <v>5354</v>
      </c>
      <c r="DG38" s="294">
        <v>188116</v>
      </c>
      <c r="DH38" s="294">
        <v>2</v>
      </c>
    </row>
    <row r="39" spans="1:112">
      <c r="A39" s="264" t="s">
        <v>1</v>
      </c>
      <c r="B39" s="299">
        <v>20457926</v>
      </c>
      <c r="C39" s="299">
        <v>20079365</v>
      </c>
      <c r="D39" s="299">
        <v>20174011</v>
      </c>
      <c r="E39" s="299">
        <v>20299993</v>
      </c>
      <c r="F39" s="299">
        <v>20348508</v>
      </c>
      <c r="G39" s="299">
        <v>20378927</v>
      </c>
      <c r="H39" s="299">
        <v>20382910</v>
      </c>
      <c r="I39" s="299">
        <v>20368666</v>
      </c>
      <c r="J39" s="299">
        <v>20385379</v>
      </c>
      <c r="K39" s="299">
        <v>20422010</v>
      </c>
      <c r="L39" s="264">
        <v>20567426</v>
      </c>
      <c r="M39" s="294">
        <v>20727424</v>
      </c>
      <c r="N39" s="264">
        <v>20803652</v>
      </c>
      <c r="O39" s="294">
        <v>20421442</v>
      </c>
      <c r="P39" s="264">
        <v>20490397</v>
      </c>
      <c r="Q39" s="294">
        <v>20613536</v>
      </c>
      <c r="R39" s="264">
        <v>20482943</v>
      </c>
      <c r="S39" s="294">
        <v>19927696</v>
      </c>
      <c r="T39" s="264">
        <v>19583170</v>
      </c>
      <c r="U39" s="294">
        <v>19499859</v>
      </c>
      <c r="V39" s="264">
        <v>19495952</v>
      </c>
      <c r="W39" s="264">
        <v>19588342</v>
      </c>
      <c r="X39" s="264">
        <v>19702192</v>
      </c>
      <c r="Y39" s="264">
        <v>19902833</v>
      </c>
      <c r="Z39" s="264">
        <v>20051552</v>
      </c>
      <c r="AA39" s="264">
        <v>19773732</v>
      </c>
      <c r="AB39" s="264">
        <v>19821651</v>
      </c>
      <c r="AC39" s="264">
        <v>19936938</v>
      </c>
      <c r="AD39" s="264">
        <v>20025709</v>
      </c>
      <c r="AE39" s="264">
        <v>20070483</v>
      </c>
      <c r="AF39" s="264">
        <f t="shared" si="1"/>
        <v>-277820</v>
      </c>
      <c r="AG39" s="264">
        <f t="shared" si="1"/>
        <v>47919</v>
      </c>
      <c r="AH39" s="264">
        <f t="shared" si="1"/>
        <v>115287</v>
      </c>
      <c r="AI39" s="349">
        <f t="shared" si="1"/>
        <v>88771</v>
      </c>
      <c r="AJ39" s="264">
        <f t="shared" si="1"/>
        <v>44774</v>
      </c>
      <c r="AK39" s="264">
        <f t="shared" si="2"/>
        <v>18931</v>
      </c>
      <c r="AL39" s="264">
        <v>20933050</v>
      </c>
      <c r="AM39" s="294">
        <v>20620148</v>
      </c>
      <c r="AN39" s="264">
        <v>20762419</v>
      </c>
      <c r="AO39" s="349">
        <v>20941286</v>
      </c>
      <c r="AP39" s="264">
        <v>21005852</v>
      </c>
      <c r="AQ39" s="264">
        <v>21011342</v>
      </c>
      <c r="AR39" s="264">
        <v>21008487</v>
      </c>
      <c r="AS39" s="349">
        <v>21068708</v>
      </c>
      <c r="AT39" s="264">
        <v>21079434</v>
      </c>
      <c r="AU39" s="264">
        <v>21236866</v>
      </c>
      <c r="AV39" s="264">
        <v>21409358</v>
      </c>
      <c r="AW39" s="264">
        <v>21617326</v>
      </c>
      <c r="AX39" s="264">
        <v>21718601</v>
      </c>
      <c r="AY39" s="264">
        <v>21372896</v>
      </c>
      <c r="AZ39" s="264">
        <v>21484595</v>
      </c>
      <c r="BA39" s="264">
        <v>21660469</v>
      </c>
      <c r="BB39" s="264">
        <v>21796280</v>
      </c>
      <c r="BC39" s="264">
        <v>21820291</v>
      </c>
      <c r="BD39" s="264">
        <v>21862909</v>
      </c>
      <c r="BE39" s="264">
        <v>16713</v>
      </c>
      <c r="BF39" s="264">
        <v>36631</v>
      </c>
      <c r="BG39" s="264">
        <v>145416</v>
      </c>
      <c r="BH39" s="264">
        <v>159998</v>
      </c>
      <c r="BI39" s="264">
        <v>76228</v>
      </c>
      <c r="BJ39" s="264">
        <v>-382210</v>
      </c>
      <c r="BK39" s="264">
        <v>68955</v>
      </c>
      <c r="BL39" s="264">
        <v>123139</v>
      </c>
      <c r="BM39" s="264">
        <v>-130593</v>
      </c>
      <c r="BN39" s="264">
        <v>-555247</v>
      </c>
      <c r="BO39" s="264">
        <v>-344526</v>
      </c>
      <c r="BP39" s="264">
        <v>-83311</v>
      </c>
      <c r="BQ39" s="264">
        <v>-3907</v>
      </c>
      <c r="BR39" s="264">
        <v>92390</v>
      </c>
      <c r="BS39" s="264">
        <v>113850</v>
      </c>
      <c r="BT39" s="264">
        <v>200641</v>
      </c>
      <c r="BU39" s="264">
        <v>148719</v>
      </c>
      <c r="BV39" s="264">
        <v>-277820</v>
      </c>
      <c r="BW39" s="264">
        <v>47919</v>
      </c>
      <c r="BX39" s="264">
        <v>115287</v>
      </c>
      <c r="BY39" s="264">
        <v>-378561</v>
      </c>
      <c r="BZ39" s="264">
        <v>88771</v>
      </c>
      <c r="CA39" s="264">
        <v>44774</v>
      </c>
      <c r="CB39" s="264">
        <v>38961</v>
      </c>
      <c r="CC39" s="264">
        <v>65936</v>
      </c>
      <c r="CD39" s="264">
        <v>116543</v>
      </c>
      <c r="CE39" s="264">
        <v>128900</v>
      </c>
      <c r="CF39" s="264">
        <v>174096</v>
      </c>
      <c r="CG39" s="264">
        <v>172668</v>
      </c>
      <c r="CH39" s="264">
        <v>165463</v>
      </c>
      <c r="CI39" s="264">
        <v>-312902</v>
      </c>
      <c r="CJ39" s="264">
        <v>94646</v>
      </c>
      <c r="CK39" s="264">
        <v>142271</v>
      </c>
      <c r="CL39" s="264">
        <v>178867</v>
      </c>
      <c r="CM39" s="264">
        <v>64566</v>
      </c>
      <c r="CN39" s="264">
        <v>5490</v>
      </c>
      <c r="CO39" s="264">
        <v>-2855</v>
      </c>
      <c r="CP39" s="264">
        <v>60221</v>
      </c>
      <c r="CQ39" s="264">
        <v>10726</v>
      </c>
      <c r="CR39" s="264">
        <v>157432</v>
      </c>
      <c r="CS39" s="264">
        <v>172492</v>
      </c>
      <c r="CT39" s="264">
        <v>207968</v>
      </c>
      <c r="CU39" s="264">
        <v>125982</v>
      </c>
      <c r="CV39" s="264">
        <v>101275</v>
      </c>
      <c r="CW39" s="264">
        <v>-345705</v>
      </c>
      <c r="CX39" s="264">
        <v>111699</v>
      </c>
      <c r="CY39" s="264">
        <v>175874</v>
      </c>
      <c r="CZ39" s="264">
        <v>135811</v>
      </c>
      <c r="DA39" s="264">
        <v>24011</v>
      </c>
      <c r="DB39" s="264">
        <v>42618</v>
      </c>
      <c r="DC39" s="264">
        <v>48515</v>
      </c>
      <c r="DD39" s="264">
        <v>30419</v>
      </c>
      <c r="DE39" s="264">
        <v>3983</v>
      </c>
      <c r="DF39" s="264">
        <v>-14244</v>
      </c>
      <c r="DG39" s="294">
        <v>1404983</v>
      </c>
      <c r="DH39" s="264">
        <v>1</v>
      </c>
    </row>
    <row r="40" spans="1:112">
      <c r="Y40" s="264" t="s">
        <v>1</v>
      </c>
      <c r="Z40" s="264">
        <v>19495952</v>
      </c>
      <c r="AA40" s="264">
        <v>19588342</v>
      </c>
      <c r="AB40" s="264">
        <v>19702192</v>
      </c>
      <c r="AC40" s="264">
        <v>19902833</v>
      </c>
      <c r="AD40" s="264">
        <v>20051552</v>
      </c>
      <c r="AE40" s="264">
        <v>19773732</v>
      </c>
      <c r="AF40" s="264">
        <f t="shared" si="1"/>
        <v>92390</v>
      </c>
      <c r="AG40" s="264">
        <f t="shared" si="1"/>
        <v>113850</v>
      </c>
      <c r="AH40" s="264">
        <f t="shared" si="1"/>
        <v>200641</v>
      </c>
      <c r="AI40" s="264">
        <f t="shared" si="1"/>
        <v>148719</v>
      </c>
      <c r="AJ40" s="264">
        <f t="shared" si="1"/>
        <v>-277820</v>
      </c>
      <c r="AK40" s="264">
        <f t="shared" si="2"/>
        <v>277780</v>
      </c>
    </row>
  </sheetData>
  <autoFilter ref="A6:S39" xr:uid="{EAB23788-9837-456B-8231-F009B3C5F953}"/>
  <mergeCells count="1">
    <mergeCell ref="H1:I1"/>
  </mergeCells>
  <hyperlinks>
    <hyperlink ref="H1:I1" location="Index!A1" display="Regresar al Índice" xr:uid="{168D76C6-14B5-4E6B-9FFF-F7FEC7ECC8EB}"/>
  </hyperlinks>
  <pageMargins left="0.7" right="0.7" top="0.75" bottom="0.75" header="0.3" footer="0.3"/>
  <pageSetup paperSize="9"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87851-9216-48A3-B62D-52C4DDE08D1C}">
  <sheetPr codeName="Hoja124"/>
  <dimension ref="A1:J41"/>
  <sheetViews>
    <sheetView workbookViewId="0"/>
  </sheetViews>
  <sheetFormatPr baseColWidth="10" defaultColWidth="9.140625" defaultRowHeight="12.75"/>
  <cols>
    <col min="1" max="1" width="60.7109375" style="264" customWidth="1" collapsed="1"/>
    <col min="2" max="2" width="23.7109375" style="264" customWidth="1" collapsed="1"/>
    <col min="3" max="3" width="20.7109375" style="264" customWidth="1" collapsed="1"/>
    <col min="4" max="4" width="7.5703125" style="264" bestFit="1" customWidth="1" collapsed="1"/>
    <col min="5" max="5" width="4.7109375" style="264" customWidth="1" collapsed="1"/>
    <col min="6" max="8" width="3.7109375" style="264" customWidth="1" collapsed="1"/>
    <col min="9" max="10" width="9.140625" style="264" customWidth="1" collapsed="1"/>
    <col min="11" max="16384" width="9.140625" style="264"/>
  </cols>
  <sheetData>
    <row r="1" spans="1:9">
      <c r="A1" s="262" t="s">
        <v>2864</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6" spans="1:9">
      <c r="A6" s="264" t="s">
        <v>2</v>
      </c>
      <c r="B6" s="264" t="s">
        <v>1421</v>
      </c>
      <c r="C6" s="264" t="s">
        <v>1422</v>
      </c>
      <c r="D6" s="264" t="s">
        <v>571</v>
      </c>
    </row>
    <row r="7" spans="1:9">
      <c r="A7" s="264" t="s">
        <v>26</v>
      </c>
      <c r="B7" s="294">
        <v>615722</v>
      </c>
      <c r="C7" s="294">
        <v>595370</v>
      </c>
      <c r="D7" s="299">
        <v>-20352</v>
      </c>
    </row>
    <row r="8" spans="1:9">
      <c r="A8" s="264" t="s">
        <v>31</v>
      </c>
      <c r="B8" s="294">
        <v>748704</v>
      </c>
      <c r="C8" s="294">
        <v>745117</v>
      </c>
      <c r="D8" s="299">
        <v>-3587</v>
      </c>
      <c r="E8" s="264">
        <f>_xlfn.RANK.EQ(D8,$D$8:$D$39,0)</f>
        <v>32</v>
      </c>
    </row>
    <row r="9" spans="1:9">
      <c r="A9" s="264" t="s">
        <v>27</v>
      </c>
      <c r="B9" s="294">
        <v>633871</v>
      </c>
      <c r="C9" s="294">
        <v>631780</v>
      </c>
      <c r="D9" s="299">
        <v>-2091</v>
      </c>
      <c r="E9" s="264">
        <f t="shared" ref="E9:E38" si="0">_xlfn.RANK.EQ(D9,$D$8:$D$39,0)</f>
        <v>31</v>
      </c>
    </row>
    <row r="10" spans="1:9">
      <c r="A10" s="264" t="s">
        <v>7</v>
      </c>
      <c r="B10" s="294">
        <v>245920</v>
      </c>
      <c r="C10" s="294">
        <v>243926</v>
      </c>
      <c r="D10" s="299">
        <v>-1994</v>
      </c>
      <c r="E10" s="264">
        <f t="shared" si="0"/>
        <v>30</v>
      </c>
    </row>
    <row r="11" spans="1:9">
      <c r="A11" s="264" t="s">
        <v>15</v>
      </c>
      <c r="B11" s="294">
        <v>158324</v>
      </c>
      <c r="C11" s="294">
        <v>157429</v>
      </c>
      <c r="D11" s="299">
        <v>-895</v>
      </c>
      <c r="E11" s="264">
        <f t="shared" si="0"/>
        <v>29</v>
      </c>
    </row>
    <row r="12" spans="1:9">
      <c r="A12" s="264" t="s">
        <v>21</v>
      </c>
      <c r="B12" s="294">
        <v>221299</v>
      </c>
      <c r="C12" s="294">
        <v>220674</v>
      </c>
      <c r="D12" s="299">
        <v>-625</v>
      </c>
      <c r="E12" s="264">
        <f t="shared" si="0"/>
        <v>28</v>
      </c>
    </row>
    <row r="13" spans="1:9">
      <c r="A13" s="264" t="s">
        <v>6</v>
      </c>
      <c r="B13" s="294">
        <v>140182</v>
      </c>
      <c r="C13" s="294">
        <v>139905</v>
      </c>
      <c r="D13" s="299">
        <v>-277</v>
      </c>
      <c r="E13" s="264">
        <f t="shared" si="0"/>
        <v>27</v>
      </c>
    </row>
    <row r="14" spans="1:9">
      <c r="A14" s="264" t="s">
        <v>17</v>
      </c>
      <c r="B14" s="294">
        <v>481144</v>
      </c>
      <c r="C14" s="294">
        <v>480918</v>
      </c>
      <c r="D14" s="299">
        <v>-226</v>
      </c>
      <c r="E14" s="264">
        <f t="shared" si="0"/>
        <v>26</v>
      </c>
    </row>
    <row r="15" spans="1:9">
      <c r="A15" s="264" t="s">
        <v>11</v>
      </c>
      <c r="B15" s="294">
        <v>149935</v>
      </c>
      <c r="C15" s="294">
        <v>149841</v>
      </c>
      <c r="D15" s="299">
        <v>-94</v>
      </c>
      <c r="E15" s="264">
        <f t="shared" si="0"/>
        <v>25</v>
      </c>
    </row>
    <row r="16" spans="1:9">
      <c r="A16" s="264" t="s">
        <v>18</v>
      </c>
      <c r="B16" s="294">
        <v>216611</v>
      </c>
      <c r="C16" s="294">
        <v>216522</v>
      </c>
      <c r="D16" s="299">
        <v>-89</v>
      </c>
      <c r="E16" s="264">
        <f t="shared" si="0"/>
        <v>24</v>
      </c>
    </row>
    <row r="17" spans="1:5">
      <c r="A17" s="264" t="s">
        <v>4</v>
      </c>
      <c r="B17" s="294">
        <v>1075081</v>
      </c>
      <c r="C17" s="294">
        <v>1075051</v>
      </c>
      <c r="D17" s="299">
        <v>-30</v>
      </c>
      <c r="E17" s="264">
        <f t="shared" si="0"/>
        <v>23</v>
      </c>
    </row>
    <row r="18" spans="1:5">
      <c r="A18" s="264" t="s">
        <v>22</v>
      </c>
      <c r="B18" s="294">
        <v>637791</v>
      </c>
      <c r="C18" s="294">
        <v>637794</v>
      </c>
      <c r="D18" s="299">
        <v>3</v>
      </c>
      <c r="E18" s="264">
        <f t="shared" si="0"/>
        <v>22</v>
      </c>
    </row>
    <row r="19" spans="1:5">
      <c r="A19" s="264" t="s">
        <v>12</v>
      </c>
      <c r="B19" s="294">
        <v>260824</v>
      </c>
      <c r="C19" s="294">
        <v>261209</v>
      </c>
      <c r="D19" s="299">
        <v>385</v>
      </c>
      <c r="E19" s="264">
        <f t="shared" si="0"/>
        <v>21</v>
      </c>
    </row>
    <row r="20" spans="1:5">
      <c r="A20" s="264" t="s">
        <v>30</v>
      </c>
      <c r="B20" s="294">
        <v>113760</v>
      </c>
      <c r="C20" s="294">
        <v>114356</v>
      </c>
      <c r="D20" s="299">
        <v>596</v>
      </c>
      <c r="E20" s="264">
        <f t="shared" si="0"/>
        <v>20</v>
      </c>
    </row>
    <row r="21" spans="1:5">
      <c r="A21" s="264" t="s">
        <v>33</v>
      </c>
      <c r="B21" s="294">
        <v>197853</v>
      </c>
      <c r="C21" s="294">
        <v>198536</v>
      </c>
      <c r="D21" s="299">
        <v>683</v>
      </c>
      <c r="E21" s="264">
        <f t="shared" si="0"/>
        <v>19</v>
      </c>
    </row>
    <row r="22" spans="1:5">
      <c r="A22" s="264" t="s">
        <v>19</v>
      </c>
      <c r="B22" s="294">
        <v>179172</v>
      </c>
      <c r="C22" s="294">
        <v>179978</v>
      </c>
      <c r="D22" s="299">
        <v>806</v>
      </c>
      <c r="E22" s="264">
        <f t="shared" si="0"/>
        <v>18</v>
      </c>
    </row>
    <row r="23" spans="1:5">
      <c r="A23" s="264" t="s">
        <v>16</v>
      </c>
      <c r="B23" s="294">
        <v>263144</v>
      </c>
      <c r="C23" s="294">
        <v>264145</v>
      </c>
      <c r="D23" s="299">
        <v>1001</v>
      </c>
      <c r="E23" s="264">
        <f t="shared" si="0"/>
        <v>17</v>
      </c>
    </row>
    <row r="24" spans="1:5">
      <c r="A24" s="264" t="s">
        <v>25</v>
      </c>
      <c r="B24" s="294">
        <v>472317</v>
      </c>
      <c r="C24" s="294">
        <v>473349</v>
      </c>
      <c r="D24" s="299">
        <v>1032</v>
      </c>
      <c r="E24" s="264">
        <f t="shared" si="0"/>
        <v>16</v>
      </c>
    </row>
    <row r="25" spans="1:5">
      <c r="A25" s="264" t="s">
        <v>29</v>
      </c>
      <c r="B25" s="294">
        <v>711835</v>
      </c>
      <c r="C25" s="294">
        <v>712999</v>
      </c>
      <c r="D25" s="299">
        <v>1164</v>
      </c>
      <c r="E25" s="264">
        <f t="shared" si="0"/>
        <v>15</v>
      </c>
    </row>
    <row r="26" spans="1:5">
      <c r="A26" s="264" t="s">
        <v>0</v>
      </c>
      <c r="B26" s="294">
        <v>1973202</v>
      </c>
      <c r="C26" s="294">
        <v>1974565</v>
      </c>
      <c r="D26" s="299">
        <v>1363</v>
      </c>
      <c r="E26" s="264">
        <f t="shared" si="0"/>
        <v>14</v>
      </c>
    </row>
    <row r="27" spans="1:5">
      <c r="A27" s="264" t="s">
        <v>28</v>
      </c>
      <c r="B27" s="294">
        <v>244054</v>
      </c>
      <c r="C27" s="294">
        <v>245443</v>
      </c>
      <c r="D27" s="299">
        <v>1389</v>
      </c>
      <c r="E27" s="264">
        <f t="shared" si="0"/>
        <v>13</v>
      </c>
    </row>
    <row r="28" spans="1:5">
      <c r="A28" s="264" t="s">
        <v>3</v>
      </c>
      <c r="B28" s="294">
        <v>350248</v>
      </c>
      <c r="C28" s="294">
        <v>351682</v>
      </c>
      <c r="D28" s="299">
        <v>1434</v>
      </c>
      <c r="E28" s="264">
        <f t="shared" si="0"/>
        <v>12</v>
      </c>
    </row>
    <row r="29" spans="1:5">
      <c r="A29" s="264" t="s">
        <v>32</v>
      </c>
      <c r="B29" s="294">
        <v>421816</v>
      </c>
      <c r="C29" s="294">
        <v>423677</v>
      </c>
      <c r="D29" s="299">
        <v>1861</v>
      </c>
      <c r="E29" s="264">
        <f t="shared" si="0"/>
        <v>11</v>
      </c>
    </row>
    <row r="30" spans="1:5">
      <c r="A30" s="264" t="s">
        <v>8</v>
      </c>
      <c r="B30" s="294">
        <v>986550</v>
      </c>
      <c r="C30" s="294">
        <v>988994</v>
      </c>
      <c r="D30" s="299">
        <v>2444</v>
      </c>
      <c r="E30" s="264">
        <f t="shared" si="0"/>
        <v>10</v>
      </c>
    </row>
    <row r="31" spans="1:5">
      <c r="A31" s="264" t="s">
        <v>10</v>
      </c>
      <c r="B31" s="294">
        <v>850911</v>
      </c>
      <c r="C31" s="294">
        <v>854521</v>
      </c>
      <c r="D31" s="299">
        <v>3610</v>
      </c>
      <c r="E31" s="264">
        <f t="shared" si="0"/>
        <v>9</v>
      </c>
    </row>
    <row r="32" spans="1:5">
      <c r="A32" s="264" t="s">
        <v>5</v>
      </c>
      <c r="B32" s="294">
        <v>218895</v>
      </c>
      <c r="C32" s="294">
        <v>222528</v>
      </c>
      <c r="D32" s="299">
        <v>3633</v>
      </c>
      <c r="E32" s="264">
        <f t="shared" si="0"/>
        <v>8</v>
      </c>
    </row>
    <row r="33" spans="1:5">
      <c r="A33" s="264" t="s">
        <v>23</v>
      </c>
      <c r="B33" s="294">
        <v>682969</v>
      </c>
      <c r="C33" s="294">
        <v>687827</v>
      </c>
      <c r="D33" s="299">
        <v>4858</v>
      </c>
      <c r="E33" s="264">
        <f t="shared" si="0"/>
        <v>7</v>
      </c>
    </row>
    <row r="34" spans="1:5">
      <c r="A34" s="264" t="s">
        <v>20</v>
      </c>
      <c r="B34" s="294">
        <v>1826292</v>
      </c>
      <c r="C34" s="294">
        <v>1832028</v>
      </c>
      <c r="D34" s="299">
        <v>5736</v>
      </c>
      <c r="E34" s="264">
        <f t="shared" si="0"/>
        <v>6</v>
      </c>
    </row>
    <row r="35" spans="1:5">
      <c r="A35" s="264" t="s">
        <v>14</v>
      </c>
      <c r="B35" s="294">
        <v>1072930</v>
      </c>
      <c r="C35" s="294">
        <v>1078852</v>
      </c>
      <c r="D35" s="299">
        <v>5922</v>
      </c>
      <c r="E35" s="264">
        <f t="shared" si="0"/>
        <v>5</v>
      </c>
    </row>
    <row r="36" spans="1:5">
      <c r="A36" s="264" t="s">
        <v>24</v>
      </c>
      <c r="B36" s="294">
        <v>491986</v>
      </c>
      <c r="C36" s="294">
        <v>498653</v>
      </c>
      <c r="D36" s="299">
        <v>6667</v>
      </c>
      <c r="E36" s="264">
        <f t="shared" si="0"/>
        <v>4</v>
      </c>
    </row>
    <row r="37" spans="1:5">
      <c r="A37" s="264" t="s">
        <v>9</v>
      </c>
      <c r="B37" s="294">
        <v>3421435</v>
      </c>
      <c r="C37" s="294">
        <v>3434727</v>
      </c>
      <c r="D37" s="299">
        <v>13292</v>
      </c>
      <c r="E37" s="264">
        <f t="shared" si="0"/>
        <v>3</v>
      </c>
    </row>
    <row r="38" spans="1:5">
      <c r="A38" s="264" t="s">
        <v>13</v>
      </c>
      <c r="B38" s="294">
        <v>1755514</v>
      </c>
      <c r="C38" s="294">
        <v>1770513</v>
      </c>
      <c r="D38" s="299">
        <v>14999</v>
      </c>
      <c r="E38" s="264">
        <f t="shared" si="0"/>
        <v>2</v>
      </c>
    </row>
    <row r="39" spans="1:5">
      <c r="A39" s="264" t="s">
        <v>1</v>
      </c>
      <c r="B39" s="294">
        <v>21820291</v>
      </c>
      <c r="C39" s="294">
        <v>21862909</v>
      </c>
      <c r="D39" s="299">
        <v>42618</v>
      </c>
    </row>
    <row r="40" spans="1:5">
      <c r="B40" s="294"/>
      <c r="C40" s="294"/>
      <c r="D40" s="299"/>
    </row>
    <row r="41" spans="1:5">
      <c r="B41" s="294"/>
      <c r="C41" s="294"/>
      <c r="D41" s="299"/>
    </row>
  </sheetData>
  <autoFilter ref="A6:D6" xr:uid="{62255CF9-9E39-48F6-A65C-13514649C3AC}">
    <sortState ref="A7:D39">
      <sortCondition ref="D6"/>
    </sortState>
  </autoFilter>
  <mergeCells count="1">
    <mergeCell ref="H1:I1"/>
  </mergeCells>
  <hyperlinks>
    <hyperlink ref="H1:I1" location="Index!A1" display="Regresar al Índice" xr:uid="{802214FD-DB35-4CEE-AB2C-F00F9BE81CD9}"/>
  </hyperlink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A783C-E57F-4C1D-AC70-338B1EFBF187}">
  <sheetPr codeName="Hoja125"/>
  <dimension ref="A1:Y39"/>
  <sheetViews>
    <sheetView zoomScale="96" zoomScaleNormal="96" workbookViewId="0"/>
  </sheetViews>
  <sheetFormatPr baseColWidth="10" defaultColWidth="9.140625" defaultRowHeight="12.75"/>
  <cols>
    <col min="1" max="1" width="60.7109375" style="264" customWidth="1" collapsed="1"/>
    <col min="2" max="2" width="23.7109375" style="264" customWidth="1" collapsed="1"/>
    <col min="3" max="3" width="20.7109375" style="264" customWidth="1" collapsed="1"/>
    <col min="4" max="4" width="11.7109375" style="264" customWidth="1" collapsed="1"/>
    <col min="5" max="5" width="4.7109375" style="264" customWidth="1" collapsed="1"/>
    <col min="6" max="8" width="3.7109375" style="264" customWidth="1" collapsed="1"/>
    <col min="9" max="10" width="9.140625" style="264" customWidth="1" collapsed="1"/>
    <col min="11" max="25" width="9" style="264" customWidth="1" collapsed="1"/>
    <col min="26" max="16384" width="9.140625" style="264"/>
  </cols>
  <sheetData>
    <row r="1" spans="1:9">
      <c r="A1" s="262" t="s">
        <v>2865</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6" spans="1:9">
      <c r="A6" s="264" t="s">
        <v>2</v>
      </c>
      <c r="B6" s="264" t="s">
        <v>1421</v>
      </c>
      <c r="C6" s="264" t="s">
        <v>1422</v>
      </c>
      <c r="D6" s="264" t="s">
        <v>572</v>
      </c>
    </row>
    <row r="7" spans="1:9">
      <c r="A7" s="264" t="s">
        <v>26</v>
      </c>
      <c r="B7" s="294">
        <v>615722</v>
      </c>
      <c r="C7" s="294">
        <v>595370</v>
      </c>
      <c r="D7" s="300">
        <v>-3.3053878211270704E-2</v>
      </c>
      <c r="E7" s="264">
        <f>_xlfn.RANK.EQ(D7,$D$7:$D$39,0)</f>
        <v>33</v>
      </c>
    </row>
    <row r="8" spans="1:9">
      <c r="A8" s="264" t="s">
        <v>7</v>
      </c>
      <c r="B8" s="294">
        <v>245920</v>
      </c>
      <c r="C8" s="294">
        <v>243926</v>
      </c>
      <c r="D8" s="300">
        <v>-8.1083279115159446E-3</v>
      </c>
      <c r="E8" s="264">
        <f t="shared" ref="E8:E39" si="0">_xlfn.RANK.EQ(D8,$D$7:$D$39,0)</f>
        <v>32</v>
      </c>
    </row>
    <row r="9" spans="1:9">
      <c r="A9" s="264" t="s">
        <v>15</v>
      </c>
      <c r="B9" s="294">
        <v>158324</v>
      </c>
      <c r="C9" s="294">
        <v>157429</v>
      </c>
      <c r="D9" s="300">
        <v>-5.6529648063464721E-3</v>
      </c>
      <c r="E9" s="264">
        <f t="shared" si="0"/>
        <v>31</v>
      </c>
    </row>
    <row r="10" spans="1:9">
      <c r="A10" s="264" t="s">
        <v>31</v>
      </c>
      <c r="B10" s="294">
        <v>748704</v>
      </c>
      <c r="C10" s="294">
        <v>745117</v>
      </c>
      <c r="D10" s="300">
        <v>-4.7909454203530766E-3</v>
      </c>
      <c r="E10" s="264">
        <f t="shared" si="0"/>
        <v>30</v>
      </c>
    </row>
    <row r="11" spans="1:9">
      <c r="A11" s="264" t="s">
        <v>27</v>
      </c>
      <c r="B11" s="294">
        <v>633871</v>
      </c>
      <c r="C11" s="294">
        <v>631780</v>
      </c>
      <c r="D11" s="300">
        <v>-3.2987784580774671E-3</v>
      </c>
      <c r="E11" s="264">
        <f t="shared" si="0"/>
        <v>29</v>
      </c>
    </row>
    <row r="12" spans="1:9">
      <c r="A12" s="264" t="s">
        <v>21</v>
      </c>
      <c r="B12" s="294">
        <v>221299</v>
      </c>
      <c r="C12" s="294">
        <v>220674</v>
      </c>
      <c r="D12" s="300">
        <v>-2.8242332771498679E-3</v>
      </c>
      <c r="E12" s="264">
        <f t="shared" si="0"/>
        <v>28</v>
      </c>
    </row>
    <row r="13" spans="1:9">
      <c r="A13" s="264" t="s">
        <v>6</v>
      </c>
      <c r="B13" s="294">
        <v>140182</v>
      </c>
      <c r="C13" s="294">
        <v>139905</v>
      </c>
      <c r="D13" s="300">
        <v>-1.9760026251587348E-3</v>
      </c>
      <c r="E13" s="264">
        <f t="shared" si="0"/>
        <v>27</v>
      </c>
    </row>
    <row r="14" spans="1:9">
      <c r="A14" s="264" t="s">
        <v>11</v>
      </c>
      <c r="B14" s="294">
        <v>149935</v>
      </c>
      <c r="C14" s="294">
        <v>149841</v>
      </c>
      <c r="D14" s="300">
        <v>-6.2693833994731385E-4</v>
      </c>
      <c r="E14" s="264">
        <f t="shared" si="0"/>
        <v>26</v>
      </c>
    </row>
    <row r="15" spans="1:9">
      <c r="A15" s="264" t="s">
        <v>17</v>
      </c>
      <c r="B15" s="294">
        <v>481144</v>
      </c>
      <c r="C15" s="294">
        <v>480918</v>
      </c>
      <c r="D15" s="300">
        <v>-4.6971384866068E-4</v>
      </c>
      <c r="E15" s="264">
        <f t="shared" si="0"/>
        <v>25</v>
      </c>
    </row>
    <row r="16" spans="1:9">
      <c r="A16" s="264" t="s">
        <v>18</v>
      </c>
      <c r="B16" s="294">
        <v>216611</v>
      </c>
      <c r="C16" s="294">
        <v>216522</v>
      </c>
      <c r="D16" s="300">
        <v>-4.1087479398549398E-4</v>
      </c>
      <c r="E16" s="264">
        <f t="shared" si="0"/>
        <v>24</v>
      </c>
    </row>
    <row r="17" spans="1:5">
      <c r="A17" s="264" t="s">
        <v>4</v>
      </c>
      <c r="B17" s="294">
        <v>1075081</v>
      </c>
      <c r="C17" s="294">
        <v>1075051</v>
      </c>
      <c r="D17" s="300">
        <v>-2.7904874144391023E-5</v>
      </c>
      <c r="E17" s="264">
        <f t="shared" si="0"/>
        <v>23</v>
      </c>
    </row>
    <row r="18" spans="1:5">
      <c r="A18" s="264" t="s">
        <v>22</v>
      </c>
      <c r="B18" s="294">
        <v>637791</v>
      </c>
      <c r="C18" s="294">
        <v>637794</v>
      </c>
      <c r="D18" s="300">
        <v>4.7037352362000462E-6</v>
      </c>
      <c r="E18" s="264">
        <f t="shared" si="0"/>
        <v>22</v>
      </c>
    </row>
    <row r="19" spans="1:5">
      <c r="A19" s="264" t="s">
        <v>0</v>
      </c>
      <c r="B19" s="294">
        <v>1973202</v>
      </c>
      <c r="C19" s="294">
        <v>1974565</v>
      </c>
      <c r="D19" s="300">
        <v>6.90755432033896E-4</v>
      </c>
      <c r="E19" s="264">
        <f t="shared" si="0"/>
        <v>21</v>
      </c>
    </row>
    <row r="20" spans="1:5">
      <c r="A20" s="264" t="s">
        <v>12</v>
      </c>
      <c r="B20" s="294">
        <v>260824</v>
      </c>
      <c r="C20" s="294">
        <v>261209</v>
      </c>
      <c r="D20" s="300">
        <v>1.4760911572555546E-3</v>
      </c>
      <c r="E20" s="264">
        <f t="shared" si="0"/>
        <v>20</v>
      </c>
    </row>
    <row r="21" spans="1:5">
      <c r="A21" s="264" t="s">
        <v>29</v>
      </c>
      <c r="B21" s="294">
        <v>711835</v>
      </c>
      <c r="C21" s="294">
        <v>712999</v>
      </c>
      <c r="D21" s="300">
        <v>1.6352104069061735E-3</v>
      </c>
      <c r="E21" s="264">
        <f t="shared" si="0"/>
        <v>19</v>
      </c>
    </row>
    <row r="22" spans="1:5">
      <c r="A22" s="264" t="s">
        <v>1</v>
      </c>
      <c r="B22" s="294">
        <v>21820291</v>
      </c>
      <c r="C22" s="294">
        <v>21862909</v>
      </c>
      <c r="D22" s="300">
        <v>1.9531361886970799E-3</v>
      </c>
      <c r="E22" s="264">
        <f t="shared" si="0"/>
        <v>18</v>
      </c>
    </row>
    <row r="23" spans="1:5">
      <c r="A23" s="264" t="s">
        <v>25</v>
      </c>
      <c r="B23" s="294">
        <v>472317</v>
      </c>
      <c r="C23" s="294">
        <v>473349</v>
      </c>
      <c r="D23" s="300">
        <v>2.1849732277263723E-3</v>
      </c>
      <c r="E23" s="264">
        <f t="shared" si="0"/>
        <v>17</v>
      </c>
    </row>
    <row r="24" spans="1:5">
      <c r="A24" s="264" t="s">
        <v>8</v>
      </c>
      <c r="B24" s="294">
        <v>986550</v>
      </c>
      <c r="C24" s="294">
        <v>988994</v>
      </c>
      <c r="D24" s="300">
        <v>2.4773199533729695E-3</v>
      </c>
      <c r="E24" s="264">
        <f t="shared" si="0"/>
        <v>16</v>
      </c>
    </row>
    <row r="25" spans="1:5">
      <c r="A25" s="264" t="s">
        <v>20</v>
      </c>
      <c r="B25" s="294">
        <v>1826292</v>
      </c>
      <c r="C25" s="294">
        <v>1832028</v>
      </c>
      <c r="D25" s="300">
        <v>3.1407901912727798E-3</v>
      </c>
      <c r="E25" s="264">
        <f t="shared" si="0"/>
        <v>15</v>
      </c>
    </row>
    <row r="26" spans="1:5">
      <c r="A26" s="264" t="s">
        <v>33</v>
      </c>
      <c r="B26" s="294">
        <v>197853</v>
      </c>
      <c r="C26" s="294">
        <v>198536</v>
      </c>
      <c r="D26" s="300">
        <v>3.4520578409222846E-3</v>
      </c>
      <c r="E26" s="264">
        <f t="shared" si="0"/>
        <v>14</v>
      </c>
    </row>
    <row r="27" spans="1:5">
      <c r="A27" s="264" t="s">
        <v>16</v>
      </c>
      <c r="B27" s="294">
        <v>263144</v>
      </c>
      <c r="C27" s="294">
        <v>264145</v>
      </c>
      <c r="D27" s="300">
        <v>3.804000851244993E-3</v>
      </c>
      <c r="E27" s="264">
        <f t="shared" si="0"/>
        <v>13</v>
      </c>
    </row>
    <row r="28" spans="1:5">
      <c r="A28" s="264" t="s">
        <v>9</v>
      </c>
      <c r="B28" s="294">
        <v>3421435</v>
      </c>
      <c r="C28" s="294">
        <v>3434727</v>
      </c>
      <c r="D28" s="300">
        <v>3.8849196316750323E-3</v>
      </c>
      <c r="E28" s="264">
        <f t="shared" si="0"/>
        <v>12</v>
      </c>
    </row>
    <row r="29" spans="1:5">
      <c r="A29" s="264" t="s">
        <v>3</v>
      </c>
      <c r="B29" s="294">
        <v>350248</v>
      </c>
      <c r="C29" s="294">
        <v>351682</v>
      </c>
      <c r="D29" s="300">
        <v>4.0942417943856668E-3</v>
      </c>
      <c r="E29" s="264">
        <f t="shared" si="0"/>
        <v>11</v>
      </c>
    </row>
    <row r="30" spans="1:5">
      <c r="A30" s="264" t="s">
        <v>10</v>
      </c>
      <c r="B30" s="294">
        <v>850911</v>
      </c>
      <c r="C30" s="294">
        <v>854521</v>
      </c>
      <c r="D30" s="300">
        <v>4.2425118490652114E-3</v>
      </c>
      <c r="E30" s="264">
        <f t="shared" si="0"/>
        <v>10</v>
      </c>
    </row>
    <row r="31" spans="1:5">
      <c r="A31" s="264" t="s">
        <v>32</v>
      </c>
      <c r="B31" s="294">
        <v>421816</v>
      </c>
      <c r="C31" s="294">
        <v>423677</v>
      </c>
      <c r="D31" s="300">
        <v>4.4118762683256207E-3</v>
      </c>
      <c r="E31" s="264">
        <f t="shared" si="0"/>
        <v>9</v>
      </c>
    </row>
    <row r="32" spans="1:5">
      <c r="A32" s="264" t="s">
        <v>19</v>
      </c>
      <c r="B32" s="294">
        <v>179172</v>
      </c>
      <c r="C32" s="294">
        <v>179978</v>
      </c>
      <c r="D32" s="300">
        <v>4.4984707431965365E-3</v>
      </c>
      <c r="E32" s="264">
        <f t="shared" si="0"/>
        <v>8</v>
      </c>
    </row>
    <row r="33" spans="1:5">
      <c r="A33" s="264" t="s">
        <v>30</v>
      </c>
      <c r="B33" s="294">
        <v>113760</v>
      </c>
      <c r="C33" s="294">
        <v>114356</v>
      </c>
      <c r="D33" s="300">
        <v>5.2390998593530025E-3</v>
      </c>
      <c r="E33" s="264">
        <f t="shared" si="0"/>
        <v>7</v>
      </c>
    </row>
    <row r="34" spans="1:5">
      <c r="A34" s="264" t="s">
        <v>14</v>
      </c>
      <c r="B34" s="294">
        <v>1072930</v>
      </c>
      <c r="C34" s="294">
        <v>1078852</v>
      </c>
      <c r="D34" s="300">
        <v>5.5194653891679213E-3</v>
      </c>
      <c r="E34" s="264">
        <f>_xlfn.RANK.EQ(D34,$D$7:$D$39,0)</f>
        <v>6</v>
      </c>
    </row>
    <row r="35" spans="1:5">
      <c r="A35" s="264" t="s">
        <v>28</v>
      </c>
      <c r="B35" s="294">
        <v>244054</v>
      </c>
      <c r="C35" s="294">
        <v>245443</v>
      </c>
      <c r="D35" s="300">
        <v>5.6913633867914371E-3</v>
      </c>
      <c r="E35" s="264">
        <f t="shared" si="0"/>
        <v>5</v>
      </c>
    </row>
    <row r="36" spans="1:5">
      <c r="A36" s="264" t="s">
        <v>23</v>
      </c>
      <c r="B36" s="294">
        <v>682969</v>
      </c>
      <c r="C36" s="294">
        <v>687827</v>
      </c>
      <c r="D36" s="300">
        <v>7.1130607684974922E-3</v>
      </c>
      <c r="E36" s="264">
        <f t="shared" si="0"/>
        <v>4</v>
      </c>
    </row>
    <row r="37" spans="1:5">
      <c r="A37" s="264" t="s">
        <v>13</v>
      </c>
      <c r="B37" s="294">
        <v>1755514</v>
      </c>
      <c r="C37" s="294">
        <v>1770513</v>
      </c>
      <c r="D37" s="300">
        <v>8.5439364197608114E-3</v>
      </c>
      <c r="E37" s="264">
        <f t="shared" si="0"/>
        <v>3</v>
      </c>
    </row>
    <row r="38" spans="1:5">
      <c r="A38" s="264" t="s">
        <v>24</v>
      </c>
      <c r="B38" s="294">
        <v>491986</v>
      </c>
      <c r="C38" s="294">
        <v>498653</v>
      </c>
      <c r="D38" s="300">
        <v>1.3551198611342574E-2</v>
      </c>
      <c r="E38" s="264">
        <f t="shared" si="0"/>
        <v>2</v>
      </c>
    </row>
    <row r="39" spans="1:5">
      <c r="A39" s="264" t="s">
        <v>5</v>
      </c>
      <c r="B39" s="294">
        <v>218895</v>
      </c>
      <c r="C39" s="294">
        <v>222528</v>
      </c>
      <c r="D39" s="300">
        <v>1.6596998560953979E-2</v>
      </c>
      <c r="E39" s="264">
        <f t="shared" si="0"/>
        <v>1</v>
      </c>
    </row>
  </sheetData>
  <mergeCells count="1">
    <mergeCell ref="H1:I1"/>
  </mergeCells>
  <hyperlinks>
    <hyperlink ref="H1:I1" location="Index!A1" display="Regresar al Índice" xr:uid="{031F9400-2A7D-4E4C-BBF4-B77B9777D327}"/>
  </hyperlink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30293-CC03-4607-95E5-74AB1C88EF6D}">
  <sheetPr codeName="Hoja126"/>
  <dimension ref="A1:J40"/>
  <sheetViews>
    <sheetView workbookViewId="0"/>
  </sheetViews>
  <sheetFormatPr baseColWidth="10" defaultColWidth="9.140625" defaultRowHeight="12.75"/>
  <cols>
    <col min="1" max="1" width="60.7109375" style="264" customWidth="1" collapsed="1"/>
    <col min="2" max="2" width="22.7109375" style="264" customWidth="1" collapsed="1"/>
    <col min="3" max="3" width="20.7109375" style="264" customWidth="1" collapsed="1"/>
    <col min="4" max="4" width="9" style="264" bestFit="1" customWidth="1" collapsed="1"/>
    <col min="5" max="5" width="11.7109375" style="264" customWidth="1" collapsed="1"/>
    <col min="6" max="6" width="4.7109375" style="264" customWidth="1" collapsed="1"/>
    <col min="7" max="8" width="3.7109375" style="264" customWidth="1" collapsed="1"/>
    <col min="9" max="10" width="9.140625" style="264" customWidth="1" collapsed="1"/>
    <col min="11" max="16384" width="9.140625" style="264"/>
  </cols>
  <sheetData>
    <row r="1" spans="1:9">
      <c r="A1" s="262" t="s">
        <v>2866</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6" spans="1:9">
      <c r="A6" s="264" t="s">
        <v>2</v>
      </c>
      <c r="B6" s="264" t="s">
        <v>1423</v>
      </c>
      <c r="C6" s="264" t="s">
        <v>1422</v>
      </c>
      <c r="D6" s="264" t="s">
        <v>1184</v>
      </c>
      <c r="E6" s="264" t="s">
        <v>1185</v>
      </c>
    </row>
    <row r="7" spans="1:9">
      <c r="A7" s="264" t="s">
        <v>29</v>
      </c>
      <c r="B7" s="349">
        <v>710335</v>
      </c>
      <c r="C7" s="349">
        <v>712999</v>
      </c>
      <c r="D7" s="350">
        <v>2664</v>
      </c>
      <c r="E7" s="300">
        <v>3.7503431479513072E-3</v>
      </c>
      <c r="F7" s="264">
        <f t="shared" ref="F7:F39" si="0">_xlfn.RANK.EQ(E7,$E$7:$E$39,0)</f>
        <v>33</v>
      </c>
    </row>
    <row r="8" spans="1:9">
      <c r="A8" s="264" t="s">
        <v>33</v>
      </c>
      <c r="B8" s="349">
        <v>195805</v>
      </c>
      <c r="C8" s="349">
        <v>198536</v>
      </c>
      <c r="D8" s="350">
        <v>2731</v>
      </c>
      <c r="E8" s="300">
        <v>1.3947549858277286E-2</v>
      </c>
      <c r="F8" s="264">
        <f t="shared" si="0"/>
        <v>31</v>
      </c>
    </row>
    <row r="9" spans="1:9">
      <c r="A9" s="264" t="s">
        <v>12</v>
      </c>
      <c r="B9" s="349">
        <v>258276</v>
      </c>
      <c r="C9" s="349">
        <v>261209</v>
      </c>
      <c r="D9" s="350">
        <v>2933</v>
      </c>
      <c r="E9" s="300">
        <v>1.1356068701698918E-2</v>
      </c>
      <c r="F9" s="264">
        <f t="shared" si="0"/>
        <v>32</v>
      </c>
    </row>
    <row r="10" spans="1:9">
      <c r="A10" s="264" t="s">
        <v>18</v>
      </c>
      <c r="B10" s="349">
        <v>212927</v>
      </c>
      <c r="C10" s="349">
        <v>216522</v>
      </c>
      <c r="D10" s="350">
        <v>3595</v>
      </c>
      <c r="E10" s="300">
        <v>1.6883720711793337E-2</v>
      </c>
      <c r="F10" s="264">
        <f t="shared" si="0"/>
        <v>30</v>
      </c>
    </row>
    <row r="11" spans="1:9">
      <c r="A11" s="264" t="s">
        <v>6</v>
      </c>
      <c r="B11" s="349">
        <v>133768</v>
      </c>
      <c r="C11" s="349">
        <v>139905</v>
      </c>
      <c r="D11" s="350">
        <v>6137</v>
      </c>
      <c r="E11" s="300">
        <v>4.5877937922373047E-2</v>
      </c>
      <c r="F11" s="264">
        <f t="shared" si="0"/>
        <v>13</v>
      </c>
    </row>
    <row r="12" spans="1:9">
      <c r="A12" s="264" t="s">
        <v>7</v>
      </c>
      <c r="B12" s="349">
        <v>237487</v>
      </c>
      <c r="C12" s="349">
        <v>243926</v>
      </c>
      <c r="D12" s="350">
        <v>6439</v>
      </c>
      <c r="E12" s="300">
        <v>2.7113063030818507E-2</v>
      </c>
      <c r="F12" s="264">
        <f t="shared" si="0"/>
        <v>27</v>
      </c>
    </row>
    <row r="13" spans="1:9">
      <c r="A13" s="264" t="s">
        <v>15</v>
      </c>
      <c r="B13" s="349">
        <v>150869</v>
      </c>
      <c r="C13" s="349">
        <v>157429</v>
      </c>
      <c r="D13" s="350">
        <v>6560</v>
      </c>
      <c r="E13" s="300">
        <v>4.34814309102598E-2</v>
      </c>
      <c r="F13" s="264">
        <f t="shared" si="0"/>
        <v>15</v>
      </c>
    </row>
    <row r="14" spans="1:9">
      <c r="A14" s="264" t="s">
        <v>30</v>
      </c>
      <c r="B14" s="349">
        <v>106877</v>
      </c>
      <c r="C14" s="349">
        <v>114356</v>
      </c>
      <c r="D14" s="350">
        <v>7479</v>
      </c>
      <c r="E14" s="300">
        <v>6.9977637845373586E-2</v>
      </c>
      <c r="F14" s="264">
        <f t="shared" si="0"/>
        <v>4</v>
      </c>
    </row>
    <row r="15" spans="1:9">
      <c r="A15" s="264" t="s">
        <v>21</v>
      </c>
      <c r="B15" s="349">
        <v>212844</v>
      </c>
      <c r="C15" s="349">
        <v>220674</v>
      </c>
      <c r="D15" s="350">
        <v>7830</v>
      </c>
      <c r="E15" s="300">
        <v>3.6787506342673471E-2</v>
      </c>
      <c r="F15" s="264">
        <f t="shared" si="0"/>
        <v>20</v>
      </c>
    </row>
    <row r="16" spans="1:9">
      <c r="A16" s="264" t="s">
        <v>11</v>
      </c>
      <c r="B16" s="349">
        <v>141632</v>
      </c>
      <c r="C16" s="349">
        <v>149841</v>
      </c>
      <c r="D16" s="350">
        <v>8209</v>
      </c>
      <c r="E16" s="300">
        <v>5.7960065521915904E-2</v>
      </c>
      <c r="F16" s="264">
        <f t="shared" si="0"/>
        <v>6</v>
      </c>
    </row>
    <row r="17" spans="1:6">
      <c r="A17" s="264" t="s">
        <v>19</v>
      </c>
      <c r="B17" s="349">
        <v>168876</v>
      </c>
      <c r="C17" s="349">
        <v>179978</v>
      </c>
      <c r="D17" s="350">
        <v>11102</v>
      </c>
      <c r="E17" s="300">
        <v>6.5740543357256209E-2</v>
      </c>
      <c r="F17" s="264">
        <f t="shared" si="0"/>
        <v>5</v>
      </c>
    </row>
    <row r="18" spans="1:6">
      <c r="A18" s="264" t="s">
        <v>3</v>
      </c>
      <c r="B18" s="349">
        <v>340347</v>
      </c>
      <c r="C18" s="349">
        <v>351682</v>
      </c>
      <c r="D18" s="350">
        <v>11335</v>
      </c>
      <c r="E18" s="300">
        <v>3.3304245373104502E-2</v>
      </c>
      <c r="F18" s="264">
        <f t="shared" si="0"/>
        <v>24</v>
      </c>
    </row>
    <row r="19" spans="1:6">
      <c r="A19" s="264" t="s">
        <v>16</v>
      </c>
      <c r="B19" s="349">
        <v>250837</v>
      </c>
      <c r="C19" s="349">
        <v>264145</v>
      </c>
      <c r="D19" s="350">
        <v>13308</v>
      </c>
      <c r="E19" s="300">
        <v>5.3054373955995437E-2</v>
      </c>
      <c r="F19" s="264">
        <f t="shared" si="0"/>
        <v>9</v>
      </c>
    </row>
    <row r="20" spans="1:6">
      <c r="A20" s="264" t="s">
        <v>27</v>
      </c>
      <c r="B20" s="349">
        <v>617199</v>
      </c>
      <c r="C20" s="349">
        <v>631780</v>
      </c>
      <c r="D20" s="350">
        <v>14581</v>
      </c>
      <c r="E20" s="300">
        <v>2.3624471199726438E-2</v>
      </c>
      <c r="F20" s="264">
        <f t="shared" si="0"/>
        <v>28</v>
      </c>
    </row>
    <row r="21" spans="1:6">
      <c r="A21" s="264" t="s">
        <v>25</v>
      </c>
      <c r="B21" s="349">
        <v>458088</v>
      </c>
      <c r="C21" s="349">
        <v>473349</v>
      </c>
      <c r="D21" s="350">
        <v>15261</v>
      </c>
      <c r="E21" s="300">
        <v>3.3314559647927844E-2</v>
      </c>
      <c r="F21" s="264">
        <f t="shared" si="0"/>
        <v>23</v>
      </c>
    </row>
    <row r="22" spans="1:6">
      <c r="A22" s="264" t="s">
        <v>17</v>
      </c>
      <c r="B22" s="349">
        <v>464925</v>
      </c>
      <c r="C22" s="349">
        <v>480918</v>
      </c>
      <c r="D22" s="350">
        <v>15993</v>
      </c>
      <c r="E22" s="300">
        <v>3.439909662848839E-2</v>
      </c>
      <c r="F22" s="264">
        <f t="shared" si="0"/>
        <v>22</v>
      </c>
    </row>
    <row r="23" spans="1:6">
      <c r="A23" s="264" t="s">
        <v>31</v>
      </c>
      <c r="B23" s="349">
        <v>728027</v>
      </c>
      <c r="C23" s="349">
        <v>745117</v>
      </c>
      <c r="D23" s="350">
        <v>17090</v>
      </c>
      <c r="E23" s="300">
        <v>2.3474404108638769E-2</v>
      </c>
      <c r="F23" s="264">
        <f t="shared" si="0"/>
        <v>29</v>
      </c>
    </row>
    <row r="24" spans="1:6">
      <c r="A24" s="264" t="s">
        <v>5</v>
      </c>
      <c r="B24" s="349">
        <v>205155</v>
      </c>
      <c r="C24" s="349">
        <v>222528</v>
      </c>
      <c r="D24" s="350">
        <v>17373</v>
      </c>
      <c r="E24" s="300">
        <v>8.4682313372815621E-2</v>
      </c>
      <c r="F24" s="264">
        <f t="shared" si="0"/>
        <v>3</v>
      </c>
    </row>
    <row r="25" spans="1:6">
      <c r="A25" s="264" t="s">
        <v>28</v>
      </c>
      <c r="B25" s="349">
        <v>224698</v>
      </c>
      <c r="C25" s="349">
        <v>245443</v>
      </c>
      <c r="D25" s="350">
        <v>20745</v>
      </c>
      <c r="E25" s="300">
        <v>9.232391921601435E-2</v>
      </c>
      <c r="F25" s="264">
        <f t="shared" si="0"/>
        <v>1</v>
      </c>
    </row>
    <row r="26" spans="1:6">
      <c r="A26" s="264" t="s">
        <v>26</v>
      </c>
      <c r="B26" s="349">
        <v>573993</v>
      </c>
      <c r="C26" s="349">
        <v>595370</v>
      </c>
      <c r="D26" s="350">
        <v>21377</v>
      </c>
      <c r="E26" s="300">
        <v>3.7242614456970635E-2</v>
      </c>
      <c r="F26" s="264">
        <f t="shared" si="0"/>
        <v>19</v>
      </c>
    </row>
    <row r="27" spans="1:6">
      <c r="A27" s="264" t="s">
        <v>32</v>
      </c>
      <c r="B27" s="349">
        <v>402221</v>
      </c>
      <c r="C27" s="349">
        <v>423677</v>
      </c>
      <c r="D27" s="350">
        <v>21456</v>
      </c>
      <c r="E27" s="300">
        <v>5.3343808503285572E-2</v>
      </c>
      <c r="F27" s="264">
        <f t="shared" si="0"/>
        <v>8</v>
      </c>
    </row>
    <row r="28" spans="1:6">
      <c r="A28" s="264" t="s">
        <v>22</v>
      </c>
      <c r="B28" s="349">
        <v>616137</v>
      </c>
      <c r="C28" s="349">
        <v>637794</v>
      </c>
      <c r="D28" s="350">
        <v>21657</v>
      </c>
      <c r="E28" s="300">
        <v>3.514965015897431E-2</v>
      </c>
      <c r="F28" s="264">
        <f t="shared" si="0"/>
        <v>21</v>
      </c>
    </row>
    <row r="29" spans="1:6">
      <c r="A29" s="264" t="s">
        <v>8</v>
      </c>
      <c r="B29" s="349">
        <v>958691</v>
      </c>
      <c r="C29" s="349">
        <v>988994</v>
      </c>
      <c r="D29" s="350">
        <v>30303</v>
      </c>
      <c r="E29" s="300">
        <v>3.1608724813313227E-2</v>
      </c>
      <c r="F29" s="264">
        <f t="shared" si="0"/>
        <v>26</v>
      </c>
    </row>
    <row r="30" spans="1:6">
      <c r="A30" s="264" t="s">
        <v>23</v>
      </c>
      <c r="B30" s="349">
        <v>651828</v>
      </c>
      <c r="C30" s="349">
        <v>687827</v>
      </c>
      <c r="D30" s="350">
        <v>35999</v>
      </c>
      <c r="E30" s="300">
        <v>5.5227759470289683E-2</v>
      </c>
      <c r="F30" s="264">
        <f t="shared" si="0"/>
        <v>7</v>
      </c>
    </row>
    <row r="31" spans="1:6">
      <c r="A31" s="264" t="s">
        <v>4</v>
      </c>
      <c r="B31" s="349">
        <v>1036044</v>
      </c>
      <c r="C31" s="349">
        <v>1075051</v>
      </c>
      <c r="D31" s="350">
        <v>39007</v>
      </c>
      <c r="E31" s="300">
        <v>3.76499453691157E-2</v>
      </c>
      <c r="F31" s="264">
        <f t="shared" si="0"/>
        <v>18</v>
      </c>
    </row>
    <row r="32" spans="1:6">
      <c r="A32" s="264" t="s">
        <v>10</v>
      </c>
      <c r="B32" s="349">
        <v>814132</v>
      </c>
      <c r="C32" s="349">
        <v>854521</v>
      </c>
      <c r="D32" s="350">
        <v>40389</v>
      </c>
      <c r="E32" s="300">
        <v>4.9609891270703033E-2</v>
      </c>
      <c r="F32" s="264">
        <f t="shared" si="0"/>
        <v>12</v>
      </c>
    </row>
    <row r="33" spans="1:6">
      <c r="A33" s="264" t="s">
        <v>24</v>
      </c>
      <c r="B33" s="349">
        <v>457405</v>
      </c>
      <c r="C33" s="349">
        <v>498653</v>
      </c>
      <c r="D33" s="350">
        <v>41248</v>
      </c>
      <c r="E33" s="300">
        <v>9.0178288387752659E-2</v>
      </c>
      <c r="F33" s="264">
        <f t="shared" si="0"/>
        <v>2</v>
      </c>
    </row>
    <row r="34" spans="1:6">
      <c r="A34" s="264" t="s">
        <v>14</v>
      </c>
      <c r="B34" s="349">
        <v>1035758</v>
      </c>
      <c r="C34" s="349">
        <v>1078852</v>
      </c>
      <c r="D34" s="350">
        <v>43094</v>
      </c>
      <c r="E34" s="300">
        <v>4.1606243929566578E-2</v>
      </c>
      <c r="F34" s="264">
        <f t="shared" si="0"/>
        <v>16</v>
      </c>
    </row>
    <row r="35" spans="1:6">
      <c r="A35" s="264" t="s">
        <v>13</v>
      </c>
      <c r="B35" s="349">
        <v>1686619</v>
      </c>
      <c r="C35" s="349">
        <v>1770513</v>
      </c>
      <c r="D35" s="350">
        <v>83894</v>
      </c>
      <c r="E35" s="300">
        <v>4.9740931413674305E-2</v>
      </c>
      <c r="F35" s="264">
        <f t="shared" si="0"/>
        <v>11</v>
      </c>
    </row>
    <row r="36" spans="1:6">
      <c r="A36" s="264" t="s">
        <v>0</v>
      </c>
      <c r="B36" s="349">
        <v>1888232</v>
      </c>
      <c r="C36" s="349">
        <v>1974565</v>
      </c>
      <c r="D36" s="350">
        <v>86333</v>
      </c>
      <c r="E36" s="300">
        <v>4.5721606243300572E-2</v>
      </c>
      <c r="F36" s="264">
        <f t="shared" si="0"/>
        <v>14</v>
      </c>
    </row>
    <row r="37" spans="1:6">
      <c r="A37" s="264" t="s">
        <v>20</v>
      </c>
      <c r="B37" s="349">
        <v>1742394</v>
      </c>
      <c r="C37" s="349">
        <v>1832028</v>
      </c>
      <c r="D37" s="350">
        <v>89634</v>
      </c>
      <c r="E37" s="300">
        <v>5.1443014610931925E-2</v>
      </c>
      <c r="F37" s="264">
        <f t="shared" si="0"/>
        <v>10</v>
      </c>
    </row>
    <row r="38" spans="1:6">
      <c r="A38" s="264" t="s">
        <v>9</v>
      </c>
      <c r="B38" s="349">
        <v>3326061</v>
      </c>
      <c r="C38" s="349">
        <v>3434727</v>
      </c>
      <c r="D38" s="350">
        <v>108666</v>
      </c>
      <c r="E38" s="300">
        <v>3.2671078491945948E-2</v>
      </c>
      <c r="F38" s="264">
        <f t="shared" si="0"/>
        <v>25</v>
      </c>
    </row>
    <row r="39" spans="1:6">
      <c r="A39" s="264" t="s">
        <v>1</v>
      </c>
      <c r="B39" s="349">
        <v>21008487</v>
      </c>
      <c r="C39" s="349">
        <v>21862909</v>
      </c>
      <c r="D39" s="349">
        <v>854422</v>
      </c>
      <c r="E39" s="300">
        <v>4.0670325283300945E-2</v>
      </c>
      <c r="F39" s="264">
        <f t="shared" si="0"/>
        <v>17</v>
      </c>
    </row>
    <row r="40" spans="1:6">
      <c r="E40" s="264">
        <f>C39/B39-1</f>
        <v>4.0670325283300945E-2</v>
      </c>
    </row>
  </sheetData>
  <autoFilter ref="A6:F6" xr:uid="{C1A95A58-0D2F-4EDF-AF89-C6E57C757850}">
    <sortState ref="A7:F40">
      <sortCondition ref="D6"/>
    </sortState>
  </autoFilter>
  <mergeCells count="1">
    <mergeCell ref="H1:I1"/>
  </mergeCells>
  <hyperlinks>
    <hyperlink ref="H1:I1" location="Index!A1" display="Regresar al Índice" xr:uid="{773E7392-A524-4865-A766-167DF95F0FF9}"/>
  </hyperlink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F8CB5-ACC6-4FF3-806C-44890024DF5F}">
  <sheetPr codeName="Hoja170"/>
  <dimension ref="A1:J40"/>
  <sheetViews>
    <sheetView workbookViewId="0"/>
  </sheetViews>
  <sheetFormatPr baseColWidth="10" defaultColWidth="9.140625" defaultRowHeight="12.75"/>
  <cols>
    <col min="1" max="1" width="60.7109375" style="264" customWidth="1" collapsed="1"/>
    <col min="2" max="2" width="22.7109375" style="264" customWidth="1" collapsed="1"/>
    <col min="3" max="3" width="20.7109375" style="264" customWidth="1" collapsed="1"/>
    <col min="4" max="4" width="7.7109375" style="264" customWidth="1" collapsed="1"/>
    <col min="5" max="5" width="11.7109375" style="264" customWidth="1" collapsed="1"/>
    <col min="6" max="6" width="4.7109375" style="264" customWidth="1" collapsed="1"/>
    <col min="7" max="8" width="3.7109375" style="264" customWidth="1" collapsed="1"/>
    <col min="9" max="10" width="9.140625" style="264" customWidth="1" collapsed="1"/>
    <col min="11" max="16384" width="9.140625" style="264"/>
  </cols>
  <sheetData>
    <row r="1" spans="1:9">
      <c r="A1" s="262" t="s">
        <v>2867</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6" spans="1:9">
      <c r="A6" s="264" t="s">
        <v>2</v>
      </c>
      <c r="B6" s="264" t="s">
        <v>1423</v>
      </c>
      <c r="C6" s="264" t="s">
        <v>1422</v>
      </c>
      <c r="D6" s="264" t="s">
        <v>1184</v>
      </c>
      <c r="E6" s="264" t="s">
        <v>1185</v>
      </c>
    </row>
    <row r="7" spans="1:9">
      <c r="A7" s="264" t="s">
        <v>29</v>
      </c>
      <c r="B7" s="294">
        <v>710335</v>
      </c>
      <c r="C7" s="294">
        <v>712999</v>
      </c>
      <c r="D7" s="294">
        <v>2664</v>
      </c>
      <c r="E7" s="300">
        <v>3.7503431479513072E-3</v>
      </c>
      <c r="F7" s="264">
        <f>_xlfn.RANK.EQ(E7,$E$7:$E$39,0)</f>
        <v>33</v>
      </c>
    </row>
    <row r="8" spans="1:9">
      <c r="A8" s="264" t="s">
        <v>12</v>
      </c>
      <c r="B8" s="294">
        <v>258276</v>
      </c>
      <c r="C8" s="294">
        <v>261209</v>
      </c>
      <c r="D8" s="294">
        <v>2933</v>
      </c>
      <c r="E8" s="300">
        <v>1.1356068701698918E-2</v>
      </c>
      <c r="F8" s="264">
        <f t="shared" ref="F8:F39" si="0">_xlfn.RANK.EQ(E8,$E$7:$E$39,0)</f>
        <v>32</v>
      </c>
    </row>
    <row r="9" spans="1:9">
      <c r="A9" s="264" t="s">
        <v>33</v>
      </c>
      <c r="B9" s="294">
        <v>195805</v>
      </c>
      <c r="C9" s="294">
        <v>198536</v>
      </c>
      <c r="D9" s="294">
        <v>2731</v>
      </c>
      <c r="E9" s="300">
        <v>1.3947549858277286E-2</v>
      </c>
      <c r="F9" s="264">
        <f t="shared" si="0"/>
        <v>31</v>
      </c>
    </row>
    <row r="10" spans="1:9">
      <c r="A10" s="264" t="s">
        <v>18</v>
      </c>
      <c r="B10" s="294">
        <v>212927</v>
      </c>
      <c r="C10" s="294">
        <v>216522</v>
      </c>
      <c r="D10" s="294">
        <v>3595</v>
      </c>
      <c r="E10" s="300">
        <v>1.6883720711793337E-2</v>
      </c>
      <c r="F10" s="264">
        <f t="shared" si="0"/>
        <v>30</v>
      </c>
    </row>
    <row r="11" spans="1:9">
      <c r="A11" s="264" t="s">
        <v>31</v>
      </c>
      <c r="B11" s="294">
        <v>728027</v>
      </c>
      <c r="C11" s="294">
        <v>745117</v>
      </c>
      <c r="D11" s="294">
        <v>17090</v>
      </c>
      <c r="E11" s="300">
        <v>2.3474404108638769E-2</v>
      </c>
      <c r="F11" s="264">
        <f t="shared" si="0"/>
        <v>29</v>
      </c>
    </row>
    <row r="12" spans="1:9">
      <c r="A12" s="264" t="s">
        <v>27</v>
      </c>
      <c r="B12" s="294">
        <v>617199</v>
      </c>
      <c r="C12" s="294">
        <v>631780</v>
      </c>
      <c r="D12" s="294">
        <v>14581</v>
      </c>
      <c r="E12" s="300">
        <v>2.3624471199726438E-2</v>
      </c>
      <c r="F12" s="264">
        <f t="shared" si="0"/>
        <v>28</v>
      </c>
    </row>
    <row r="13" spans="1:9">
      <c r="A13" s="264" t="s">
        <v>7</v>
      </c>
      <c r="B13" s="294">
        <v>237487</v>
      </c>
      <c r="C13" s="294">
        <v>243926</v>
      </c>
      <c r="D13" s="294">
        <v>6439</v>
      </c>
      <c r="E13" s="300">
        <v>2.7113063030818507E-2</v>
      </c>
      <c r="F13" s="264">
        <f t="shared" si="0"/>
        <v>27</v>
      </c>
    </row>
    <row r="14" spans="1:9">
      <c r="A14" s="264" t="s">
        <v>8</v>
      </c>
      <c r="B14" s="294">
        <v>958691</v>
      </c>
      <c r="C14" s="294">
        <v>988994</v>
      </c>
      <c r="D14" s="294">
        <v>30303</v>
      </c>
      <c r="E14" s="300">
        <v>3.1608724813313227E-2</v>
      </c>
      <c r="F14" s="264">
        <f t="shared" si="0"/>
        <v>26</v>
      </c>
    </row>
    <row r="15" spans="1:9">
      <c r="A15" s="264" t="s">
        <v>9</v>
      </c>
      <c r="B15" s="294">
        <v>3326061</v>
      </c>
      <c r="C15" s="294">
        <v>3434727</v>
      </c>
      <c r="D15" s="294">
        <v>108666</v>
      </c>
      <c r="E15" s="300">
        <v>3.2671078491945948E-2</v>
      </c>
      <c r="F15" s="264">
        <f t="shared" si="0"/>
        <v>25</v>
      </c>
    </row>
    <row r="16" spans="1:9">
      <c r="A16" s="264" t="s">
        <v>3</v>
      </c>
      <c r="B16" s="294">
        <v>340347</v>
      </c>
      <c r="C16" s="294">
        <v>351682</v>
      </c>
      <c r="D16" s="294">
        <v>11335</v>
      </c>
      <c r="E16" s="300">
        <v>3.3304245373104502E-2</v>
      </c>
      <c r="F16" s="264">
        <f t="shared" si="0"/>
        <v>24</v>
      </c>
    </row>
    <row r="17" spans="1:6">
      <c r="A17" s="264" t="s">
        <v>25</v>
      </c>
      <c r="B17" s="294">
        <v>458088</v>
      </c>
      <c r="C17" s="294">
        <v>473349</v>
      </c>
      <c r="D17" s="294">
        <v>15261</v>
      </c>
      <c r="E17" s="300">
        <v>3.3314559647927844E-2</v>
      </c>
      <c r="F17" s="264">
        <f t="shared" si="0"/>
        <v>23</v>
      </c>
    </row>
    <row r="18" spans="1:6">
      <c r="A18" s="264" t="s">
        <v>17</v>
      </c>
      <c r="B18" s="294">
        <v>464925</v>
      </c>
      <c r="C18" s="294">
        <v>480918</v>
      </c>
      <c r="D18" s="294">
        <v>15993</v>
      </c>
      <c r="E18" s="300">
        <v>3.439909662848839E-2</v>
      </c>
      <c r="F18" s="264">
        <f t="shared" si="0"/>
        <v>22</v>
      </c>
    </row>
    <row r="19" spans="1:6">
      <c r="A19" s="264" t="s">
        <v>22</v>
      </c>
      <c r="B19" s="294">
        <v>616137</v>
      </c>
      <c r="C19" s="294">
        <v>637794</v>
      </c>
      <c r="D19" s="294">
        <v>21657</v>
      </c>
      <c r="E19" s="300">
        <v>3.514965015897431E-2</v>
      </c>
      <c r="F19" s="264">
        <f t="shared" si="0"/>
        <v>21</v>
      </c>
    </row>
    <row r="20" spans="1:6">
      <c r="A20" s="264" t="s">
        <v>21</v>
      </c>
      <c r="B20" s="294">
        <v>212844</v>
      </c>
      <c r="C20" s="294">
        <v>220674</v>
      </c>
      <c r="D20" s="294">
        <v>7830</v>
      </c>
      <c r="E20" s="300">
        <v>3.6787506342673471E-2</v>
      </c>
      <c r="F20" s="264">
        <f t="shared" si="0"/>
        <v>20</v>
      </c>
    </row>
    <row r="21" spans="1:6">
      <c r="A21" s="264" t="s">
        <v>26</v>
      </c>
      <c r="B21" s="294">
        <v>573993</v>
      </c>
      <c r="C21" s="294">
        <v>595370</v>
      </c>
      <c r="D21" s="294">
        <v>21377</v>
      </c>
      <c r="E21" s="300">
        <v>3.7242614456970635E-2</v>
      </c>
      <c r="F21" s="264">
        <f t="shared" si="0"/>
        <v>19</v>
      </c>
    </row>
    <row r="22" spans="1:6">
      <c r="A22" s="264" t="s">
        <v>4</v>
      </c>
      <c r="B22" s="294">
        <v>1036044</v>
      </c>
      <c r="C22" s="294">
        <v>1075051</v>
      </c>
      <c r="D22" s="294">
        <v>39007</v>
      </c>
      <c r="E22" s="300">
        <v>3.76499453691157E-2</v>
      </c>
      <c r="F22" s="264">
        <f t="shared" si="0"/>
        <v>18</v>
      </c>
    </row>
    <row r="23" spans="1:6">
      <c r="A23" s="264" t="s">
        <v>1</v>
      </c>
      <c r="B23" s="294">
        <v>21008487</v>
      </c>
      <c r="C23" s="294">
        <v>21862909</v>
      </c>
      <c r="D23" s="294">
        <v>854422</v>
      </c>
      <c r="E23" s="300">
        <v>4.0670325283300945E-2</v>
      </c>
      <c r="F23" s="264">
        <f t="shared" si="0"/>
        <v>17</v>
      </c>
    </row>
    <row r="24" spans="1:6">
      <c r="A24" s="264" t="s">
        <v>14</v>
      </c>
      <c r="B24" s="294">
        <v>1035758</v>
      </c>
      <c r="C24" s="294">
        <v>1078852</v>
      </c>
      <c r="D24" s="294">
        <v>43094</v>
      </c>
      <c r="E24" s="300">
        <v>4.1606243929566578E-2</v>
      </c>
      <c r="F24" s="264">
        <f t="shared" si="0"/>
        <v>16</v>
      </c>
    </row>
    <row r="25" spans="1:6">
      <c r="A25" s="264" t="s">
        <v>15</v>
      </c>
      <c r="B25" s="294">
        <v>150869</v>
      </c>
      <c r="C25" s="294">
        <v>157429</v>
      </c>
      <c r="D25" s="294">
        <v>6560</v>
      </c>
      <c r="E25" s="300">
        <v>4.34814309102598E-2</v>
      </c>
      <c r="F25" s="264">
        <f t="shared" si="0"/>
        <v>15</v>
      </c>
    </row>
    <row r="26" spans="1:6">
      <c r="A26" s="264" t="s">
        <v>0</v>
      </c>
      <c r="B26" s="294">
        <v>1888232</v>
      </c>
      <c r="C26" s="294">
        <v>1974565</v>
      </c>
      <c r="D26" s="294">
        <v>86333</v>
      </c>
      <c r="E26" s="300">
        <v>4.5721606243300572E-2</v>
      </c>
      <c r="F26" s="264">
        <f t="shared" si="0"/>
        <v>14</v>
      </c>
    </row>
    <row r="27" spans="1:6">
      <c r="A27" s="264" t="s">
        <v>6</v>
      </c>
      <c r="B27" s="294">
        <v>133768</v>
      </c>
      <c r="C27" s="294">
        <v>139905</v>
      </c>
      <c r="D27" s="294">
        <v>6137</v>
      </c>
      <c r="E27" s="300">
        <v>4.5877937922373047E-2</v>
      </c>
      <c r="F27" s="264">
        <f t="shared" si="0"/>
        <v>13</v>
      </c>
    </row>
    <row r="28" spans="1:6">
      <c r="A28" s="264" t="s">
        <v>10</v>
      </c>
      <c r="B28" s="294">
        <v>814132</v>
      </c>
      <c r="C28" s="294">
        <v>854521</v>
      </c>
      <c r="D28" s="294">
        <v>40389</v>
      </c>
      <c r="E28" s="300">
        <v>4.9609891270703033E-2</v>
      </c>
      <c r="F28" s="264">
        <f t="shared" si="0"/>
        <v>12</v>
      </c>
    </row>
    <row r="29" spans="1:6">
      <c r="A29" s="264" t="s">
        <v>13</v>
      </c>
      <c r="B29" s="294">
        <v>1686619</v>
      </c>
      <c r="C29" s="294">
        <v>1770513</v>
      </c>
      <c r="D29" s="294">
        <v>83894</v>
      </c>
      <c r="E29" s="300">
        <v>4.9740931413674305E-2</v>
      </c>
      <c r="F29" s="264">
        <f t="shared" si="0"/>
        <v>11</v>
      </c>
    </row>
    <row r="30" spans="1:6">
      <c r="A30" s="264" t="s">
        <v>20</v>
      </c>
      <c r="B30" s="294">
        <v>1742394</v>
      </c>
      <c r="C30" s="294">
        <v>1832028</v>
      </c>
      <c r="D30" s="294">
        <v>89634</v>
      </c>
      <c r="E30" s="300">
        <v>5.1443014610931925E-2</v>
      </c>
      <c r="F30" s="264">
        <f t="shared" si="0"/>
        <v>10</v>
      </c>
    </row>
    <row r="31" spans="1:6">
      <c r="A31" s="264" t="s">
        <v>16</v>
      </c>
      <c r="B31" s="294">
        <v>250837</v>
      </c>
      <c r="C31" s="294">
        <v>264145</v>
      </c>
      <c r="D31" s="294">
        <v>13308</v>
      </c>
      <c r="E31" s="300">
        <v>5.3054373955995437E-2</v>
      </c>
      <c r="F31" s="264">
        <f t="shared" si="0"/>
        <v>9</v>
      </c>
    </row>
    <row r="32" spans="1:6">
      <c r="A32" s="264" t="s">
        <v>32</v>
      </c>
      <c r="B32" s="294">
        <v>402221</v>
      </c>
      <c r="C32" s="294">
        <v>423677</v>
      </c>
      <c r="D32" s="294">
        <v>21456</v>
      </c>
      <c r="E32" s="300">
        <v>5.3343808503285572E-2</v>
      </c>
      <c r="F32" s="264">
        <f t="shared" si="0"/>
        <v>8</v>
      </c>
    </row>
    <row r="33" spans="1:6">
      <c r="A33" s="264" t="s">
        <v>23</v>
      </c>
      <c r="B33" s="294">
        <v>651828</v>
      </c>
      <c r="C33" s="294">
        <v>687827</v>
      </c>
      <c r="D33" s="294">
        <v>35999</v>
      </c>
      <c r="E33" s="300">
        <v>5.5227759470289683E-2</v>
      </c>
      <c r="F33" s="264">
        <f t="shared" si="0"/>
        <v>7</v>
      </c>
    </row>
    <row r="34" spans="1:6">
      <c r="A34" s="264" t="s">
        <v>11</v>
      </c>
      <c r="B34" s="294">
        <v>141632</v>
      </c>
      <c r="C34" s="294">
        <v>149841</v>
      </c>
      <c r="D34" s="294">
        <v>8209</v>
      </c>
      <c r="E34" s="300">
        <v>5.7960065521915904E-2</v>
      </c>
      <c r="F34" s="264">
        <f t="shared" si="0"/>
        <v>6</v>
      </c>
    </row>
    <row r="35" spans="1:6">
      <c r="A35" s="264" t="s">
        <v>19</v>
      </c>
      <c r="B35" s="294">
        <v>168876</v>
      </c>
      <c r="C35" s="294">
        <v>179978</v>
      </c>
      <c r="D35" s="294">
        <v>11102</v>
      </c>
      <c r="E35" s="300">
        <v>6.5740543357256209E-2</v>
      </c>
      <c r="F35" s="264">
        <f t="shared" si="0"/>
        <v>5</v>
      </c>
    </row>
    <row r="36" spans="1:6">
      <c r="A36" s="264" t="s">
        <v>30</v>
      </c>
      <c r="B36" s="294">
        <v>106877</v>
      </c>
      <c r="C36" s="294">
        <v>114356</v>
      </c>
      <c r="D36" s="294">
        <v>7479</v>
      </c>
      <c r="E36" s="300">
        <v>6.9977637845373586E-2</v>
      </c>
      <c r="F36" s="264">
        <f t="shared" si="0"/>
        <v>4</v>
      </c>
    </row>
    <row r="37" spans="1:6">
      <c r="A37" s="264" t="s">
        <v>5</v>
      </c>
      <c r="B37" s="294">
        <v>205155</v>
      </c>
      <c r="C37" s="294">
        <v>222528</v>
      </c>
      <c r="D37" s="294">
        <v>17373</v>
      </c>
      <c r="E37" s="300">
        <v>8.4682313372815621E-2</v>
      </c>
      <c r="F37" s="264">
        <f t="shared" si="0"/>
        <v>3</v>
      </c>
    </row>
    <row r="38" spans="1:6">
      <c r="A38" s="264" t="s">
        <v>24</v>
      </c>
      <c r="B38" s="294">
        <v>457405</v>
      </c>
      <c r="C38" s="294">
        <v>498653</v>
      </c>
      <c r="D38" s="294">
        <v>41248</v>
      </c>
      <c r="E38" s="300">
        <v>9.0178288387752659E-2</v>
      </c>
      <c r="F38" s="264">
        <f t="shared" si="0"/>
        <v>2</v>
      </c>
    </row>
    <row r="39" spans="1:6">
      <c r="A39" s="264" t="s">
        <v>28</v>
      </c>
      <c r="B39" s="294">
        <v>224698</v>
      </c>
      <c r="C39" s="294">
        <v>245443</v>
      </c>
      <c r="D39" s="294">
        <v>20745</v>
      </c>
      <c r="E39" s="300">
        <v>9.232391921601435E-2</v>
      </c>
      <c r="F39" s="264">
        <f t="shared" si="0"/>
        <v>1</v>
      </c>
    </row>
    <row r="40" spans="1:6">
      <c r="E40" s="264">
        <f>C39/B39-1</f>
        <v>9.232391921601435E-2</v>
      </c>
    </row>
  </sheetData>
  <autoFilter ref="A6:F6" xr:uid="{C1A95A58-0D2F-4EDF-AF89-C6E57C757850}"/>
  <mergeCells count="1">
    <mergeCell ref="H1:I1"/>
  </mergeCells>
  <hyperlinks>
    <hyperlink ref="H1:I1" location="Index!A1" display="Regresar al Índice" xr:uid="{337064E2-B4B9-4ADB-A0DA-767A342036A0}"/>
  </hyperlink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0F2E6-8778-4C81-81F7-07CD48E2FA1F}">
  <sheetPr codeName="Hoja70"/>
  <dimension ref="A1:AA216"/>
  <sheetViews>
    <sheetView zoomScaleNormal="100" workbookViewId="0"/>
  </sheetViews>
  <sheetFormatPr baseColWidth="10" defaultColWidth="11.42578125" defaultRowHeight="12.75"/>
  <cols>
    <col min="1" max="1" width="19.42578125" style="337" customWidth="1"/>
    <col min="2" max="2" width="18.5703125" style="109" bestFit="1" customWidth="1"/>
    <col min="3" max="3" width="15.5703125" style="337" bestFit="1" customWidth="1"/>
    <col min="4" max="4" width="28.7109375" style="337" bestFit="1" customWidth="1"/>
    <col min="5" max="5" width="27.140625" style="6" bestFit="1" customWidth="1"/>
    <col min="6" max="6" width="29.7109375" style="6" bestFit="1" customWidth="1"/>
    <col min="7" max="7" width="11.7109375" style="337" bestFit="1" customWidth="1"/>
    <col min="8" max="8" width="18.5703125" style="337" bestFit="1" customWidth="1"/>
    <col min="9" max="9" width="27.140625" style="337" bestFit="1" customWidth="1"/>
    <col min="10" max="11" width="11.42578125" style="337"/>
    <col min="12" max="12" width="18.5703125" style="337" bestFit="1" customWidth="1"/>
    <col min="13" max="13" width="6.28515625" style="337" bestFit="1" customWidth="1"/>
    <col min="14" max="14" width="7.28515625" style="337" bestFit="1" customWidth="1"/>
    <col min="15" max="15" width="18.5703125" style="337" bestFit="1" customWidth="1"/>
    <col min="16" max="16" width="29.7109375" style="337" bestFit="1" customWidth="1"/>
    <col min="17" max="17" width="14" style="337" bestFit="1" customWidth="1"/>
    <col min="18" max="18" width="11.42578125" style="337"/>
    <col min="19" max="19" width="18.5703125" style="337" bestFit="1" customWidth="1"/>
    <col min="20" max="20" width="5.85546875" style="337" bestFit="1" customWidth="1"/>
    <col min="21" max="21" width="7.28515625" style="337" bestFit="1" customWidth="1"/>
    <col min="22" max="22" width="13.5703125" style="337" bestFit="1" customWidth="1"/>
    <col min="23" max="23" width="12.85546875" style="337" bestFit="1" customWidth="1"/>
    <col min="24" max="24" width="14.42578125" style="337" bestFit="1" customWidth="1"/>
    <col min="25" max="25" width="11.42578125" style="337"/>
    <col min="26" max="26" width="27.140625" style="337" bestFit="1" customWidth="1"/>
    <col min="27" max="27" width="29.7109375" style="337" bestFit="1" customWidth="1"/>
    <col min="28" max="16384" width="11.42578125" style="337"/>
  </cols>
  <sheetData>
    <row r="1" spans="1:27">
      <c r="A1" s="262" t="s">
        <v>2812</v>
      </c>
      <c r="G1" s="262"/>
      <c r="H1" s="266" t="s">
        <v>1445</v>
      </c>
      <c r="I1" s="266"/>
    </row>
    <row r="2" spans="1:27">
      <c r="A2" s="337" t="s">
        <v>1429</v>
      </c>
    </row>
    <row r="5" spans="1:27" ht="25.5" customHeight="1">
      <c r="Z5" s="22"/>
      <c r="AA5" s="22"/>
    </row>
    <row r="6" spans="1:27" ht="12.75" customHeight="1">
      <c r="A6" s="213" t="s">
        <v>2</v>
      </c>
      <c r="B6" s="213" t="s">
        <v>1036</v>
      </c>
      <c r="C6" s="208" t="s">
        <v>1036</v>
      </c>
      <c r="D6" s="213" t="s">
        <v>1038</v>
      </c>
      <c r="E6" s="213" t="s">
        <v>1035</v>
      </c>
      <c r="M6" s="442"/>
      <c r="N6" s="442"/>
      <c r="O6" s="442"/>
      <c r="P6" s="442"/>
      <c r="Q6" s="442"/>
      <c r="T6" s="442"/>
      <c r="U6" s="442"/>
      <c r="V6" s="442"/>
      <c r="W6" s="442"/>
      <c r="X6" s="442"/>
      <c r="Z6" s="22"/>
      <c r="AA6" s="22"/>
    </row>
    <row r="7" spans="1:27">
      <c r="A7" s="213"/>
      <c r="B7" s="213"/>
      <c r="C7" s="208" t="s">
        <v>1037</v>
      </c>
      <c r="D7" s="213"/>
      <c r="E7" s="213"/>
      <c r="M7" s="442"/>
      <c r="N7" s="442"/>
      <c r="O7" s="442"/>
      <c r="P7" s="442"/>
      <c r="Q7" s="442"/>
      <c r="T7" s="442"/>
      <c r="U7" s="442"/>
      <c r="V7" s="442"/>
      <c r="W7" s="442"/>
      <c r="X7" s="442"/>
      <c r="Z7" s="22"/>
      <c r="AA7" s="22"/>
    </row>
    <row r="8" spans="1:27">
      <c r="A8" s="111" t="s">
        <v>3</v>
      </c>
      <c r="B8" s="112">
        <v>21816</v>
      </c>
      <c r="C8" s="113">
        <v>6.2033314187248709E-2</v>
      </c>
      <c r="D8" s="113">
        <v>-1.2627291493117809E-2</v>
      </c>
      <c r="E8" s="113">
        <v>6.7841410636901855E-2</v>
      </c>
      <c r="G8" s="324"/>
      <c r="H8" s="324"/>
      <c r="I8" s="324"/>
      <c r="M8" s="442"/>
      <c r="N8" s="442"/>
      <c r="O8" s="442"/>
      <c r="P8" s="442"/>
      <c r="Q8" s="442"/>
      <c r="T8" s="442"/>
      <c r="U8" s="442"/>
      <c r="V8" s="442"/>
      <c r="W8" s="442"/>
      <c r="X8" s="442"/>
      <c r="Z8" s="22"/>
      <c r="AA8" s="22"/>
    </row>
    <row r="9" spans="1:27">
      <c r="A9" s="111" t="s">
        <v>4</v>
      </c>
      <c r="B9" s="114">
        <v>74238</v>
      </c>
      <c r="C9" s="115">
        <v>7.113938194080438E-2</v>
      </c>
      <c r="D9" s="115">
        <v>8.5040479898452759E-3</v>
      </c>
      <c r="E9" s="115">
        <v>8.4051281213760376E-2</v>
      </c>
      <c r="F9" s="119"/>
      <c r="G9" s="324"/>
      <c r="H9" s="324"/>
      <c r="I9" s="324"/>
      <c r="M9" s="442"/>
      <c r="N9" s="442"/>
      <c r="O9" s="442"/>
      <c r="P9" s="442"/>
      <c r="Q9" s="442"/>
      <c r="T9" s="442"/>
      <c r="U9" s="442"/>
      <c r="V9" s="442"/>
      <c r="W9" s="442"/>
      <c r="X9" s="442"/>
      <c r="Z9" s="22"/>
      <c r="AA9" s="22"/>
    </row>
    <row r="10" spans="1:27">
      <c r="A10" s="111" t="s">
        <v>5</v>
      </c>
      <c r="B10" s="112">
        <v>62162</v>
      </c>
      <c r="C10" s="113">
        <v>0.28090486777651247</v>
      </c>
      <c r="D10" s="113">
        <v>-6.7111947573721409E-3</v>
      </c>
      <c r="E10" s="113">
        <v>8.0026410520076752E-2</v>
      </c>
      <c r="G10" s="324"/>
      <c r="H10" s="324"/>
      <c r="I10" s="324"/>
      <c r="M10" s="442"/>
      <c r="N10" s="442"/>
      <c r="O10" s="442"/>
      <c r="P10" s="442"/>
      <c r="Q10" s="442"/>
      <c r="T10" s="442"/>
      <c r="U10" s="442"/>
      <c r="V10" s="442"/>
      <c r="W10" s="442"/>
      <c r="X10" s="442"/>
      <c r="Z10" s="22"/>
      <c r="AA10" s="22"/>
    </row>
    <row r="11" spans="1:27">
      <c r="A11" s="111" t="s">
        <v>6</v>
      </c>
      <c r="B11" s="114">
        <v>7441</v>
      </c>
      <c r="C11" s="115">
        <v>5.3186090561452411E-2</v>
      </c>
      <c r="D11" s="115">
        <v>5.3785130148753524E-4</v>
      </c>
      <c r="E11" s="115">
        <v>2.6769697666168213E-2</v>
      </c>
      <c r="G11" s="324"/>
      <c r="H11" s="324"/>
      <c r="I11" s="324"/>
      <c r="M11" s="442"/>
      <c r="N11" s="442"/>
      <c r="O11" s="442"/>
      <c r="P11" s="442"/>
      <c r="Q11" s="442"/>
      <c r="T11" s="442"/>
      <c r="U11" s="442"/>
      <c r="V11" s="442"/>
      <c r="W11" s="442"/>
      <c r="X11" s="442"/>
      <c r="Z11" s="22"/>
      <c r="AA11" s="22"/>
    </row>
    <row r="12" spans="1:27">
      <c r="A12" s="111" t="s">
        <v>7</v>
      </c>
      <c r="B12" s="112">
        <v>15334</v>
      </c>
      <c r="C12" s="113">
        <v>6.2863327402572916E-2</v>
      </c>
      <c r="D12" s="113">
        <v>2.3532488849014044E-3</v>
      </c>
      <c r="E12" s="113">
        <v>4.3271195143461227E-2</v>
      </c>
      <c r="G12" s="324"/>
      <c r="H12" s="324"/>
      <c r="I12" s="324"/>
      <c r="M12" s="442"/>
      <c r="N12" s="442"/>
      <c r="O12" s="442"/>
      <c r="P12" s="442"/>
      <c r="Q12" s="442"/>
      <c r="T12" s="442"/>
      <c r="U12" s="442"/>
      <c r="V12" s="442"/>
      <c r="W12" s="442"/>
      <c r="X12" s="442"/>
      <c r="Z12" s="22"/>
      <c r="AA12" s="22"/>
    </row>
    <row r="13" spans="1:27">
      <c r="A13" s="111" t="s">
        <v>8</v>
      </c>
      <c r="B13" s="114">
        <v>54942</v>
      </c>
      <c r="C13" s="115">
        <v>5.555342095098656E-2</v>
      </c>
      <c r="D13" s="115">
        <v>1.0576268658041954E-2</v>
      </c>
      <c r="E13" s="115">
        <v>5.912289023399353E-2</v>
      </c>
      <c r="G13" s="324"/>
      <c r="H13" s="324"/>
      <c r="I13" s="324"/>
      <c r="M13" s="442"/>
      <c r="N13" s="442"/>
      <c r="O13" s="442"/>
      <c r="P13" s="442"/>
      <c r="Q13" s="442"/>
      <c r="T13" s="442"/>
      <c r="U13" s="442"/>
      <c r="V13" s="442"/>
      <c r="W13" s="442"/>
      <c r="X13" s="442"/>
      <c r="Z13" s="22"/>
      <c r="AA13" s="22"/>
    </row>
    <row r="14" spans="1:27">
      <c r="A14" s="111" t="s">
        <v>9</v>
      </c>
      <c r="B14" s="112">
        <v>329805</v>
      </c>
      <c r="C14" s="113">
        <v>9.6020731778682852E-2</v>
      </c>
      <c r="D14" s="113">
        <v>3.9542657323181629E-3</v>
      </c>
      <c r="E14" s="113">
        <v>9.037259966135025E-2</v>
      </c>
      <c r="G14" s="324"/>
      <c r="H14" s="324"/>
      <c r="I14" s="324"/>
      <c r="M14" s="442"/>
      <c r="N14" s="442"/>
      <c r="O14" s="442"/>
      <c r="P14" s="442"/>
      <c r="Q14" s="442"/>
      <c r="T14" s="442"/>
      <c r="U14" s="442"/>
      <c r="V14" s="442"/>
      <c r="W14" s="442"/>
      <c r="X14" s="442"/>
      <c r="Z14" s="22"/>
      <c r="AA14" s="22"/>
    </row>
    <row r="15" spans="1:27">
      <c r="A15" s="111" t="s">
        <v>10</v>
      </c>
      <c r="B15" s="114">
        <v>43054</v>
      </c>
      <c r="C15" s="115">
        <v>5.0380362728314178E-2</v>
      </c>
      <c r="D15" s="115">
        <v>4.7373455017805099E-3</v>
      </c>
      <c r="E15" s="115">
        <v>5.1610853523015976E-2</v>
      </c>
      <c r="G15" s="324"/>
      <c r="H15" s="324"/>
      <c r="I15" s="324"/>
      <c r="M15" s="442"/>
      <c r="N15" s="442"/>
      <c r="O15" s="442"/>
      <c r="P15" s="442"/>
      <c r="Q15" s="442"/>
      <c r="T15" s="442"/>
      <c r="U15" s="442"/>
      <c r="V15" s="442"/>
      <c r="W15" s="442"/>
      <c r="X15" s="442"/>
      <c r="Z15" s="22"/>
      <c r="AA15" s="22"/>
    </row>
    <row r="16" spans="1:27">
      <c r="A16" s="111" t="s">
        <v>11</v>
      </c>
      <c r="B16" s="112">
        <v>11942</v>
      </c>
      <c r="C16" s="113">
        <v>8.0153030404725156E-2</v>
      </c>
      <c r="D16" s="113">
        <v>-8.5512660443782806E-3</v>
      </c>
      <c r="E16" s="113">
        <v>0.13280212879180908</v>
      </c>
      <c r="G16" s="324"/>
      <c r="H16" s="324"/>
      <c r="I16" s="324"/>
      <c r="M16" s="442"/>
      <c r="N16" s="442"/>
      <c r="O16" s="442"/>
      <c r="P16" s="442"/>
      <c r="Q16" s="442"/>
      <c r="T16" s="442"/>
      <c r="U16" s="442"/>
      <c r="V16" s="442"/>
      <c r="W16" s="442"/>
      <c r="X16" s="442"/>
      <c r="Z16" s="22"/>
      <c r="AA16" s="22"/>
    </row>
    <row r="17" spans="1:27">
      <c r="A17" s="111" t="s">
        <v>12</v>
      </c>
      <c r="B17" s="114">
        <v>11537</v>
      </c>
      <c r="C17" s="115">
        <v>4.4167697131415842E-2</v>
      </c>
      <c r="D17" s="115">
        <v>1.6386222094297409E-2</v>
      </c>
      <c r="E17" s="115">
        <v>3.7593308836221695E-2</v>
      </c>
      <c r="G17" s="324"/>
      <c r="H17" s="324"/>
      <c r="I17" s="324"/>
      <c r="M17" s="442"/>
      <c r="N17" s="442"/>
      <c r="O17" s="442"/>
      <c r="P17" s="442"/>
      <c r="Q17" s="442"/>
      <c r="T17" s="442"/>
      <c r="U17" s="442"/>
      <c r="V17" s="442"/>
      <c r="W17" s="442"/>
      <c r="X17" s="442"/>
      <c r="Z17" s="22"/>
      <c r="AA17" s="22"/>
    </row>
    <row r="18" spans="1:27">
      <c r="A18" s="111" t="s">
        <v>13</v>
      </c>
      <c r="B18" s="112">
        <v>84441</v>
      </c>
      <c r="C18" s="113">
        <v>4.7692956787100685E-2</v>
      </c>
      <c r="D18" s="113">
        <v>1.0894158855080605E-2</v>
      </c>
      <c r="E18" s="113">
        <v>0.10355868935585022</v>
      </c>
      <c r="G18" s="324"/>
      <c r="H18" s="324"/>
      <c r="I18" s="324"/>
      <c r="M18" s="442"/>
      <c r="N18" s="442"/>
      <c r="O18" s="442"/>
      <c r="P18" s="442"/>
      <c r="Q18" s="442"/>
      <c r="T18" s="442"/>
      <c r="U18" s="442"/>
      <c r="V18" s="442"/>
      <c r="W18" s="442"/>
      <c r="X18" s="442"/>
      <c r="Z18" s="22"/>
      <c r="AA18" s="22"/>
    </row>
    <row r="19" spans="1:27">
      <c r="A19" s="111" t="s">
        <v>14</v>
      </c>
      <c r="B19" s="114">
        <v>63452</v>
      </c>
      <c r="C19" s="115">
        <v>5.8575690885189727E-2</v>
      </c>
      <c r="D19" s="115">
        <v>3.9079184643924236E-3</v>
      </c>
      <c r="E19" s="115">
        <v>6.3667148351669312E-2</v>
      </c>
      <c r="G19" s="324"/>
      <c r="H19" s="324"/>
      <c r="I19" s="324"/>
      <c r="M19" s="442"/>
      <c r="N19" s="442"/>
      <c r="O19" s="442"/>
      <c r="P19" s="442"/>
      <c r="Q19" s="442"/>
      <c r="T19" s="442"/>
      <c r="U19" s="442"/>
      <c r="V19" s="442"/>
      <c r="W19" s="442"/>
      <c r="X19" s="442"/>
      <c r="Z19" s="22"/>
      <c r="AA19" s="22"/>
    </row>
    <row r="20" spans="1:27">
      <c r="A20" s="111" t="s">
        <v>15</v>
      </c>
      <c r="B20" s="112">
        <v>30059</v>
      </c>
      <c r="C20" s="113">
        <v>0.19093686677803962</v>
      </c>
      <c r="D20" s="113">
        <v>-3.9525818079710007E-2</v>
      </c>
      <c r="E20" s="113">
        <v>2.3354781791567802E-2</v>
      </c>
      <c r="G20" s="324"/>
      <c r="H20" s="324"/>
      <c r="I20" s="324"/>
      <c r="M20" s="442"/>
      <c r="N20" s="442"/>
      <c r="O20" s="442"/>
      <c r="P20" s="442"/>
      <c r="Q20" s="442"/>
      <c r="T20" s="442"/>
      <c r="U20" s="442"/>
      <c r="V20" s="442"/>
      <c r="W20" s="442"/>
      <c r="X20" s="442"/>
      <c r="Z20" s="22"/>
      <c r="AA20" s="22"/>
    </row>
    <row r="21" spans="1:27">
      <c r="A21" s="111" t="s">
        <v>16</v>
      </c>
      <c r="B21" s="114">
        <v>12058</v>
      </c>
      <c r="C21" s="115">
        <v>4.5649169963467032E-2</v>
      </c>
      <c r="D21" s="115">
        <v>6.3428478315472603E-3</v>
      </c>
      <c r="E21" s="115">
        <v>5.7070221751928329E-2</v>
      </c>
      <c r="G21" s="324"/>
      <c r="H21" s="324"/>
      <c r="I21" s="324"/>
      <c r="M21" s="442"/>
      <c r="N21" s="442"/>
      <c r="O21" s="442"/>
      <c r="P21" s="442"/>
      <c r="Q21" s="442"/>
      <c r="T21" s="442"/>
      <c r="U21" s="442"/>
      <c r="V21" s="442"/>
      <c r="W21" s="442"/>
      <c r="X21" s="442"/>
      <c r="Z21" s="22"/>
      <c r="AA21" s="22"/>
    </row>
    <row r="22" spans="1:27">
      <c r="A22" s="120" t="s">
        <v>0</v>
      </c>
      <c r="B22" s="121">
        <v>143730</v>
      </c>
      <c r="C22" s="122">
        <v>7.2790715929837713E-2</v>
      </c>
      <c r="D22" s="122">
        <v>4.9292081966996193E-3</v>
      </c>
      <c r="E22" s="122">
        <v>9.6547774970531464E-2</v>
      </c>
      <c r="G22" s="324"/>
      <c r="H22" s="324"/>
      <c r="I22" s="324"/>
      <c r="M22" s="442"/>
      <c r="N22" s="442"/>
      <c r="O22" s="442"/>
      <c r="P22" s="442"/>
      <c r="Q22" s="442"/>
      <c r="T22" s="442"/>
      <c r="U22" s="442"/>
      <c r="V22" s="442"/>
      <c r="W22" s="442"/>
      <c r="X22" s="442"/>
      <c r="Z22" s="22"/>
      <c r="AA22" s="22"/>
    </row>
    <row r="23" spans="1:27">
      <c r="A23" s="111" t="s">
        <v>17</v>
      </c>
      <c r="B23" s="114">
        <v>25657</v>
      </c>
      <c r="C23" s="115">
        <v>5.3746231982118801E-2</v>
      </c>
      <c r="D23" s="115">
        <v>-6.2359594739973545E-3</v>
      </c>
      <c r="E23" s="115">
        <v>4.9351770430803299E-3</v>
      </c>
      <c r="G23" s="324"/>
      <c r="H23" s="324"/>
      <c r="I23" s="324"/>
      <c r="M23" s="442"/>
      <c r="N23" s="442"/>
      <c r="O23" s="442"/>
      <c r="P23" s="442"/>
      <c r="Q23" s="442"/>
      <c r="T23" s="442"/>
      <c r="U23" s="442"/>
      <c r="V23" s="442"/>
      <c r="W23" s="442"/>
      <c r="X23" s="442"/>
      <c r="Z23" s="22"/>
      <c r="AA23" s="22"/>
    </row>
    <row r="24" spans="1:27">
      <c r="A24" s="111" t="s">
        <v>18</v>
      </c>
      <c r="B24" s="112">
        <v>17358</v>
      </c>
      <c r="C24" s="113">
        <v>8.0167373292321334E-2</v>
      </c>
      <c r="D24" s="113">
        <v>-6.2403390184044838E-3</v>
      </c>
      <c r="E24" s="113">
        <v>3.2169826328754425E-2</v>
      </c>
      <c r="G24" s="324"/>
      <c r="H24" s="324"/>
      <c r="I24" s="324"/>
      <c r="M24" s="442"/>
      <c r="N24" s="442"/>
      <c r="O24" s="442"/>
      <c r="P24" s="442"/>
      <c r="Q24" s="442"/>
      <c r="T24" s="442"/>
      <c r="U24" s="442"/>
      <c r="V24" s="442"/>
      <c r="W24" s="442"/>
      <c r="X24" s="442"/>
      <c r="Z24" s="22"/>
      <c r="AA24" s="22"/>
    </row>
    <row r="25" spans="1:27">
      <c r="A25" s="111" t="s">
        <v>19</v>
      </c>
      <c r="B25" s="114">
        <v>35360</v>
      </c>
      <c r="C25" s="115">
        <v>0.19646845725588682</v>
      </c>
      <c r="D25" s="115">
        <v>-3.8033525925129652E-3</v>
      </c>
      <c r="E25" s="115">
        <v>7.2197459638118744E-2</v>
      </c>
      <c r="G25" s="324"/>
      <c r="H25" s="324"/>
      <c r="I25" s="324"/>
      <c r="M25" s="442"/>
      <c r="N25" s="442"/>
      <c r="O25" s="442"/>
      <c r="P25" s="442"/>
      <c r="Q25" s="442"/>
      <c r="T25" s="442"/>
      <c r="U25" s="442"/>
      <c r="V25" s="442"/>
      <c r="W25" s="442"/>
      <c r="X25" s="442"/>
      <c r="Z25" s="22"/>
      <c r="AA25" s="22"/>
    </row>
    <row r="26" spans="1:27">
      <c r="A26" s="111" t="s">
        <v>20</v>
      </c>
      <c r="B26" s="112">
        <v>106847</v>
      </c>
      <c r="C26" s="113">
        <v>5.8322757431106528E-2</v>
      </c>
      <c r="D26" s="113">
        <v>6.9305911893025041E-4</v>
      </c>
      <c r="E26" s="113">
        <v>7.1599066257476807E-2</v>
      </c>
      <c r="G26" s="324"/>
      <c r="H26" s="324"/>
      <c r="I26" s="324"/>
      <c r="M26" s="442"/>
      <c r="N26" s="442"/>
      <c r="O26" s="442"/>
      <c r="P26" s="442"/>
      <c r="Q26" s="442"/>
      <c r="T26" s="442"/>
      <c r="U26" s="442"/>
      <c r="V26" s="442"/>
      <c r="W26" s="442"/>
      <c r="X26" s="442"/>
      <c r="Z26" s="22"/>
      <c r="AA26" s="22"/>
    </row>
    <row r="27" spans="1:27">
      <c r="A27" s="111" t="s">
        <v>21</v>
      </c>
      <c r="B27" s="114">
        <v>18605</v>
      </c>
      <c r="C27" s="115">
        <v>8.2941029618930434E-2</v>
      </c>
      <c r="D27" s="115">
        <v>5.9158867225050926E-4</v>
      </c>
      <c r="E27" s="115">
        <v>7.3695749044418335E-2</v>
      </c>
      <c r="G27" s="324"/>
      <c r="H27" s="324"/>
      <c r="I27" s="324"/>
      <c r="M27" s="442"/>
      <c r="N27" s="442"/>
      <c r="O27" s="442"/>
      <c r="P27" s="442"/>
      <c r="Q27" s="442"/>
      <c r="T27" s="442"/>
      <c r="U27" s="442"/>
      <c r="V27" s="442"/>
      <c r="W27" s="442"/>
      <c r="X27" s="442"/>
      <c r="Z27" s="22"/>
      <c r="AA27" s="22"/>
    </row>
    <row r="28" spans="1:27">
      <c r="A28" s="111" t="s">
        <v>22</v>
      </c>
      <c r="B28" s="112">
        <v>35529</v>
      </c>
      <c r="C28" s="113">
        <v>5.5706074375111714E-2</v>
      </c>
      <c r="D28" s="113">
        <v>2.4829998146742582E-3</v>
      </c>
      <c r="E28" s="113">
        <v>7.0795662701129913E-2</v>
      </c>
      <c r="G28" s="324"/>
      <c r="H28" s="324"/>
      <c r="I28" s="324"/>
      <c r="M28" s="442"/>
      <c r="N28" s="442"/>
      <c r="O28" s="442"/>
      <c r="P28" s="442"/>
      <c r="Q28" s="442"/>
      <c r="T28" s="442"/>
      <c r="U28" s="442"/>
      <c r="V28" s="442"/>
      <c r="W28" s="442"/>
      <c r="X28" s="442"/>
      <c r="Z28" s="22"/>
      <c r="AA28" s="22"/>
    </row>
    <row r="29" spans="1:27">
      <c r="A29" s="111" t="s">
        <v>23</v>
      </c>
      <c r="B29" s="114">
        <v>39339</v>
      </c>
      <c r="C29" s="115">
        <v>5.7193160489483551E-2</v>
      </c>
      <c r="D29" s="115">
        <v>8.1236222758889198E-3</v>
      </c>
      <c r="E29" s="115">
        <v>0.13838006556034088</v>
      </c>
      <c r="G29" s="324"/>
      <c r="H29" s="324"/>
      <c r="I29" s="324"/>
      <c r="M29" s="442"/>
      <c r="N29" s="442"/>
      <c r="O29" s="442"/>
      <c r="P29" s="442"/>
      <c r="Q29" s="442"/>
      <c r="T29" s="442"/>
      <c r="U29" s="442"/>
      <c r="V29" s="442"/>
      <c r="W29" s="442"/>
      <c r="X29" s="442"/>
      <c r="Z29" s="22"/>
      <c r="AA29" s="22"/>
    </row>
    <row r="30" spans="1:27">
      <c r="A30" s="111" t="s">
        <v>24</v>
      </c>
      <c r="B30" s="112">
        <v>219500</v>
      </c>
      <c r="C30" s="113">
        <v>0.44018586070874938</v>
      </c>
      <c r="D30" s="113">
        <v>1.5376682858914137E-3</v>
      </c>
      <c r="E30" s="113">
        <v>9.3045838177204132E-2</v>
      </c>
      <c r="G30" s="324"/>
      <c r="H30" s="324"/>
      <c r="I30" s="324"/>
      <c r="M30" s="442"/>
      <c r="N30" s="442"/>
      <c r="O30" s="442"/>
      <c r="P30" s="442"/>
      <c r="Q30" s="442"/>
      <c r="T30" s="442"/>
      <c r="U30" s="442"/>
      <c r="V30" s="442"/>
      <c r="W30" s="442"/>
      <c r="X30" s="442"/>
      <c r="Z30" s="22"/>
      <c r="AA30" s="22"/>
    </row>
    <row r="31" spans="1:27">
      <c r="A31" s="111" t="s">
        <v>25</v>
      </c>
      <c r="B31" s="114">
        <v>27289</v>
      </c>
      <c r="C31" s="115">
        <v>5.7650908737527699E-2</v>
      </c>
      <c r="D31" s="115">
        <v>-2.9594446532428265E-3</v>
      </c>
      <c r="E31" s="115">
        <v>5.7631190866231918E-2</v>
      </c>
      <c r="G31" s="324"/>
      <c r="H31" s="324"/>
      <c r="I31" s="324"/>
      <c r="M31" s="442"/>
      <c r="N31" s="442"/>
      <c r="O31" s="442"/>
      <c r="P31" s="442"/>
      <c r="Q31" s="442"/>
      <c r="T31" s="442"/>
      <c r="U31" s="442"/>
      <c r="V31" s="442"/>
      <c r="W31" s="442"/>
      <c r="X31" s="442"/>
      <c r="Z31" s="22"/>
      <c r="AA31" s="22"/>
    </row>
    <row r="32" spans="1:27">
      <c r="A32" s="111" t="s">
        <v>26</v>
      </c>
      <c r="B32" s="112">
        <v>47338</v>
      </c>
      <c r="C32" s="113">
        <v>7.9510220535129419E-2</v>
      </c>
      <c r="D32" s="113">
        <v>-2.1080146543681622E-3</v>
      </c>
      <c r="E32" s="113">
        <v>6.2915392220020294E-2</v>
      </c>
      <c r="G32" s="324"/>
      <c r="H32" s="324"/>
      <c r="I32" s="324"/>
      <c r="M32" s="442"/>
      <c r="N32" s="442"/>
      <c r="O32" s="442"/>
      <c r="P32" s="442"/>
      <c r="Q32" s="442"/>
      <c r="T32" s="442"/>
      <c r="U32" s="442"/>
      <c r="V32" s="442"/>
      <c r="W32" s="442"/>
      <c r="X32" s="442"/>
      <c r="Z32" s="22"/>
      <c r="AA32" s="22"/>
    </row>
    <row r="33" spans="1:27">
      <c r="A33" s="111" t="s">
        <v>27</v>
      </c>
      <c r="B33" s="114">
        <v>43987</v>
      </c>
      <c r="C33" s="115">
        <v>6.6194639659297824E-2</v>
      </c>
      <c r="D33" s="115">
        <v>9.9880602210760117E-3</v>
      </c>
      <c r="E33" s="115">
        <v>6.6998183727264404E-2</v>
      </c>
      <c r="G33" s="324"/>
      <c r="H33" s="324"/>
      <c r="I33" s="324"/>
      <c r="M33" s="442"/>
      <c r="N33" s="442"/>
      <c r="O33" s="442"/>
      <c r="P33" s="442"/>
      <c r="Q33" s="442"/>
      <c r="T33" s="442"/>
      <c r="U33" s="442"/>
      <c r="V33" s="442"/>
      <c r="W33" s="442"/>
      <c r="X33" s="442"/>
      <c r="Z33" s="22"/>
      <c r="AA33" s="22"/>
    </row>
    <row r="34" spans="1:27">
      <c r="A34" s="111" t="s">
        <v>28</v>
      </c>
      <c r="B34" s="112">
        <v>13045</v>
      </c>
      <c r="C34" s="113">
        <v>5.3148796258194367E-2</v>
      </c>
      <c r="D34" s="113">
        <v>5.4823320358991623E-2</v>
      </c>
      <c r="E34" s="113">
        <v>0.11002382636070251</v>
      </c>
      <c r="G34" s="324"/>
      <c r="H34" s="324"/>
      <c r="I34" s="324"/>
      <c r="M34" s="442"/>
      <c r="N34" s="442"/>
      <c r="O34" s="442"/>
      <c r="P34" s="442"/>
      <c r="Q34" s="442"/>
      <c r="T34" s="442"/>
      <c r="U34" s="442"/>
      <c r="V34" s="442"/>
      <c r="W34" s="442"/>
      <c r="X34" s="442"/>
      <c r="Z34" s="22"/>
      <c r="AA34" s="22"/>
    </row>
    <row r="35" spans="1:27">
      <c r="A35" s="111" t="s">
        <v>29</v>
      </c>
      <c r="B35" s="114">
        <v>43516</v>
      </c>
      <c r="C35" s="115">
        <v>6.21802822375528E-2</v>
      </c>
      <c r="D35" s="115">
        <v>7.0583880878984928E-3</v>
      </c>
      <c r="E35" s="115">
        <v>3.1845018267631531E-2</v>
      </c>
      <c r="G35" s="324"/>
      <c r="H35" s="324"/>
      <c r="I35" s="324"/>
      <c r="M35" s="442"/>
      <c r="N35" s="442"/>
      <c r="O35" s="442"/>
      <c r="P35" s="442"/>
      <c r="Q35" s="442"/>
      <c r="T35" s="442"/>
      <c r="U35" s="442"/>
      <c r="V35" s="442"/>
      <c r="W35" s="442"/>
      <c r="X35" s="442"/>
      <c r="Z35" s="22"/>
      <c r="AA35" s="22"/>
    </row>
    <row r="36" spans="1:27">
      <c r="A36" s="111" t="s">
        <v>30</v>
      </c>
      <c r="B36" s="112">
        <v>3675</v>
      </c>
      <c r="C36" s="113">
        <v>3.2136486061072438E-2</v>
      </c>
      <c r="D36" s="113">
        <v>-1.9011406693607569E-3</v>
      </c>
      <c r="E36" s="113">
        <v>0.1039351150393486</v>
      </c>
      <c r="G36" s="324"/>
      <c r="H36" s="324"/>
      <c r="I36" s="324"/>
      <c r="M36" s="442"/>
      <c r="N36" s="442"/>
      <c r="O36" s="442"/>
      <c r="P36" s="442"/>
      <c r="Q36" s="442"/>
      <c r="T36" s="442"/>
      <c r="U36" s="442"/>
      <c r="V36" s="442"/>
      <c r="W36" s="442"/>
      <c r="X36" s="442"/>
      <c r="Z36" s="22"/>
      <c r="AA36" s="22"/>
    </row>
    <row r="37" spans="1:27">
      <c r="A37" s="111" t="s">
        <v>31</v>
      </c>
      <c r="B37" s="114">
        <v>49157</v>
      </c>
      <c r="C37" s="115">
        <v>6.51419999390416E-2</v>
      </c>
      <c r="D37" s="115">
        <v>-7.0095346309244633E-3</v>
      </c>
      <c r="E37" s="115">
        <v>3.840385377407074E-2</v>
      </c>
      <c r="G37" s="324"/>
      <c r="H37" s="324"/>
      <c r="I37" s="324"/>
      <c r="M37" s="442"/>
      <c r="N37" s="442"/>
      <c r="O37" s="442"/>
      <c r="P37" s="442"/>
      <c r="Q37" s="442"/>
      <c r="T37" s="442"/>
      <c r="U37" s="442"/>
      <c r="V37" s="442"/>
      <c r="W37" s="442"/>
      <c r="X37" s="442"/>
      <c r="Z37" s="22"/>
      <c r="AA37" s="22"/>
    </row>
    <row r="38" spans="1:27">
      <c r="A38" s="111" t="s">
        <v>32</v>
      </c>
      <c r="B38" s="112">
        <v>26918</v>
      </c>
      <c r="C38" s="113">
        <v>6.3534248967963808E-2</v>
      </c>
      <c r="D38" s="113">
        <v>2.0316882058978081E-2</v>
      </c>
      <c r="E38" s="113">
        <v>0.1374603807926178</v>
      </c>
      <c r="G38" s="324"/>
      <c r="H38" s="324"/>
      <c r="I38" s="324"/>
      <c r="O38" s="6"/>
      <c r="P38" s="6"/>
      <c r="Q38" s="6"/>
      <c r="V38" s="6"/>
      <c r="W38" s="6"/>
      <c r="X38" s="6"/>
      <c r="Z38" s="22"/>
      <c r="AA38" s="22"/>
    </row>
    <row r="39" spans="1:27">
      <c r="A39" s="111" t="s">
        <v>33</v>
      </c>
      <c r="B39" s="114">
        <v>7402</v>
      </c>
      <c r="C39" s="115">
        <v>3.7282910907845426E-2</v>
      </c>
      <c r="D39" s="115">
        <v>-1.214410993270576E-3</v>
      </c>
      <c r="E39" s="115">
        <v>2.4781946092844009E-2</v>
      </c>
      <c r="G39" s="324"/>
      <c r="H39" s="324"/>
      <c r="I39" s="324"/>
    </row>
    <row r="40" spans="1:27">
      <c r="A40" s="120" t="s">
        <v>1</v>
      </c>
      <c r="B40" s="121">
        <f>SUM(B8:B39)</f>
        <v>1726533</v>
      </c>
      <c r="C40" s="122">
        <f>AVERAGE(C8:C39)</f>
        <v>8.7923720739490119E-2</v>
      </c>
      <c r="D40" s="122">
        <f t="shared" ref="D40:E40" si="0">AVERAGE(D8:D39)</f>
        <v>2.4953501670097467E-3</v>
      </c>
      <c r="E40" s="122">
        <f t="shared" si="0"/>
        <v>6.9014817010611296E-2</v>
      </c>
      <c r="G40" s="324"/>
      <c r="H40" s="324"/>
      <c r="I40" s="324"/>
    </row>
    <row r="41" spans="1:27">
      <c r="B41" s="5"/>
      <c r="C41" s="332"/>
    </row>
    <row r="50" spans="6:16">
      <c r="F50" s="110"/>
      <c r="G50" s="110"/>
      <c r="H50" s="110"/>
      <c r="I50" s="110"/>
      <c r="J50" s="110"/>
      <c r="K50" s="110"/>
      <c r="L50" s="110"/>
      <c r="M50" s="110"/>
      <c r="N50" s="110"/>
      <c r="O50" s="110" t="s">
        <v>2</v>
      </c>
      <c r="P50" s="21" t="s">
        <v>1038</v>
      </c>
    </row>
    <row r="51" spans="6:16">
      <c r="F51" s="110"/>
      <c r="G51" s="110"/>
      <c r="H51" s="110"/>
      <c r="I51" s="110"/>
      <c r="J51" s="110"/>
      <c r="K51" s="110"/>
      <c r="L51" s="110"/>
      <c r="M51" s="110"/>
      <c r="N51" s="110"/>
      <c r="O51" s="110" t="s">
        <v>6</v>
      </c>
      <c r="P51" s="21">
        <v>2.6632667516645503E-2</v>
      </c>
    </row>
    <row r="52" spans="6:16">
      <c r="F52" s="110"/>
      <c r="G52" s="110"/>
      <c r="H52" s="110"/>
      <c r="I52" s="110"/>
      <c r="J52" s="110"/>
      <c r="K52" s="110"/>
      <c r="L52" s="110"/>
      <c r="M52" s="110"/>
      <c r="N52" s="110"/>
      <c r="O52" s="110" t="s">
        <v>29</v>
      </c>
      <c r="P52" s="21">
        <v>2.1756511205330176E-2</v>
      </c>
    </row>
    <row r="53" spans="6:16">
      <c r="F53" s="110"/>
      <c r="G53" s="110"/>
      <c r="H53" s="110"/>
      <c r="I53" s="110"/>
      <c r="J53" s="110"/>
      <c r="K53" s="110"/>
      <c r="L53" s="110"/>
      <c r="M53" s="110"/>
      <c r="N53" s="110"/>
      <c r="O53" s="110" t="s">
        <v>21</v>
      </c>
      <c r="P53" s="21">
        <v>2.019428907859866E-2</v>
      </c>
    </row>
    <row r="54" spans="6:16">
      <c r="F54" s="110"/>
      <c r="G54" s="110"/>
      <c r="H54" s="110"/>
      <c r="I54" s="110"/>
      <c r="J54" s="110"/>
      <c r="K54" s="110"/>
      <c r="L54" s="110"/>
      <c r="M54" s="110"/>
      <c r="N54" s="110"/>
      <c r="O54" s="110" t="s">
        <v>22</v>
      </c>
      <c r="P54" s="21">
        <v>1.6201647729013002E-2</v>
      </c>
    </row>
    <row r="55" spans="6:16">
      <c r="F55" s="110"/>
      <c r="G55" s="110"/>
      <c r="H55" s="110"/>
      <c r="I55" s="110"/>
      <c r="J55" s="110"/>
      <c r="K55" s="110"/>
      <c r="L55" s="110"/>
      <c r="M55" s="110"/>
      <c r="N55" s="110"/>
      <c r="O55" s="110" t="s">
        <v>32</v>
      </c>
      <c r="P55" s="21">
        <v>1.2579692781652385E-2</v>
      </c>
    </row>
    <row r="56" spans="6:16">
      <c r="F56" s="110"/>
      <c r="G56" s="110"/>
      <c r="H56" s="110"/>
      <c r="I56" s="110"/>
      <c r="J56" s="110"/>
      <c r="K56" s="110"/>
      <c r="L56" s="110"/>
      <c r="M56" s="110"/>
      <c r="N56" s="110"/>
      <c r="O56" s="110" t="s">
        <v>12</v>
      </c>
      <c r="P56" s="21">
        <v>1.229060451565922E-2</v>
      </c>
    </row>
    <row r="57" spans="6:16">
      <c r="F57" s="110"/>
      <c r="G57" s="110"/>
      <c r="H57" s="110"/>
      <c r="I57" s="110"/>
      <c r="J57" s="110"/>
      <c r="K57" s="110"/>
      <c r="L57" s="110"/>
      <c r="M57" s="110"/>
      <c r="N57" s="110"/>
      <c r="O57" s="110" t="s">
        <v>5</v>
      </c>
      <c r="P57" s="21">
        <v>1.1955833743582556E-2</v>
      </c>
    </row>
    <row r="58" spans="6:16">
      <c r="F58" s="110"/>
      <c r="G58" s="110"/>
      <c r="H58" s="110"/>
      <c r="I58" s="110"/>
      <c r="J58" s="110"/>
      <c r="K58" s="110"/>
      <c r="L58" s="110"/>
      <c r="M58" s="110"/>
      <c r="N58" s="110"/>
      <c r="O58" s="110" t="s">
        <v>9</v>
      </c>
      <c r="P58" s="21">
        <v>1.1737316907556528E-2</v>
      </c>
    </row>
    <row r="59" spans="6:16">
      <c r="F59" s="110"/>
      <c r="G59" s="110"/>
      <c r="H59" s="110"/>
      <c r="I59" s="110"/>
      <c r="J59" s="110"/>
      <c r="K59" s="110"/>
      <c r="L59" s="110"/>
      <c r="M59" s="110"/>
      <c r="N59" s="110"/>
      <c r="O59" s="110" t="s">
        <v>20</v>
      </c>
      <c r="P59" s="21">
        <v>1.1298861999716081E-2</v>
      </c>
    </row>
    <row r="60" spans="6:16">
      <c r="F60" s="110"/>
      <c r="G60" s="110"/>
      <c r="H60" s="110"/>
      <c r="I60" s="110"/>
      <c r="J60" s="110"/>
      <c r="K60" s="110"/>
      <c r="L60" s="110"/>
      <c r="M60" s="110"/>
      <c r="N60" s="110"/>
      <c r="O60" s="110" t="s">
        <v>14</v>
      </c>
      <c r="P60" s="21">
        <v>1.0297056532195148E-2</v>
      </c>
    </row>
    <row r="61" spans="6:16">
      <c r="F61" s="110"/>
      <c r="G61" s="110"/>
      <c r="H61" s="110"/>
      <c r="I61" s="110"/>
      <c r="J61" s="110"/>
      <c r="K61" s="110"/>
      <c r="L61" s="110"/>
      <c r="M61" s="110"/>
      <c r="N61" s="110"/>
      <c r="O61" s="110" t="s">
        <v>16</v>
      </c>
      <c r="P61" s="21">
        <v>9.8264872521245383E-3</v>
      </c>
    </row>
    <row r="62" spans="6:16">
      <c r="F62" s="110"/>
      <c r="G62" s="110"/>
      <c r="H62" s="110"/>
      <c r="I62" s="110"/>
      <c r="J62" s="110"/>
      <c r="K62" s="110"/>
      <c r="L62" s="110"/>
      <c r="M62" s="110"/>
      <c r="N62" s="110"/>
      <c r="O62" s="110" t="s">
        <v>4</v>
      </c>
      <c r="P62" s="21">
        <v>9.5527316684849151E-3</v>
      </c>
    </row>
    <row r="63" spans="6:16">
      <c r="F63" s="110"/>
      <c r="G63" s="110"/>
      <c r="H63" s="110"/>
      <c r="I63" s="110"/>
      <c r="J63" s="110"/>
      <c r="K63" s="110"/>
      <c r="L63" s="110"/>
      <c r="M63" s="110"/>
      <c r="N63" s="110"/>
      <c r="O63" s="110" t="s">
        <v>18</v>
      </c>
      <c r="P63" s="21">
        <v>9.2420332473144295E-3</v>
      </c>
    </row>
    <row r="64" spans="6:16">
      <c r="F64" s="110"/>
      <c r="G64" s="110"/>
      <c r="H64" s="110"/>
      <c r="I64" s="110"/>
      <c r="J64" s="110"/>
      <c r="K64" s="110"/>
      <c r="L64" s="110"/>
      <c r="M64" s="110"/>
      <c r="N64" s="110"/>
      <c r="O64" s="110" t="s">
        <v>23</v>
      </c>
      <c r="P64" s="21">
        <v>8.7867818776272699E-3</v>
      </c>
    </row>
    <row r="65" spans="1:16">
      <c r="F65" s="110"/>
      <c r="G65" s="110"/>
      <c r="H65" s="110"/>
      <c r="I65" s="110"/>
      <c r="J65" s="110"/>
      <c r="K65" s="110"/>
      <c r="L65" s="110"/>
      <c r="M65" s="110"/>
      <c r="N65" s="110"/>
      <c r="O65" s="110" t="s">
        <v>26</v>
      </c>
      <c r="P65" s="21">
        <v>8.6972277586518931E-3</v>
      </c>
    </row>
    <row r="66" spans="1:16">
      <c r="F66" s="110"/>
      <c r="G66" s="110"/>
      <c r="H66" s="110"/>
      <c r="I66" s="110"/>
      <c r="J66" s="110"/>
      <c r="K66" s="110"/>
      <c r="L66" s="110"/>
      <c r="M66" s="110"/>
      <c r="N66" s="110"/>
      <c r="O66" s="110" t="s">
        <v>7</v>
      </c>
      <c r="P66" s="21">
        <v>7.9550130297627586E-3</v>
      </c>
    </row>
    <row r="67" spans="1:16">
      <c r="F67" s="110"/>
      <c r="G67" s="110"/>
      <c r="H67" s="110"/>
      <c r="I67" s="110"/>
      <c r="J67" s="110"/>
      <c r="K67" s="110"/>
      <c r="L67" s="110"/>
      <c r="M67" s="110"/>
      <c r="N67" s="110"/>
      <c r="O67" s="110" t="s">
        <v>8</v>
      </c>
      <c r="P67" s="21">
        <v>7.9274097965686963E-3</v>
      </c>
    </row>
    <row r="68" spans="1:16">
      <c r="F68" s="110"/>
      <c r="G68" s="110"/>
      <c r="H68" s="110"/>
      <c r="I68" s="110"/>
      <c r="J68" s="110"/>
      <c r="K68" s="110"/>
      <c r="L68" s="110"/>
      <c r="M68" s="110"/>
      <c r="N68" s="110"/>
      <c r="O68" s="110" t="s">
        <v>31</v>
      </c>
      <c r="P68" s="21">
        <v>7.4056734268264091E-3</v>
      </c>
    </row>
    <row r="69" spans="1:16">
      <c r="F69" s="110"/>
      <c r="G69" s="110"/>
      <c r="H69" s="110"/>
      <c r="I69" s="110"/>
      <c r="J69" s="110"/>
      <c r="K69" s="110"/>
      <c r="L69" s="110"/>
      <c r="M69" s="110"/>
      <c r="N69" s="110"/>
      <c r="O69" s="110" t="s">
        <v>1</v>
      </c>
      <c r="P69" s="21">
        <v>6.6350681108129361E-3</v>
      </c>
    </row>
    <row r="70" spans="1:16">
      <c r="F70" s="110"/>
      <c r="G70" s="110"/>
      <c r="H70" s="110"/>
      <c r="I70" s="110"/>
      <c r="J70" s="110"/>
      <c r="K70" s="110"/>
      <c r="L70" s="110"/>
      <c r="M70" s="110"/>
      <c r="N70" s="110"/>
      <c r="O70" s="110" t="s">
        <v>0</v>
      </c>
      <c r="P70" s="21">
        <v>5.0222358533966727E-3</v>
      </c>
    </row>
    <row r="71" spans="1:16">
      <c r="F71" s="110"/>
      <c r="G71" s="110"/>
      <c r="H71" s="110"/>
      <c r="I71" s="110"/>
      <c r="J71" s="110"/>
      <c r="K71" s="110"/>
      <c r="L71" s="110"/>
      <c r="M71" s="110"/>
      <c r="N71" s="110"/>
      <c r="O71" s="110" t="s">
        <v>24</v>
      </c>
      <c r="P71" s="21">
        <v>4.1302271624938935E-3</v>
      </c>
    </row>
    <row r="72" spans="1:16">
      <c r="F72" s="110"/>
      <c r="G72" s="110"/>
      <c r="H72" s="110"/>
      <c r="I72" s="110"/>
      <c r="J72" s="110"/>
      <c r="K72" s="110"/>
      <c r="L72" s="110"/>
      <c r="M72" s="110"/>
      <c r="N72" s="110"/>
      <c r="O72" s="110" t="s">
        <v>11</v>
      </c>
      <c r="P72" s="21">
        <v>3.808798324128837E-3</v>
      </c>
    </row>
    <row r="73" spans="1:16">
      <c r="F73" s="110"/>
      <c r="G73" s="110"/>
      <c r="H73" s="110"/>
      <c r="I73" s="110"/>
      <c r="J73" s="110"/>
      <c r="K73" s="110"/>
      <c r="L73" s="110"/>
      <c r="M73" s="110"/>
      <c r="N73" s="110"/>
      <c r="O73" s="110" t="s">
        <v>30</v>
      </c>
      <c r="P73" s="21">
        <v>3.3152501506932275E-3</v>
      </c>
    </row>
    <row r="74" spans="1:16">
      <c r="F74" s="110"/>
      <c r="G74" s="110"/>
      <c r="H74" s="110"/>
      <c r="I74" s="110"/>
      <c r="J74" s="110"/>
      <c r="K74" s="110"/>
      <c r="L74" s="110"/>
      <c r="M74" s="110"/>
      <c r="N74" s="110"/>
      <c r="O74" s="110" t="s">
        <v>25</v>
      </c>
      <c r="P74" s="21">
        <v>3.2271861269879132E-3</v>
      </c>
    </row>
    <row r="75" spans="1:16">
      <c r="F75" s="110"/>
      <c r="G75" s="110"/>
      <c r="H75" s="110"/>
      <c r="I75" s="110"/>
      <c r="J75" s="110"/>
      <c r="K75" s="110"/>
      <c r="L75" s="110"/>
      <c r="M75" s="110"/>
      <c r="N75" s="110"/>
      <c r="O75" s="110" t="s">
        <v>27</v>
      </c>
      <c r="P75" s="21">
        <v>2.6266507770509318E-3</v>
      </c>
    </row>
    <row r="76" spans="1:16">
      <c r="F76" s="110"/>
      <c r="G76" s="110"/>
      <c r="H76" s="110"/>
      <c r="I76" s="110"/>
      <c r="J76" s="110"/>
      <c r="K76" s="110"/>
      <c r="L76" s="110"/>
      <c r="M76" s="110"/>
      <c r="N76" s="110"/>
      <c r="O76" s="110" t="s">
        <v>28</v>
      </c>
      <c r="P76" s="21">
        <v>2.3882633913339113E-3</v>
      </c>
    </row>
    <row r="77" spans="1:16">
      <c r="F77" s="110"/>
      <c r="G77" s="110"/>
      <c r="H77" s="110"/>
      <c r="I77" s="110"/>
      <c r="J77" s="110"/>
      <c r="K77" s="110"/>
      <c r="L77" s="110"/>
      <c r="M77" s="110"/>
      <c r="N77" s="110"/>
      <c r="O77" s="110" t="s">
        <v>10</v>
      </c>
      <c r="P77" s="21">
        <v>1.2962238309528473E-3</v>
      </c>
    </row>
    <row r="78" spans="1:16">
      <c r="F78" s="110"/>
      <c r="G78" s="110"/>
      <c r="H78" s="110"/>
      <c r="I78" s="110"/>
      <c r="J78" s="110"/>
      <c r="K78" s="110"/>
      <c r="L78" s="110"/>
      <c r="M78" s="110"/>
      <c r="N78" s="110"/>
      <c r="O78" s="110" t="s">
        <v>33</v>
      </c>
      <c r="P78" s="21">
        <v>-8.2999031677966073E-4</v>
      </c>
    </row>
    <row r="79" spans="1:16">
      <c r="A79" s="110"/>
      <c r="B79" s="5"/>
      <c r="C79" s="110"/>
      <c r="D79" s="110"/>
      <c r="E79" s="110"/>
      <c r="F79" s="110"/>
      <c r="G79" s="110"/>
      <c r="H79" s="110"/>
      <c r="I79" s="110"/>
      <c r="J79" s="110"/>
      <c r="K79" s="110"/>
      <c r="L79" s="110"/>
      <c r="M79" s="110"/>
      <c r="N79" s="110"/>
      <c r="O79" s="110" t="s">
        <v>17</v>
      </c>
      <c r="P79" s="21">
        <v>-4.8333658156304304E-3</v>
      </c>
    </row>
    <row r="80" spans="1:16">
      <c r="A80" s="110"/>
      <c r="B80" s="5"/>
      <c r="C80" s="110"/>
      <c r="D80" s="110"/>
      <c r="E80" s="110"/>
      <c r="F80" s="110"/>
      <c r="G80" s="110"/>
      <c r="H80" s="110"/>
      <c r="I80" s="110"/>
      <c r="J80" s="110"/>
      <c r="K80" s="110"/>
      <c r="L80" s="110"/>
      <c r="M80" s="110"/>
      <c r="N80" s="110"/>
      <c r="O80" s="110" t="s">
        <v>15</v>
      </c>
      <c r="P80" s="21">
        <v>-5.7879772542648311E-3</v>
      </c>
    </row>
    <row r="81" spans="1:16">
      <c r="A81" s="110"/>
      <c r="B81" s="5"/>
      <c r="C81" s="110"/>
      <c r="D81" s="110"/>
      <c r="E81" s="110"/>
      <c r="F81" s="110"/>
      <c r="G81" s="110"/>
      <c r="H81" s="110"/>
      <c r="I81" s="110"/>
      <c r="J81" s="110"/>
      <c r="K81" s="110"/>
      <c r="L81" s="110"/>
      <c r="M81" s="110"/>
      <c r="N81" s="110"/>
      <c r="O81" s="110" t="s">
        <v>13</v>
      </c>
      <c r="P81" s="21">
        <v>-7.1752951861944192E-3</v>
      </c>
    </row>
    <row r="82" spans="1:16">
      <c r="A82" s="110"/>
      <c r="B82" s="5"/>
      <c r="C82" s="110"/>
      <c r="D82" s="110"/>
      <c r="E82" s="110"/>
      <c r="F82" s="110"/>
      <c r="G82" s="110"/>
      <c r="H82" s="110"/>
      <c r="I82" s="110"/>
      <c r="J82" s="110"/>
      <c r="K82" s="110"/>
      <c r="L82" s="110"/>
      <c r="M82" s="110"/>
      <c r="N82" s="110"/>
      <c r="O82" s="110" t="s">
        <v>19</v>
      </c>
      <c r="P82" s="21">
        <v>-1.7692788848181595E-2</v>
      </c>
    </row>
    <row r="83" spans="1:16">
      <c r="A83" s="110"/>
      <c r="B83" s="5"/>
      <c r="C83" s="110"/>
      <c r="D83" s="110"/>
      <c r="E83" s="110"/>
      <c r="F83" s="110"/>
      <c r="G83" s="110"/>
      <c r="H83" s="110"/>
      <c r="I83" s="110"/>
      <c r="J83" s="110"/>
      <c r="K83" s="110"/>
      <c r="L83" s="110"/>
      <c r="M83" s="110"/>
      <c r="N83" s="110"/>
      <c r="O83" s="110" t="s">
        <v>3</v>
      </c>
      <c r="P83" s="21">
        <v>-2.709652840611454E-2</v>
      </c>
    </row>
    <row r="84" spans="1:16">
      <c r="A84" s="110"/>
      <c r="B84" s="5"/>
      <c r="C84" s="110"/>
      <c r="D84" s="110"/>
      <c r="E84" s="110"/>
      <c r="F84" s="110"/>
      <c r="G84" s="110"/>
      <c r="H84" s="110"/>
      <c r="I84" s="110"/>
      <c r="J84" s="110"/>
      <c r="K84" s="110"/>
    </row>
    <row r="85" spans="1:16">
      <c r="A85" s="110"/>
      <c r="B85" s="5"/>
      <c r="C85" s="110"/>
      <c r="D85" s="110"/>
      <c r="E85" s="110"/>
      <c r="F85" s="110"/>
      <c r="G85" s="110"/>
      <c r="H85" s="110"/>
      <c r="I85" s="110"/>
      <c r="J85" s="110"/>
      <c r="K85" s="110"/>
    </row>
    <row r="86" spans="1:16">
      <c r="A86" s="110"/>
      <c r="B86" s="5"/>
      <c r="C86" s="110"/>
      <c r="D86" s="110"/>
      <c r="E86" s="110"/>
      <c r="F86" s="110"/>
      <c r="G86" s="110"/>
      <c r="H86" s="110"/>
      <c r="I86" s="110"/>
      <c r="J86" s="110"/>
      <c r="K86" s="110"/>
    </row>
    <row r="87" spans="1:16">
      <c r="A87" s="110"/>
      <c r="B87" s="5"/>
      <c r="C87" s="110"/>
      <c r="D87" s="110"/>
      <c r="E87" s="110"/>
      <c r="F87" s="110"/>
      <c r="G87" s="110"/>
      <c r="H87" s="110"/>
      <c r="I87" s="110"/>
      <c r="J87" s="110"/>
      <c r="K87" s="110"/>
    </row>
    <row r="88" spans="1:16">
      <c r="A88" s="110"/>
      <c r="B88" s="5"/>
      <c r="C88" s="110"/>
      <c r="D88" s="110"/>
      <c r="E88" s="110"/>
      <c r="F88" s="110"/>
      <c r="G88" s="110"/>
      <c r="H88" s="110"/>
      <c r="I88" s="110"/>
      <c r="J88" s="110"/>
      <c r="K88" s="110"/>
    </row>
    <row r="89" spans="1:16">
      <c r="A89" s="110"/>
      <c r="B89" s="5"/>
      <c r="C89" s="110"/>
      <c r="D89" s="110"/>
      <c r="E89" s="110"/>
      <c r="F89" s="110"/>
      <c r="G89" s="110"/>
      <c r="H89" s="110"/>
      <c r="I89" s="110"/>
      <c r="J89" s="110"/>
      <c r="K89" s="110"/>
    </row>
    <row r="90" spans="1:16">
      <c r="A90" s="110"/>
      <c r="B90" s="5"/>
      <c r="C90" s="110"/>
      <c r="D90" s="110"/>
      <c r="E90" s="110"/>
      <c r="F90" s="110"/>
      <c r="G90" s="110"/>
      <c r="H90" s="110"/>
      <c r="I90" s="110"/>
      <c r="J90" s="110"/>
      <c r="K90" s="110"/>
    </row>
    <row r="91" spans="1:16">
      <c r="A91" s="110"/>
      <c r="B91" s="5"/>
      <c r="C91" s="110"/>
      <c r="D91" s="110"/>
      <c r="E91" s="110"/>
      <c r="F91" s="110"/>
      <c r="G91" s="110"/>
      <c r="H91" s="110"/>
      <c r="I91" s="110"/>
      <c r="J91" s="110"/>
      <c r="K91" s="110"/>
    </row>
    <row r="92" spans="1:16">
      <c r="A92" s="110"/>
      <c r="B92" s="5"/>
      <c r="C92" s="110"/>
      <c r="D92" s="110"/>
      <c r="E92" s="110"/>
      <c r="F92" s="110"/>
      <c r="G92" s="110"/>
      <c r="H92" s="110"/>
      <c r="I92" s="110"/>
      <c r="J92" s="110"/>
      <c r="K92" s="110"/>
    </row>
    <row r="93" spans="1:16">
      <c r="A93" s="110"/>
      <c r="B93" s="5"/>
      <c r="C93" s="110"/>
      <c r="D93" s="110"/>
      <c r="E93" s="110"/>
      <c r="F93" s="110"/>
      <c r="G93" s="110"/>
      <c r="H93" s="110"/>
      <c r="I93" s="110"/>
      <c r="J93" s="110"/>
      <c r="K93" s="110"/>
    </row>
    <row r="94" spans="1:16">
      <c r="A94" s="110"/>
      <c r="B94" s="5"/>
      <c r="C94" s="110"/>
      <c r="D94" s="110"/>
      <c r="E94" s="110"/>
      <c r="F94" s="110"/>
      <c r="G94" s="110"/>
      <c r="H94" s="110"/>
      <c r="I94" s="110"/>
      <c r="J94" s="110"/>
      <c r="K94" s="110"/>
    </row>
    <row r="95" spans="1:16">
      <c r="A95" s="110"/>
      <c r="B95" s="5"/>
      <c r="C95" s="110"/>
      <c r="D95" s="110"/>
      <c r="E95" s="110"/>
      <c r="F95" s="110"/>
      <c r="G95" s="110"/>
      <c r="H95" s="110"/>
      <c r="I95" s="110"/>
      <c r="J95" s="110"/>
      <c r="K95" s="110"/>
    </row>
    <row r="96" spans="1:16">
      <c r="A96" s="110"/>
      <c r="B96" s="5"/>
      <c r="C96" s="110"/>
      <c r="D96" s="110"/>
      <c r="E96" s="110"/>
      <c r="F96" s="110"/>
      <c r="G96" s="110"/>
      <c r="H96" s="110"/>
      <c r="I96" s="110"/>
      <c r="J96" s="110"/>
      <c r="K96" s="110"/>
    </row>
    <row r="97" spans="1:11">
      <c r="A97" s="110"/>
      <c r="B97" s="5"/>
      <c r="C97" s="110"/>
      <c r="D97" s="110"/>
      <c r="E97" s="110"/>
      <c r="F97" s="110"/>
      <c r="G97" s="110"/>
      <c r="H97" s="110"/>
      <c r="I97" s="110"/>
      <c r="J97" s="110"/>
      <c r="K97" s="110"/>
    </row>
    <row r="98" spans="1:11">
      <c r="A98" s="110"/>
      <c r="B98" s="5"/>
      <c r="C98" s="110"/>
      <c r="D98" s="110"/>
      <c r="E98" s="110"/>
      <c r="F98" s="110"/>
      <c r="G98" s="110"/>
      <c r="H98" s="110"/>
      <c r="I98" s="110"/>
      <c r="J98" s="110"/>
      <c r="K98" s="110"/>
    </row>
    <row r="99" spans="1:11">
      <c r="A99" s="110"/>
      <c r="B99" s="5"/>
      <c r="C99" s="110"/>
      <c r="D99" s="110"/>
      <c r="E99" s="110"/>
      <c r="F99" s="110"/>
      <c r="G99" s="110"/>
      <c r="H99" s="110"/>
      <c r="I99" s="110"/>
      <c r="J99" s="110"/>
      <c r="K99" s="110"/>
    </row>
    <row r="100" spans="1:11">
      <c r="A100" s="110"/>
      <c r="B100" s="5"/>
      <c r="C100" s="110"/>
      <c r="D100" s="110"/>
      <c r="E100" s="110"/>
      <c r="F100" s="110"/>
      <c r="G100" s="110"/>
      <c r="H100" s="110"/>
      <c r="I100" s="110"/>
      <c r="J100" s="110"/>
      <c r="K100" s="110"/>
    </row>
    <row r="101" spans="1:11">
      <c r="A101" s="110"/>
      <c r="B101" s="5"/>
      <c r="C101" s="110"/>
      <c r="D101" s="110"/>
      <c r="E101" s="110"/>
      <c r="F101" s="110"/>
      <c r="G101" s="110"/>
      <c r="H101" s="110"/>
      <c r="I101" s="110"/>
      <c r="J101" s="110"/>
      <c r="K101" s="110"/>
    </row>
    <row r="102" spans="1:11">
      <c r="A102" s="110"/>
      <c r="B102" s="5"/>
      <c r="C102" s="110"/>
      <c r="D102" s="110"/>
      <c r="E102" s="110"/>
      <c r="F102" s="110"/>
      <c r="G102" s="110"/>
      <c r="H102" s="110"/>
      <c r="I102" s="110"/>
      <c r="J102" s="110"/>
      <c r="K102" s="110"/>
    </row>
    <row r="103" spans="1:11">
      <c r="A103" s="110"/>
      <c r="B103" s="5"/>
      <c r="C103" s="110"/>
      <c r="D103" s="110"/>
      <c r="E103" s="110"/>
      <c r="F103" s="110"/>
      <c r="G103" s="110"/>
      <c r="H103" s="110"/>
      <c r="I103" s="110"/>
      <c r="J103" s="110"/>
      <c r="K103" s="110"/>
    </row>
    <row r="104" spans="1:11">
      <c r="A104" s="110"/>
      <c r="B104" s="5"/>
      <c r="C104" s="110"/>
      <c r="D104" s="110"/>
      <c r="E104" s="110"/>
      <c r="F104" s="110"/>
      <c r="G104" s="110"/>
      <c r="H104" s="110"/>
      <c r="I104" s="110"/>
      <c r="J104" s="110"/>
      <c r="K104" s="110"/>
    </row>
    <row r="105" spans="1:11">
      <c r="A105" s="110"/>
      <c r="B105" s="5"/>
      <c r="C105" s="110"/>
      <c r="D105" s="110"/>
      <c r="E105" s="110"/>
      <c r="F105" s="110"/>
      <c r="G105" s="110"/>
      <c r="H105" s="110"/>
      <c r="I105" s="110"/>
      <c r="J105" s="110"/>
      <c r="K105" s="110"/>
    </row>
    <row r="106" spans="1:11">
      <c r="A106" s="110"/>
      <c r="B106" s="5"/>
      <c r="C106" s="110"/>
      <c r="D106" s="110"/>
      <c r="E106" s="110"/>
      <c r="F106" s="110"/>
      <c r="G106" s="110"/>
      <c r="H106" s="110"/>
      <c r="I106" s="110"/>
      <c r="J106" s="110"/>
      <c r="K106" s="110"/>
    </row>
    <row r="107" spans="1:11">
      <c r="A107" s="110"/>
      <c r="B107" s="5"/>
      <c r="C107" s="110"/>
      <c r="D107" s="110"/>
      <c r="E107" s="110"/>
      <c r="F107" s="110"/>
      <c r="G107" s="110"/>
      <c r="H107" s="110"/>
      <c r="I107" s="110"/>
      <c r="J107" s="110"/>
      <c r="K107" s="110"/>
    </row>
    <row r="108" spans="1:11">
      <c r="A108" s="110"/>
      <c r="B108" s="5"/>
      <c r="C108" s="110"/>
      <c r="D108" s="110"/>
      <c r="E108" s="110"/>
      <c r="F108" s="110"/>
      <c r="G108" s="110"/>
      <c r="H108" s="110"/>
      <c r="I108" s="110"/>
      <c r="J108" s="110"/>
      <c r="K108" s="110"/>
    </row>
    <row r="109" spans="1:11">
      <c r="A109" s="110"/>
      <c r="B109" s="5"/>
      <c r="C109" s="110"/>
      <c r="D109" s="110"/>
      <c r="E109" s="110"/>
      <c r="F109" s="110"/>
      <c r="G109" s="110"/>
      <c r="H109" s="110"/>
      <c r="I109" s="110"/>
      <c r="J109" s="110"/>
      <c r="K109" s="110"/>
    </row>
    <row r="110" spans="1:11">
      <c r="A110" s="110"/>
      <c r="B110" s="5"/>
      <c r="C110" s="110"/>
      <c r="D110" s="110"/>
      <c r="E110" s="110"/>
      <c r="F110" s="110"/>
      <c r="G110" s="110"/>
      <c r="H110" s="110"/>
      <c r="I110" s="110"/>
      <c r="J110" s="110"/>
      <c r="K110" s="110"/>
    </row>
    <row r="111" spans="1:11">
      <c r="A111" s="110"/>
      <c r="B111" s="5"/>
      <c r="C111" s="110"/>
      <c r="D111" s="110"/>
      <c r="E111" s="110"/>
      <c r="F111" s="110"/>
      <c r="G111" s="110"/>
      <c r="H111" s="110"/>
      <c r="I111" s="110"/>
      <c r="J111" s="110"/>
      <c r="K111" s="110"/>
    </row>
    <row r="112" spans="1:11">
      <c r="A112" s="110"/>
      <c r="B112" s="5"/>
      <c r="C112" s="110"/>
      <c r="D112" s="110"/>
      <c r="E112" s="110"/>
      <c r="F112" s="110"/>
      <c r="G112" s="110"/>
      <c r="H112" s="110"/>
      <c r="I112" s="110"/>
      <c r="J112" s="110"/>
      <c r="K112" s="110"/>
    </row>
    <row r="113" spans="1:11">
      <c r="A113" s="110"/>
      <c r="B113" s="5"/>
      <c r="C113" s="110"/>
      <c r="D113" s="110"/>
      <c r="E113" s="110"/>
      <c r="F113" s="110"/>
      <c r="G113" s="110"/>
      <c r="H113" s="110"/>
      <c r="I113" s="110"/>
      <c r="J113" s="110"/>
      <c r="K113" s="110"/>
    </row>
    <row r="114" spans="1:11">
      <c r="A114" s="110"/>
      <c r="B114" s="5"/>
      <c r="C114" s="110"/>
      <c r="D114" s="110"/>
      <c r="E114" s="110"/>
      <c r="F114" s="110"/>
      <c r="G114" s="110"/>
      <c r="H114" s="110"/>
      <c r="I114" s="110"/>
      <c r="J114" s="110"/>
      <c r="K114" s="110"/>
    </row>
    <row r="115" spans="1:11">
      <c r="A115" s="110"/>
      <c r="B115" s="5"/>
      <c r="C115" s="110"/>
      <c r="D115" s="110"/>
      <c r="E115" s="110"/>
      <c r="F115" s="110"/>
      <c r="G115" s="110"/>
      <c r="H115" s="110"/>
      <c r="I115" s="110"/>
      <c r="J115" s="110"/>
      <c r="K115" s="110"/>
    </row>
    <row r="116" spans="1:11">
      <c r="A116" s="110"/>
      <c r="B116" s="5"/>
      <c r="C116" s="110"/>
      <c r="D116" s="110"/>
      <c r="E116" s="110"/>
      <c r="F116" s="110"/>
      <c r="G116" s="110"/>
      <c r="H116" s="110"/>
      <c r="I116" s="110"/>
      <c r="J116" s="110"/>
      <c r="K116" s="110"/>
    </row>
    <row r="117" spans="1:11">
      <c r="A117" s="110"/>
      <c r="B117" s="5"/>
      <c r="C117" s="110"/>
      <c r="D117" s="110"/>
      <c r="E117" s="110"/>
      <c r="F117" s="110"/>
      <c r="G117" s="110"/>
      <c r="H117" s="110"/>
      <c r="I117" s="110"/>
      <c r="J117" s="110"/>
      <c r="K117" s="110"/>
    </row>
    <row r="118" spans="1:11">
      <c r="A118" s="110"/>
      <c r="B118" s="5"/>
      <c r="C118" s="110"/>
      <c r="D118" s="110"/>
      <c r="E118" s="110"/>
      <c r="F118" s="110"/>
      <c r="G118" s="110"/>
      <c r="H118" s="110"/>
      <c r="I118" s="110"/>
      <c r="J118" s="110"/>
      <c r="K118" s="110"/>
    </row>
    <row r="119" spans="1:11">
      <c r="A119" s="110"/>
      <c r="B119" s="5"/>
      <c r="C119" s="110"/>
      <c r="D119" s="110"/>
      <c r="E119" s="110"/>
      <c r="F119" s="110"/>
      <c r="G119" s="110"/>
      <c r="H119" s="110"/>
      <c r="I119" s="110"/>
      <c r="J119" s="110"/>
      <c r="K119" s="110"/>
    </row>
    <row r="120" spans="1:11">
      <c r="A120" s="110"/>
      <c r="B120" s="5"/>
      <c r="C120" s="110"/>
      <c r="D120" s="110"/>
      <c r="E120" s="110"/>
      <c r="F120" s="110"/>
      <c r="G120" s="110"/>
      <c r="H120" s="110"/>
      <c r="I120" s="110"/>
      <c r="J120" s="110"/>
      <c r="K120" s="110"/>
    </row>
    <row r="121" spans="1:11">
      <c r="A121" s="110"/>
      <c r="B121" s="5"/>
      <c r="C121" s="110"/>
      <c r="D121" s="110"/>
      <c r="E121" s="110"/>
      <c r="F121" s="110"/>
      <c r="G121" s="110"/>
      <c r="H121" s="110"/>
      <c r="I121" s="110"/>
      <c r="J121" s="110"/>
      <c r="K121" s="110"/>
    </row>
    <row r="122" spans="1:11">
      <c r="A122" s="110"/>
      <c r="B122" s="5"/>
      <c r="C122" s="110"/>
      <c r="D122" s="110"/>
      <c r="E122" s="110"/>
      <c r="F122" s="110"/>
      <c r="G122" s="110"/>
      <c r="H122" s="110"/>
      <c r="I122" s="110"/>
      <c r="J122" s="110"/>
      <c r="K122" s="110"/>
    </row>
    <row r="123" spans="1:11">
      <c r="A123" s="110"/>
      <c r="B123" s="5"/>
      <c r="C123" s="110"/>
      <c r="D123" s="110"/>
      <c r="E123" s="110"/>
      <c r="F123" s="110"/>
      <c r="G123" s="110"/>
      <c r="H123" s="110"/>
      <c r="I123" s="110"/>
      <c r="J123" s="110"/>
      <c r="K123" s="110"/>
    </row>
    <row r="124" spans="1:11">
      <c r="A124" s="110"/>
      <c r="B124" s="5"/>
      <c r="C124" s="110"/>
      <c r="D124" s="110"/>
      <c r="E124" s="110"/>
      <c r="F124" s="110"/>
      <c r="G124" s="110"/>
      <c r="H124" s="110"/>
      <c r="I124" s="110"/>
      <c r="J124" s="110"/>
      <c r="K124" s="110"/>
    </row>
    <row r="125" spans="1:11">
      <c r="A125" s="110"/>
      <c r="B125" s="5"/>
      <c r="C125" s="110"/>
      <c r="D125" s="110"/>
      <c r="E125" s="110"/>
      <c r="F125" s="110"/>
      <c r="G125" s="110"/>
      <c r="H125" s="110"/>
      <c r="I125" s="110"/>
      <c r="J125" s="110"/>
      <c r="K125" s="110"/>
    </row>
    <row r="126" spans="1:11">
      <c r="A126" s="110"/>
      <c r="B126" s="5"/>
      <c r="C126" s="110"/>
      <c r="D126" s="110"/>
      <c r="E126" s="110"/>
      <c r="F126" s="110"/>
      <c r="G126" s="110"/>
      <c r="H126" s="110"/>
      <c r="I126" s="110"/>
      <c r="J126" s="110"/>
      <c r="K126" s="110"/>
    </row>
    <row r="127" spans="1:11">
      <c r="A127" s="110"/>
      <c r="B127" s="5"/>
      <c r="C127" s="110"/>
      <c r="D127" s="110"/>
      <c r="E127" s="110"/>
      <c r="F127" s="110"/>
      <c r="G127" s="110"/>
      <c r="H127" s="110"/>
      <c r="I127" s="110"/>
      <c r="J127" s="110"/>
      <c r="K127" s="110"/>
    </row>
    <row r="128" spans="1:11">
      <c r="A128" s="110"/>
      <c r="B128" s="5"/>
      <c r="C128" s="110"/>
      <c r="D128" s="110"/>
      <c r="E128" s="110"/>
      <c r="F128" s="110"/>
      <c r="G128" s="110"/>
      <c r="H128" s="110"/>
      <c r="I128" s="110"/>
      <c r="J128" s="110"/>
      <c r="K128" s="110"/>
    </row>
    <row r="129" spans="1:11">
      <c r="A129" s="110"/>
      <c r="B129" s="5"/>
      <c r="C129" s="110"/>
      <c r="D129" s="110"/>
      <c r="E129" s="110"/>
      <c r="F129" s="110"/>
      <c r="G129" s="110"/>
      <c r="H129" s="110"/>
      <c r="I129" s="110"/>
      <c r="J129" s="110"/>
      <c r="K129" s="110"/>
    </row>
    <row r="130" spans="1:11">
      <c r="A130" s="110"/>
      <c r="B130" s="5"/>
      <c r="C130" s="110"/>
      <c r="D130" s="110"/>
      <c r="E130" s="110"/>
      <c r="F130" s="110"/>
      <c r="G130" s="110"/>
      <c r="H130" s="110"/>
      <c r="I130" s="110"/>
      <c r="J130" s="110"/>
      <c r="K130" s="110"/>
    </row>
    <row r="131" spans="1:11">
      <c r="A131" s="110"/>
      <c r="B131" s="5"/>
      <c r="C131" s="110"/>
      <c r="D131" s="110"/>
      <c r="E131" s="110"/>
      <c r="F131" s="110"/>
      <c r="G131" s="110"/>
      <c r="H131" s="110"/>
      <c r="I131" s="110"/>
      <c r="J131" s="110"/>
      <c r="K131" s="110"/>
    </row>
    <row r="132" spans="1:11">
      <c r="A132" s="110"/>
      <c r="B132" s="5"/>
      <c r="C132" s="110"/>
      <c r="D132" s="110"/>
      <c r="E132" s="110"/>
      <c r="F132" s="110"/>
      <c r="G132" s="110"/>
      <c r="H132" s="110"/>
      <c r="I132" s="110"/>
      <c r="J132" s="110"/>
      <c r="K132" s="110"/>
    </row>
    <row r="133" spans="1:11">
      <c r="A133" s="110"/>
      <c r="B133" s="5"/>
      <c r="C133" s="110"/>
      <c r="D133" s="110"/>
      <c r="E133" s="110"/>
      <c r="F133" s="110"/>
      <c r="G133" s="110"/>
      <c r="H133" s="110"/>
      <c r="I133" s="110"/>
      <c r="J133" s="110"/>
      <c r="K133" s="110"/>
    </row>
    <row r="134" spans="1:11">
      <c r="A134" s="110"/>
      <c r="B134" s="5"/>
      <c r="C134" s="110"/>
      <c r="D134" s="110"/>
      <c r="E134" s="110"/>
      <c r="F134" s="110"/>
      <c r="G134" s="110"/>
      <c r="H134" s="110"/>
      <c r="I134" s="110"/>
      <c r="J134" s="110"/>
      <c r="K134" s="110"/>
    </row>
    <row r="135" spans="1:11">
      <c r="A135" s="110"/>
      <c r="B135" s="5"/>
      <c r="C135" s="110"/>
      <c r="D135" s="110"/>
      <c r="E135" s="110"/>
      <c r="F135" s="110"/>
      <c r="G135" s="110"/>
      <c r="H135" s="110"/>
      <c r="I135" s="110"/>
      <c r="J135" s="110"/>
      <c r="K135" s="110"/>
    </row>
    <row r="136" spans="1:11">
      <c r="A136" s="110"/>
      <c r="B136" s="5"/>
      <c r="C136" s="110"/>
      <c r="D136" s="110"/>
      <c r="E136" s="110"/>
      <c r="F136" s="110"/>
      <c r="G136" s="110"/>
      <c r="H136" s="110"/>
      <c r="I136" s="110"/>
      <c r="J136" s="110"/>
      <c r="K136" s="110"/>
    </row>
    <row r="137" spans="1:11">
      <c r="A137" s="110"/>
      <c r="B137" s="5"/>
      <c r="C137" s="110"/>
      <c r="D137" s="110"/>
      <c r="E137" s="110"/>
      <c r="F137" s="110"/>
      <c r="G137" s="110"/>
      <c r="H137" s="110"/>
      <c r="I137" s="110"/>
      <c r="J137" s="110"/>
      <c r="K137" s="110"/>
    </row>
    <row r="138" spans="1:11">
      <c r="A138" s="110"/>
      <c r="B138" s="5"/>
      <c r="C138" s="110"/>
      <c r="D138" s="110"/>
      <c r="E138" s="110"/>
      <c r="F138" s="110"/>
      <c r="G138" s="110"/>
      <c r="H138" s="110"/>
      <c r="I138" s="110"/>
      <c r="J138" s="110"/>
      <c r="K138" s="110"/>
    </row>
    <row r="139" spans="1:11">
      <c r="A139" s="110"/>
      <c r="B139" s="5"/>
      <c r="C139" s="110"/>
      <c r="D139" s="110"/>
      <c r="E139" s="110"/>
      <c r="F139" s="110"/>
      <c r="G139" s="110"/>
      <c r="H139" s="110"/>
      <c r="I139" s="110"/>
      <c r="J139" s="110"/>
      <c r="K139" s="110"/>
    </row>
    <row r="140" spans="1:11">
      <c r="A140" s="110"/>
      <c r="B140" s="5"/>
      <c r="C140" s="110"/>
      <c r="D140" s="110"/>
      <c r="E140" s="110"/>
      <c r="F140" s="110"/>
      <c r="G140" s="110"/>
      <c r="H140" s="110"/>
      <c r="I140" s="110"/>
      <c r="J140" s="110"/>
      <c r="K140" s="110"/>
    </row>
    <row r="141" spans="1:11">
      <c r="A141" s="110"/>
      <c r="B141" s="5"/>
      <c r="C141" s="110"/>
      <c r="D141" s="110"/>
      <c r="E141" s="110"/>
      <c r="F141" s="110"/>
      <c r="G141" s="110"/>
      <c r="H141" s="110"/>
      <c r="I141" s="110"/>
      <c r="J141" s="110"/>
      <c r="K141" s="110"/>
    </row>
    <row r="142" spans="1:11">
      <c r="A142" s="110"/>
      <c r="B142" s="5"/>
      <c r="C142" s="110"/>
      <c r="D142" s="110"/>
      <c r="E142" s="110"/>
      <c r="F142" s="110"/>
      <c r="G142" s="110"/>
      <c r="H142" s="110"/>
      <c r="I142" s="110"/>
      <c r="J142" s="110"/>
      <c r="K142" s="110"/>
    </row>
    <row r="143" spans="1:11">
      <c r="A143" s="110"/>
      <c r="B143" s="5"/>
      <c r="C143" s="110"/>
      <c r="D143" s="110"/>
      <c r="E143" s="110"/>
      <c r="F143" s="110"/>
      <c r="G143" s="110"/>
      <c r="H143" s="110"/>
      <c r="I143" s="110"/>
      <c r="J143" s="110"/>
      <c r="K143" s="110"/>
    </row>
    <row r="144" spans="1:11">
      <c r="A144" s="110"/>
      <c r="B144" s="5"/>
      <c r="C144" s="110"/>
      <c r="D144" s="110"/>
      <c r="E144" s="110"/>
      <c r="F144" s="110"/>
      <c r="G144" s="110"/>
      <c r="H144" s="110"/>
      <c r="I144" s="110"/>
      <c r="J144" s="110"/>
      <c r="K144" s="110"/>
    </row>
    <row r="145" spans="1:11">
      <c r="A145" s="110"/>
      <c r="B145" s="5"/>
      <c r="C145" s="110"/>
      <c r="D145" s="110"/>
      <c r="E145" s="110"/>
      <c r="F145" s="110"/>
      <c r="G145" s="110"/>
      <c r="H145" s="110"/>
      <c r="I145" s="110"/>
      <c r="J145" s="110"/>
      <c r="K145" s="110"/>
    </row>
    <row r="146" spans="1:11">
      <c r="A146" s="110"/>
      <c r="B146" s="5"/>
      <c r="C146" s="110"/>
      <c r="D146" s="110"/>
      <c r="E146" s="110"/>
      <c r="F146" s="110"/>
      <c r="G146" s="110"/>
      <c r="H146" s="110"/>
      <c r="I146" s="110"/>
      <c r="J146" s="110"/>
      <c r="K146" s="110"/>
    </row>
    <row r="147" spans="1:11">
      <c r="A147" s="110"/>
      <c r="B147" s="5"/>
      <c r="C147" s="110"/>
      <c r="D147" s="110"/>
      <c r="E147" s="110"/>
      <c r="F147" s="110"/>
      <c r="G147" s="110"/>
      <c r="H147" s="110"/>
      <c r="I147" s="110"/>
      <c r="J147" s="110"/>
      <c r="K147" s="110"/>
    </row>
    <row r="148" spans="1:11">
      <c r="A148" s="110"/>
      <c r="B148" s="5"/>
      <c r="C148" s="110"/>
      <c r="D148" s="110"/>
      <c r="E148" s="110"/>
      <c r="F148" s="110"/>
      <c r="G148" s="110"/>
      <c r="H148" s="110"/>
      <c r="I148" s="110"/>
      <c r="J148" s="110"/>
      <c r="K148" s="110"/>
    </row>
    <row r="149" spans="1:11">
      <c r="A149" s="110"/>
      <c r="B149" s="5"/>
      <c r="C149" s="110"/>
      <c r="D149" s="110"/>
      <c r="E149" s="110"/>
      <c r="F149" s="110"/>
      <c r="G149" s="110"/>
      <c r="H149" s="110"/>
      <c r="I149" s="110"/>
      <c r="J149" s="110"/>
      <c r="K149" s="110"/>
    </row>
    <row r="150" spans="1:11">
      <c r="A150" s="110"/>
      <c r="B150" s="5"/>
      <c r="C150" s="110"/>
      <c r="D150" s="110"/>
      <c r="E150" s="110"/>
      <c r="F150" s="110"/>
      <c r="G150" s="110"/>
      <c r="H150" s="110"/>
      <c r="I150" s="110"/>
      <c r="J150" s="110"/>
      <c r="K150" s="110"/>
    </row>
    <row r="151" spans="1:11">
      <c r="A151" s="110"/>
      <c r="B151" s="5"/>
      <c r="C151" s="110"/>
      <c r="D151" s="110"/>
      <c r="E151" s="110"/>
      <c r="F151" s="110"/>
      <c r="G151" s="110"/>
      <c r="H151" s="110"/>
      <c r="I151" s="110"/>
      <c r="J151" s="110"/>
      <c r="K151" s="110"/>
    </row>
    <row r="152" spans="1:11">
      <c r="A152" s="110"/>
      <c r="B152" s="5"/>
      <c r="C152" s="110"/>
      <c r="D152" s="110"/>
      <c r="E152" s="110"/>
      <c r="F152" s="110"/>
      <c r="G152" s="110"/>
      <c r="H152" s="110"/>
      <c r="I152" s="110"/>
      <c r="J152" s="110"/>
      <c r="K152" s="110"/>
    </row>
    <row r="153" spans="1:11">
      <c r="A153" s="110"/>
      <c r="B153" s="5"/>
      <c r="C153" s="110"/>
      <c r="D153" s="110"/>
      <c r="E153" s="110"/>
      <c r="F153" s="110"/>
      <c r="G153" s="110"/>
      <c r="H153" s="110"/>
      <c r="I153" s="110"/>
      <c r="J153" s="110"/>
      <c r="K153" s="110"/>
    </row>
    <row r="154" spans="1:11">
      <c r="A154" s="110"/>
      <c r="B154" s="5"/>
      <c r="C154" s="110"/>
      <c r="D154" s="110"/>
      <c r="E154" s="110"/>
      <c r="F154" s="110"/>
      <c r="G154" s="110"/>
      <c r="H154" s="110"/>
      <c r="I154" s="110"/>
      <c r="J154" s="110"/>
      <c r="K154" s="110"/>
    </row>
    <row r="155" spans="1:11">
      <c r="A155" s="110"/>
      <c r="B155" s="5"/>
      <c r="C155" s="110"/>
      <c r="D155" s="110"/>
      <c r="E155" s="110"/>
      <c r="F155" s="110"/>
      <c r="G155" s="110"/>
      <c r="H155" s="110"/>
      <c r="I155" s="110"/>
      <c r="J155" s="110"/>
      <c r="K155" s="110"/>
    </row>
    <row r="156" spans="1:11">
      <c r="A156" s="110"/>
      <c r="B156" s="5"/>
      <c r="C156" s="110"/>
      <c r="D156" s="110"/>
      <c r="E156" s="110"/>
      <c r="F156" s="110"/>
      <c r="G156" s="110"/>
      <c r="H156" s="110"/>
      <c r="I156" s="110"/>
      <c r="J156" s="110"/>
      <c r="K156" s="110"/>
    </row>
    <row r="157" spans="1:11">
      <c r="A157" s="110"/>
      <c r="B157" s="5"/>
      <c r="C157" s="110"/>
      <c r="D157" s="110"/>
      <c r="E157" s="110"/>
      <c r="F157" s="110"/>
      <c r="G157" s="110"/>
      <c r="H157" s="110"/>
      <c r="I157" s="110"/>
      <c r="J157" s="110"/>
      <c r="K157" s="110"/>
    </row>
    <row r="158" spans="1:11">
      <c r="A158" s="110"/>
      <c r="B158" s="5"/>
      <c r="C158" s="110"/>
      <c r="D158" s="110"/>
      <c r="E158" s="110"/>
      <c r="F158" s="110"/>
      <c r="G158" s="110"/>
      <c r="H158" s="110"/>
      <c r="I158" s="110"/>
      <c r="J158" s="110"/>
      <c r="K158" s="110"/>
    </row>
    <row r="159" spans="1:11">
      <c r="B159" s="5"/>
    </row>
    <row r="160" spans="1:11">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autoFilter ref="A6:E7" xr:uid="{00000000-0009-0000-0000-000008000000}">
    <sortState ref="A9:E40">
      <sortCondition ref="A6:A7"/>
    </sortState>
  </autoFilter>
  <mergeCells count="5">
    <mergeCell ref="A6:A7"/>
    <mergeCell ref="B6:B7"/>
    <mergeCell ref="D6:D7"/>
    <mergeCell ref="E6:E7"/>
    <mergeCell ref="H1:I1"/>
  </mergeCells>
  <hyperlinks>
    <hyperlink ref="H1:I1" location="Index!A1" display="Regresar al Índice" xr:uid="{DFD7ECBB-ACE6-4535-9131-595D2837674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B28E2-76B0-4253-AB0C-5FE6FFAA919E}">
  <sheetPr codeName="Hoja201"/>
  <dimension ref="A1:U68"/>
  <sheetViews>
    <sheetView workbookViewId="0"/>
  </sheetViews>
  <sheetFormatPr baseColWidth="10" defaultColWidth="9.140625" defaultRowHeight="12.75"/>
  <cols>
    <col min="1" max="1" width="60.7109375" style="264" customWidth="1" collapsed="1"/>
    <col min="2" max="2" width="10.7109375" style="348" bestFit="1" customWidth="1" collapsed="1"/>
    <col min="3" max="3" width="9.140625" style="294" bestFit="1" customWidth="1" collapsed="1"/>
    <col min="4" max="4" width="10.7109375" style="294" customWidth="1" collapsed="1"/>
    <col min="5" max="8" width="3.7109375" style="264" customWidth="1" collapsed="1"/>
    <col min="9" max="21" width="9.28515625" style="264" customWidth="1" collapsed="1"/>
    <col min="22" max="16384" width="9.140625" style="264"/>
  </cols>
  <sheetData>
    <row r="1" spans="1:9">
      <c r="A1" s="262" t="s">
        <v>2868</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3" spans="1:9">
      <c r="B3" s="264"/>
      <c r="C3" s="264"/>
      <c r="D3" s="264"/>
    </row>
    <row r="4" spans="1:9">
      <c r="B4" s="264"/>
      <c r="C4" s="264"/>
      <c r="D4" s="264"/>
    </row>
    <row r="5" spans="1:9">
      <c r="B5" s="264"/>
      <c r="C5" s="264"/>
      <c r="D5" s="264"/>
    </row>
    <row r="6" spans="1:9">
      <c r="A6" s="264" t="s">
        <v>565</v>
      </c>
      <c r="B6" s="264" t="s">
        <v>401</v>
      </c>
      <c r="C6" s="264" t="s">
        <v>0</v>
      </c>
      <c r="D6" s="264" t="s">
        <v>570</v>
      </c>
    </row>
    <row r="7" spans="1:9">
      <c r="A7" s="264">
        <v>2000</v>
      </c>
      <c r="B7" s="346" t="s">
        <v>1402</v>
      </c>
      <c r="C7" s="294">
        <v>1002441</v>
      </c>
      <c r="D7" s="299">
        <v>16320</v>
      </c>
      <c r="E7" s="347"/>
    </row>
    <row r="8" spans="1:9">
      <c r="A8" s="264">
        <v>2001</v>
      </c>
      <c r="B8" s="346" t="s">
        <v>1403</v>
      </c>
      <c r="C8" s="294">
        <v>1017168</v>
      </c>
      <c r="D8" s="299">
        <v>-17047</v>
      </c>
      <c r="E8" s="347"/>
    </row>
    <row r="9" spans="1:9">
      <c r="A9" s="264">
        <v>2002</v>
      </c>
      <c r="B9" s="346" t="s">
        <v>1404</v>
      </c>
      <c r="C9" s="294">
        <v>1020616</v>
      </c>
      <c r="D9" s="299">
        <v>8893</v>
      </c>
      <c r="E9" s="347"/>
    </row>
    <row r="10" spans="1:9">
      <c r="A10" s="264">
        <v>2003</v>
      </c>
      <c r="B10" s="346" t="s">
        <v>1405</v>
      </c>
      <c r="C10" s="294">
        <v>1026751</v>
      </c>
      <c r="D10" s="299">
        <v>-2940</v>
      </c>
      <c r="E10" s="347"/>
    </row>
    <row r="11" spans="1:9">
      <c r="A11" s="264">
        <v>2004</v>
      </c>
      <c r="B11" s="346" t="s">
        <v>1406</v>
      </c>
      <c r="C11" s="294">
        <v>1053918</v>
      </c>
      <c r="D11" s="299">
        <v>12637</v>
      </c>
      <c r="E11" s="347"/>
    </row>
    <row r="12" spans="1:9">
      <c r="A12" s="264">
        <v>2005</v>
      </c>
      <c r="B12" s="346" t="s">
        <v>1407</v>
      </c>
      <c r="C12" s="294">
        <v>1076803</v>
      </c>
      <c r="D12" s="299">
        <v>13908</v>
      </c>
      <c r="E12" s="347"/>
    </row>
    <row r="13" spans="1:9">
      <c r="A13" s="264">
        <v>2006</v>
      </c>
      <c r="B13" s="346" t="s">
        <v>1408</v>
      </c>
      <c r="C13" s="294">
        <v>1121279</v>
      </c>
      <c r="D13" s="299">
        <v>25533</v>
      </c>
      <c r="E13" s="347"/>
    </row>
    <row r="14" spans="1:9">
      <c r="A14" s="264">
        <v>2007</v>
      </c>
      <c r="B14" s="346" t="s">
        <v>1409</v>
      </c>
      <c r="C14" s="294">
        <v>1177550</v>
      </c>
      <c r="D14" s="299">
        <v>30407</v>
      </c>
      <c r="E14" s="347"/>
    </row>
    <row r="15" spans="1:9">
      <c r="A15" s="264">
        <v>2008</v>
      </c>
      <c r="B15" s="346" t="s">
        <v>1410</v>
      </c>
      <c r="C15" s="294">
        <v>1216016</v>
      </c>
      <c r="D15" s="299">
        <v>21630</v>
      </c>
      <c r="E15" s="347"/>
    </row>
    <row r="16" spans="1:9">
      <c r="A16" s="264">
        <v>2009</v>
      </c>
      <c r="B16" s="346" t="s">
        <v>1411</v>
      </c>
      <c r="C16" s="294">
        <v>1190262</v>
      </c>
      <c r="D16" s="299">
        <v>-14328</v>
      </c>
      <c r="E16" s="347"/>
    </row>
    <row r="17" spans="1:5">
      <c r="A17" s="264">
        <v>2010</v>
      </c>
      <c r="B17" s="346" t="s">
        <v>1412</v>
      </c>
      <c r="C17" s="294">
        <v>1233199</v>
      </c>
      <c r="D17" s="299">
        <v>25180</v>
      </c>
      <c r="E17" s="347"/>
    </row>
    <row r="18" spans="1:5">
      <c r="A18" s="264">
        <v>2011</v>
      </c>
      <c r="B18" s="346" t="s">
        <v>1413</v>
      </c>
      <c r="C18" s="294">
        <v>1285810</v>
      </c>
      <c r="D18" s="299">
        <v>22323</v>
      </c>
      <c r="E18" s="347"/>
    </row>
    <row r="19" spans="1:5">
      <c r="A19" s="264">
        <v>2012</v>
      </c>
      <c r="B19" s="346" t="s">
        <v>1414</v>
      </c>
      <c r="C19" s="294">
        <v>1325783</v>
      </c>
      <c r="D19" s="299">
        <v>17501</v>
      </c>
      <c r="E19" s="347"/>
    </row>
    <row r="20" spans="1:5">
      <c r="A20" s="264">
        <v>2013</v>
      </c>
      <c r="B20" s="346" t="s">
        <v>1415</v>
      </c>
      <c r="C20" s="294">
        <v>1378318</v>
      </c>
      <c r="D20" s="299">
        <v>28661</v>
      </c>
      <c r="E20" s="347"/>
    </row>
    <row r="21" spans="1:5">
      <c r="A21" s="264">
        <v>2014</v>
      </c>
      <c r="B21" s="346" t="s">
        <v>1416</v>
      </c>
      <c r="C21" s="294">
        <v>1421309</v>
      </c>
      <c r="D21" s="299">
        <v>24061</v>
      </c>
      <c r="E21" s="347"/>
    </row>
    <row r="22" spans="1:5">
      <c r="A22" s="264">
        <v>2015</v>
      </c>
      <c r="B22" s="346" t="s">
        <v>1417</v>
      </c>
      <c r="C22" s="294">
        <v>1496590</v>
      </c>
      <c r="D22" s="299">
        <v>33250</v>
      </c>
      <c r="E22" s="347"/>
    </row>
    <row r="23" spans="1:5">
      <c r="A23" s="264">
        <v>2016</v>
      </c>
      <c r="B23" s="346" t="s">
        <v>1418</v>
      </c>
      <c r="C23" s="294">
        <v>1571236</v>
      </c>
      <c r="D23" s="299">
        <v>35981</v>
      </c>
      <c r="E23" s="347"/>
    </row>
    <row r="24" spans="1:5">
      <c r="A24" s="264">
        <v>2017</v>
      </c>
      <c r="B24" s="346" t="s">
        <v>1419</v>
      </c>
      <c r="C24" s="294">
        <v>1664615</v>
      </c>
      <c r="D24" s="299">
        <v>40378</v>
      </c>
      <c r="E24" s="347"/>
    </row>
    <row r="25" spans="1:5">
      <c r="A25" s="264">
        <v>2018</v>
      </c>
      <c r="B25" s="346" t="s">
        <v>1420</v>
      </c>
      <c r="C25" s="294">
        <v>1752923</v>
      </c>
      <c r="D25" s="299">
        <v>35055</v>
      </c>
      <c r="E25" s="347"/>
    </row>
    <row r="26" spans="1:5">
      <c r="A26" s="264">
        <v>2019</v>
      </c>
      <c r="B26" s="346" t="s">
        <v>1221</v>
      </c>
      <c r="C26" s="294">
        <v>1798861</v>
      </c>
      <c r="D26" s="299">
        <v>37861</v>
      </c>
      <c r="E26" s="347"/>
    </row>
    <row r="27" spans="1:5">
      <c r="A27" s="264">
        <v>2020</v>
      </c>
      <c r="B27" s="346" t="s">
        <v>1231</v>
      </c>
      <c r="C27" s="294">
        <v>1770324</v>
      </c>
      <c r="D27" s="299">
        <v>-42375</v>
      </c>
      <c r="E27" s="347"/>
    </row>
    <row r="28" spans="1:5">
      <c r="A28" s="264">
        <v>2021</v>
      </c>
      <c r="B28" s="346" t="s">
        <v>1241</v>
      </c>
      <c r="C28" s="294">
        <v>1815607</v>
      </c>
      <c r="D28" s="299">
        <v>35240</v>
      </c>
    </row>
    <row r="29" spans="1:5">
      <c r="A29" s="264">
        <v>2022</v>
      </c>
      <c r="B29" s="346" t="s">
        <v>1249</v>
      </c>
      <c r="C29" s="294">
        <v>1888232</v>
      </c>
      <c r="D29" s="299">
        <v>38233</v>
      </c>
    </row>
    <row r="30" spans="1:5">
      <c r="A30" s="264">
        <v>2023</v>
      </c>
      <c r="B30" s="346" t="s">
        <v>1401</v>
      </c>
      <c r="C30" s="264">
        <v>1974565</v>
      </c>
      <c r="D30" s="299">
        <v>41603</v>
      </c>
    </row>
    <row r="31" spans="1:5">
      <c r="B31" s="346"/>
      <c r="D31" s="299"/>
    </row>
    <row r="32" spans="1:5">
      <c r="B32" s="346"/>
      <c r="D32" s="299"/>
    </row>
    <row r="33" spans="2:4">
      <c r="B33" s="346"/>
      <c r="D33" s="299"/>
    </row>
    <row r="34" spans="2:4">
      <c r="B34" s="346"/>
      <c r="D34" s="299"/>
    </row>
    <row r="35" spans="2:4">
      <c r="B35" s="346"/>
      <c r="D35" s="299"/>
    </row>
    <row r="36" spans="2:4">
      <c r="B36" s="346"/>
      <c r="D36" s="299"/>
    </row>
    <row r="37" spans="2:4">
      <c r="B37" s="346"/>
      <c r="D37" s="299"/>
    </row>
    <row r="38" spans="2:4">
      <c r="B38" s="346"/>
      <c r="D38" s="299"/>
    </row>
    <row r="39" spans="2:4">
      <c r="B39" s="346"/>
      <c r="D39" s="299"/>
    </row>
    <row r="40" spans="2:4">
      <c r="B40" s="346"/>
      <c r="D40" s="299"/>
    </row>
    <row r="41" spans="2:4">
      <c r="B41" s="346"/>
      <c r="D41" s="299"/>
    </row>
    <row r="42" spans="2:4">
      <c r="B42" s="346"/>
      <c r="D42" s="299"/>
    </row>
    <row r="43" spans="2:4">
      <c r="B43" s="346"/>
      <c r="D43" s="299"/>
    </row>
    <row r="44" spans="2:4">
      <c r="B44" s="346"/>
      <c r="D44" s="299"/>
    </row>
    <row r="45" spans="2:4">
      <c r="B45" s="346"/>
      <c r="D45" s="299"/>
    </row>
    <row r="46" spans="2:4">
      <c r="B46" s="346"/>
      <c r="D46" s="299"/>
    </row>
    <row r="47" spans="2:4">
      <c r="B47" s="346"/>
      <c r="D47" s="299"/>
    </row>
    <row r="48" spans="2:4">
      <c r="D48" s="299"/>
    </row>
    <row r="49" spans="4:4">
      <c r="D49" s="299"/>
    </row>
    <row r="50" spans="4:4">
      <c r="D50" s="299"/>
    </row>
    <row r="51" spans="4:4">
      <c r="D51" s="299"/>
    </row>
    <row r="52" spans="4:4">
      <c r="D52" s="299"/>
    </row>
    <row r="53" spans="4:4">
      <c r="D53" s="299"/>
    </row>
    <row r="54" spans="4:4">
      <c r="D54" s="299"/>
    </row>
    <row r="55" spans="4:4">
      <c r="D55" s="299"/>
    </row>
    <row r="56" spans="4:4">
      <c r="D56" s="299"/>
    </row>
    <row r="57" spans="4:4">
      <c r="D57" s="299"/>
    </row>
    <row r="58" spans="4:4">
      <c r="D58" s="299"/>
    </row>
    <row r="59" spans="4:4">
      <c r="D59" s="299"/>
    </row>
    <row r="60" spans="4:4">
      <c r="D60" s="299"/>
    </row>
    <row r="61" spans="4:4">
      <c r="D61" s="299"/>
    </row>
    <row r="62" spans="4:4">
      <c r="D62" s="299"/>
    </row>
    <row r="63" spans="4:4">
      <c r="D63" s="299"/>
    </row>
    <row r="64" spans="4:4">
      <c r="D64" s="299"/>
    </row>
    <row r="65" spans="4:4">
      <c r="D65" s="299"/>
    </row>
    <row r="66" spans="4:4">
      <c r="D66" s="299"/>
    </row>
    <row r="67" spans="4:4">
      <c r="D67" s="299"/>
    </row>
    <row r="68" spans="4:4">
      <c r="D68" s="299"/>
    </row>
  </sheetData>
  <mergeCells count="1">
    <mergeCell ref="H1:I1"/>
  </mergeCells>
  <hyperlinks>
    <hyperlink ref="H1:I1" location="Index!A1" display="Regresar al Índice" xr:uid="{2D0ED903-B93A-414F-B9BA-0F9734F5BA51}"/>
  </hyperlink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0098-BC89-4DD3-A12F-2B842AB9AFD2}">
  <sheetPr codeName="Hoja210"/>
  <dimension ref="A1:J39"/>
  <sheetViews>
    <sheetView workbookViewId="0"/>
  </sheetViews>
  <sheetFormatPr baseColWidth="10" defaultColWidth="9.140625" defaultRowHeight="12.75"/>
  <cols>
    <col min="1" max="1" width="60.7109375" style="264" customWidth="1" collapsed="1"/>
    <col min="2" max="3" width="20.7109375" style="264" customWidth="1" collapsed="1"/>
    <col min="4" max="4" width="8.28515625" style="264" bestFit="1" customWidth="1" collapsed="1"/>
    <col min="5" max="5" width="4.7109375" style="264" customWidth="1" collapsed="1"/>
    <col min="6" max="8" width="3.7109375" style="264" customWidth="1" collapsed="1"/>
    <col min="9" max="10" width="9.140625" style="264" customWidth="1" collapsed="1"/>
    <col min="11" max="16384" width="9.140625" style="264"/>
  </cols>
  <sheetData>
    <row r="1" spans="1:9">
      <c r="A1" s="262" t="s">
        <v>2869</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6" spans="1:9">
      <c r="A6" s="264" t="s">
        <v>2</v>
      </c>
      <c r="B6" s="264" t="s">
        <v>1186</v>
      </c>
      <c r="C6" s="264" t="s">
        <v>1422</v>
      </c>
      <c r="D6" s="264" t="s">
        <v>1002</v>
      </c>
    </row>
    <row r="7" spans="1:9">
      <c r="A7" s="264" t="s">
        <v>31</v>
      </c>
      <c r="B7" s="294">
        <v>750470</v>
      </c>
      <c r="C7" s="294">
        <v>745117</v>
      </c>
      <c r="D7" s="299">
        <v>-5353</v>
      </c>
    </row>
    <row r="8" spans="1:9">
      <c r="A8" s="264" t="s">
        <v>26</v>
      </c>
      <c r="B8" s="294">
        <v>598307</v>
      </c>
      <c r="C8" s="294">
        <v>595370</v>
      </c>
      <c r="D8" s="299">
        <v>-2937</v>
      </c>
      <c r="E8" s="264">
        <f>_xlfn.RANK.EQ(D8,$D$8:$D$39,0)</f>
        <v>32</v>
      </c>
    </row>
    <row r="9" spans="1:9">
      <c r="A9" s="264" t="s">
        <v>15</v>
      </c>
      <c r="B9" s="294">
        <v>159520</v>
      </c>
      <c r="C9" s="294">
        <v>157429</v>
      </c>
      <c r="D9" s="299">
        <v>-2091</v>
      </c>
      <c r="E9" s="264">
        <f t="shared" ref="E9:E39" si="0">_xlfn.RANK.EQ(D9,$D$8:$D$39,0)</f>
        <v>31</v>
      </c>
    </row>
    <row r="10" spans="1:9">
      <c r="A10" s="264" t="s">
        <v>18</v>
      </c>
      <c r="B10" s="294">
        <v>215779</v>
      </c>
      <c r="C10" s="294">
        <v>216522</v>
      </c>
      <c r="D10" s="299">
        <v>743</v>
      </c>
      <c r="E10" s="264">
        <f t="shared" si="0"/>
        <v>30</v>
      </c>
    </row>
    <row r="11" spans="1:9">
      <c r="A11" s="264" t="s">
        <v>21</v>
      </c>
      <c r="B11" s="294">
        <v>218200</v>
      </c>
      <c r="C11" s="294">
        <v>220674</v>
      </c>
      <c r="D11" s="299">
        <v>2474</v>
      </c>
      <c r="E11" s="264">
        <f t="shared" si="0"/>
        <v>29</v>
      </c>
    </row>
    <row r="12" spans="1:9">
      <c r="A12" s="264" t="s">
        <v>11</v>
      </c>
      <c r="B12" s="294">
        <v>147281</v>
      </c>
      <c r="C12" s="294">
        <v>149841</v>
      </c>
      <c r="D12" s="299">
        <v>2560</v>
      </c>
      <c r="E12" s="264">
        <f t="shared" si="0"/>
        <v>28</v>
      </c>
    </row>
    <row r="13" spans="1:9">
      <c r="A13" s="264" t="s">
        <v>7</v>
      </c>
      <c r="B13" s="294">
        <v>241142</v>
      </c>
      <c r="C13" s="294">
        <v>243926</v>
      </c>
      <c r="D13" s="299">
        <v>2784</v>
      </c>
      <c r="E13" s="264">
        <f t="shared" si="0"/>
        <v>27</v>
      </c>
    </row>
    <row r="14" spans="1:9">
      <c r="A14" s="264" t="s">
        <v>6</v>
      </c>
      <c r="B14" s="294">
        <v>137105</v>
      </c>
      <c r="C14" s="294">
        <v>139905</v>
      </c>
      <c r="D14" s="299">
        <v>2800</v>
      </c>
      <c r="E14" s="264">
        <f t="shared" si="0"/>
        <v>26</v>
      </c>
    </row>
    <row r="15" spans="1:9">
      <c r="A15" s="264" t="s">
        <v>33</v>
      </c>
      <c r="B15" s="294">
        <v>194743</v>
      </c>
      <c r="C15" s="294">
        <v>198536</v>
      </c>
      <c r="D15" s="299">
        <v>3793</v>
      </c>
      <c r="E15" s="264">
        <f t="shared" si="0"/>
        <v>25</v>
      </c>
    </row>
    <row r="16" spans="1:9">
      <c r="A16" s="264" t="s">
        <v>12</v>
      </c>
      <c r="B16" s="294">
        <v>256778</v>
      </c>
      <c r="C16" s="294">
        <v>261209</v>
      </c>
      <c r="D16" s="299">
        <v>4431</v>
      </c>
      <c r="E16" s="264">
        <f t="shared" si="0"/>
        <v>24</v>
      </c>
    </row>
    <row r="17" spans="1:5">
      <c r="A17" s="264" t="s">
        <v>30</v>
      </c>
      <c r="B17" s="294">
        <v>109884</v>
      </c>
      <c r="C17" s="294">
        <v>114356</v>
      </c>
      <c r="D17" s="299">
        <v>4472</v>
      </c>
      <c r="E17" s="264">
        <f t="shared" si="0"/>
        <v>23</v>
      </c>
    </row>
    <row r="18" spans="1:5">
      <c r="A18" s="264" t="s">
        <v>17</v>
      </c>
      <c r="B18" s="294">
        <v>474615</v>
      </c>
      <c r="C18" s="294">
        <v>480918</v>
      </c>
      <c r="D18" s="299">
        <v>6303</v>
      </c>
      <c r="E18" s="264">
        <f t="shared" si="0"/>
        <v>22</v>
      </c>
    </row>
    <row r="19" spans="1:5">
      <c r="A19" s="264" t="s">
        <v>19</v>
      </c>
      <c r="B19" s="294">
        <v>172495</v>
      </c>
      <c r="C19" s="294">
        <v>179978</v>
      </c>
      <c r="D19" s="299">
        <v>7483</v>
      </c>
      <c r="E19" s="264">
        <f t="shared" si="0"/>
        <v>21</v>
      </c>
    </row>
    <row r="20" spans="1:5">
      <c r="A20" s="264" t="s">
        <v>16</v>
      </c>
      <c r="B20" s="294">
        <v>256643</v>
      </c>
      <c r="C20" s="294">
        <v>264145</v>
      </c>
      <c r="D20" s="299">
        <v>7502</v>
      </c>
      <c r="E20" s="264">
        <f t="shared" si="0"/>
        <v>20</v>
      </c>
    </row>
    <row r="21" spans="1:5">
      <c r="A21" s="264" t="s">
        <v>28</v>
      </c>
      <c r="B21" s="294">
        <v>236579</v>
      </c>
      <c r="C21" s="294">
        <v>245443</v>
      </c>
      <c r="D21" s="299">
        <v>8864</v>
      </c>
      <c r="E21" s="264">
        <f t="shared" si="0"/>
        <v>19</v>
      </c>
    </row>
    <row r="22" spans="1:5">
      <c r="A22" s="264" t="s">
        <v>22</v>
      </c>
      <c r="B22" s="294">
        <v>628792</v>
      </c>
      <c r="C22" s="294">
        <v>637794</v>
      </c>
      <c r="D22" s="299">
        <v>9002</v>
      </c>
      <c r="E22" s="264">
        <f t="shared" si="0"/>
        <v>18</v>
      </c>
    </row>
    <row r="23" spans="1:5">
      <c r="A23" s="264" t="s">
        <v>32</v>
      </c>
      <c r="B23" s="294">
        <v>414439</v>
      </c>
      <c r="C23" s="294">
        <v>423677</v>
      </c>
      <c r="D23" s="299">
        <v>9238</v>
      </c>
      <c r="E23" s="264">
        <f t="shared" si="0"/>
        <v>17</v>
      </c>
    </row>
    <row r="24" spans="1:5">
      <c r="A24" s="264" t="s">
        <v>3</v>
      </c>
      <c r="B24" s="294">
        <v>342215</v>
      </c>
      <c r="C24" s="294">
        <v>351682</v>
      </c>
      <c r="D24" s="299">
        <v>9467</v>
      </c>
      <c r="E24" s="264">
        <f t="shared" si="0"/>
        <v>16</v>
      </c>
    </row>
    <row r="25" spans="1:5">
      <c r="A25" s="264" t="s">
        <v>29</v>
      </c>
      <c r="B25" s="294">
        <v>700924</v>
      </c>
      <c r="C25" s="294">
        <v>712999</v>
      </c>
      <c r="D25" s="299">
        <v>12075</v>
      </c>
      <c r="E25" s="264">
        <f t="shared" si="0"/>
        <v>15</v>
      </c>
    </row>
    <row r="26" spans="1:5">
      <c r="A26" s="264" t="s">
        <v>25</v>
      </c>
      <c r="B26" s="294">
        <v>461059</v>
      </c>
      <c r="C26" s="294">
        <v>473349</v>
      </c>
      <c r="D26" s="299">
        <v>12290</v>
      </c>
      <c r="E26" s="264">
        <f t="shared" si="0"/>
        <v>14</v>
      </c>
    </row>
    <row r="27" spans="1:5">
      <c r="A27" s="264" t="s">
        <v>5</v>
      </c>
      <c r="B27" s="294">
        <v>210207</v>
      </c>
      <c r="C27" s="294">
        <v>222528</v>
      </c>
      <c r="D27" s="299">
        <v>12321</v>
      </c>
      <c r="E27" s="264">
        <f t="shared" si="0"/>
        <v>13</v>
      </c>
    </row>
    <row r="28" spans="1:5">
      <c r="A28" s="264" t="s">
        <v>27</v>
      </c>
      <c r="B28" s="294">
        <v>607801</v>
      </c>
      <c r="C28" s="294">
        <v>631780</v>
      </c>
      <c r="D28" s="299">
        <v>23979</v>
      </c>
      <c r="E28" s="264">
        <f t="shared" si="0"/>
        <v>12</v>
      </c>
    </row>
    <row r="29" spans="1:5">
      <c r="A29" s="264" t="s">
        <v>23</v>
      </c>
      <c r="B29" s="294">
        <v>662609</v>
      </c>
      <c r="C29" s="294">
        <v>687827</v>
      </c>
      <c r="D29" s="299">
        <v>25218</v>
      </c>
      <c r="E29" s="264">
        <f t="shared" si="0"/>
        <v>11</v>
      </c>
    </row>
    <row r="30" spans="1:5">
      <c r="A30" s="264" t="s">
        <v>8</v>
      </c>
      <c r="B30" s="294">
        <v>962905</v>
      </c>
      <c r="C30" s="294">
        <v>988994</v>
      </c>
      <c r="D30" s="299">
        <v>26089</v>
      </c>
      <c r="E30" s="264">
        <f t="shared" si="0"/>
        <v>10</v>
      </c>
    </row>
    <row r="31" spans="1:5">
      <c r="A31" s="264" t="s">
        <v>10</v>
      </c>
      <c r="B31" s="294">
        <v>825159</v>
      </c>
      <c r="C31" s="294">
        <v>854521</v>
      </c>
      <c r="D31" s="299">
        <v>29362</v>
      </c>
      <c r="E31" s="264">
        <f t="shared" si="0"/>
        <v>9</v>
      </c>
    </row>
    <row r="32" spans="1:5">
      <c r="A32" s="264" t="s">
        <v>24</v>
      </c>
      <c r="B32" s="294">
        <v>468732</v>
      </c>
      <c r="C32" s="294">
        <v>498653</v>
      </c>
      <c r="D32" s="299">
        <v>29921</v>
      </c>
      <c r="E32" s="264">
        <f t="shared" si="0"/>
        <v>8</v>
      </c>
    </row>
    <row r="33" spans="1:5">
      <c r="A33" s="264" t="s">
        <v>4</v>
      </c>
      <c r="B33" s="294">
        <v>1042740</v>
      </c>
      <c r="C33" s="294">
        <v>1075051</v>
      </c>
      <c r="D33" s="299">
        <v>32311</v>
      </c>
      <c r="E33" s="264">
        <f t="shared" si="0"/>
        <v>7</v>
      </c>
    </row>
    <row r="34" spans="1:5">
      <c r="A34" s="264" t="s">
        <v>14</v>
      </c>
      <c r="B34" s="294">
        <v>1041993</v>
      </c>
      <c r="C34" s="294">
        <v>1078852</v>
      </c>
      <c r="D34" s="299">
        <v>36859</v>
      </c>
      <c r="E34" s="264">
        <f t="shared" si="0"/>
        <v>6</v>
      </c>
    </row>
    <row r="35" spans="1:5">
      <c r="A35" s="264" t="s">
        <v>13</v>
      </c>
      <c r="B35" s="294">
        <v>1732700</v>
      </c>
      <c r="C35" s="294">
        <v>1770513</v>
      </c>
      <c r="D35" s="299">
        <v>37813</v>
      </c>
      <c r="E35" s="264">
        <f t="shared" si="0"/>
        <v>5</v>
      </c>
    </row>
    <row r="36" spans="1:5">
      <c r="A36" s="264" t="s">
        <v>9</v>
      </c>
      <c r="B36" s="294">
        <v>3394982</v>
      </c>
      <c r="C36" s="294">
        <v>3434727</v>
      </c>
      <c r="D36" s="299">
        <v>39745</v>
      </c>
      <c r="E36" s="264">
        <f t="shared" si="0"/>
        <v>4</v>
      </c>
    </row>
    <row r="37" spans="1:5">
      <c r="A37" s="264" t="s">
        <v>0</v>
      </c>
      <c r="B37" s="294">
        <v>1932962</v>
      </c>
      <c r="C37" s="294">
        <v>1974565</v>
      </c>
      <c r="D37" s="299">
        <v>41603</v>
      </c>
      <c r="E37" s="264">
        <f t="shared" si="0"/>
        <v>3</v>
      </c>
    </row>
    <row r="38" spans="1:5">
      <c r="A38" s="264" t="s">
        <v>20</v>
      </c>
      <c r="B38" s="294">
        <v>1773136</v>
      </c>
      <c r="C38" s="294">
        <v>1832028</v>
      </c>
      <c r="D38" s="299">
        <v>58892</v>
      </c>
      <c r="E38" s="264">
        <f t="shared" si="0"/>
        <v>2</v>
      </c>
    </row>
    <row r="39" spans="1:5">
      <c r="A39" s="264" t="s">
        <v>1</v>
      </c>
      <c r="B39" s="294">
        <v>21372896</v>
      </c>
      <c r="C39" s="294">
        <v>21862909</v>
      </c>
      <c r="D39" s="299">
        <v>490013</v>
      </c>
      <c r="E39" s="264">
        <f t="shared" si="0"/>
        <v>1</v>
      </c>
    </row>
  </sheetData>
  <mergeCells count="1">
    <mergeCell ref="H1:I1"/>
  </mergeCells>
  <hyperlinks>
    <hyperlink ref="H1:I1" location="Index!A1" display="Regresar al Índice" xr:uid="{D8FD7B6E-FCE2-4120-8A9C-91F15B902A7F}"/>
  </hyperlink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5BB1E-A180-4BE5-9999-C5FA0936574F}">
  <sheetPr codeName="Hoja211"/>
  <dimension ref="A1:J39"/>
  <sheetViews>
    <sheetView workbookViewId="0"/>
  </sheetViews>
  <sheetFormatPr baseColWidth="10" defaultColWidth="9.140625" defaultRowHeight="12.75"/>
  <cols>
    <col min="1" max="1" width="60.7109375" style="264" customWidth="1" collapsed="1"/>
    <col min="2" max="3" width="20.7109375" style="264" customWidth="1" collapsed="1"/>
    <col min="4" max="4" width="11.7109375" style="264" customWidth="1" collapsed="1"/>
    <col min="5" max="5" width="4.7109375" style="264" customWidth="1" collapsed="1"/>
    <col min="6" max="8" width="3.7109375" style="264" customWidth="1" collapsed="1"/>
    <col min="9" max="10" width="9.140625" style="264" customWidth="1" collapsed="1"/>
    <col min="11" max="16384" width="9.140625" style="264"/>
  </cols>
  <sheetData>
    <row r="1" spans="1:9">
      <c r="A1" s="262" t="s">
        <v>2870</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6" spans="1:9">
      <c r="A6" s="264" t="s">
        <v>2</v>
      </c>
      <c r="B6" s="264" t="s">
        <v>1186</v>
      </c>
      <c r="C6" s="264" t="s">
        <v>1422</v>
      </c>
      <c r="D6" s="264" t="s">
        <v>1003</v>
      </c>
    </row>
    <row r="7" spans="1:9">
      <c r="A7" s="264" t="s">
        <v>15</v>
      </c>
      <c r="B7" s="294">
        <v>159520</v>
      </c>
      <c r="C7" s="294">
        <v>157429</v>
      </c>
      <c r="D7" s="300">
        <v>-1.310807422266802E-2</v>
      </c>
      <c r="E7" s="264">
        <f>_xlfn.RANK.EQ(D7,$D$7:$D$39,0)</f>
        <v>33</v>
      </c>
    </row>
    <row r="8" spans="1:9">
      <c r="A8" s="264" t="s">
        <v>31</v>
      </c>
      <c r="B8" s="294">
        <v>750470</v>
      </c>
      <c r="C8" s="294">
        <v>745117</v>
      </c>
      <c r="D8" s="300">
        <v>-7.1328634055991547E-3</v>
      </c>
      <c r="E8" s="264">
        <f t="shared" ref="E8:E39" si="0">_xlfn.RANK.EQ(D8,$D$7:$D$39,0)</f>
        <v>32</v>
      </c>
    </row>
    <row r="9" spans="1:9">
      <c r="A9" s="264" t="s">
        <v>26</v>
      </c>
      <c r="B9" s="294">
        <v>598307</v>
      </c>
      <c r="C9" s="294">
        <v>595370</v>
      </c>
      <c r="D9" s="300">
        <v>-4.908851141637971E-3</v>
      </c>
      <c r="E9" s="264">
        <f t="shared" si="0"/>
        <v>31</v>
      </c>
    </row>
    <row r="10" spans="1:9">
      <c r="A10" s="264" t="s">
        <v>18</v>
      </c>
      <c r="B10" s="294">
        <v>215779</v>
      </c>
      <c r="C10" s="294">
        <v>216522</v>
      </c>
      <c r="D10" s="300">
        <v>3.4433378595692954E-3</v>
      </c>
      <c r="E10" s="264">
        <f t="shared" si="0"/>
        <v>30</v>
      </c>
    </row>
    <row r="11" spans="1:9">
      <c r="A11" s="264" t="s">
        <v>21</v>
      </c>
      <c r="B11" s="294">
        <v>218200</v>
      </c>
      <c r="C11" s="294">
        <v>220674</v>
      </c>
      <c r="D11" s="300">
        <v>1.1338221814848781E-2</v>
      </c>
      <c r="E11" s="264">
        <f t="shared" si="0"/>
        <v>29</v>
      </c>
    </row>
    <row r="12" spans="1:9">
      <c r="A12" s="264" t="s">
        <v>7</v>
      </c>
      <c r="B12" s="294">
        <v>241142</v>
      </c>
      <c r="C12" s="294">
        <v>243926</v>
      </c>
      <c r="D12" s="300">
        <v>1.1545064733642363E-2</v>
      </c>
      <c r="E12" s="264">
        <f t="shared" si="0"/>
        <v>28</v>
      </c>
    </row>
    <row r="13" spans="1:9">
      <c r="A13" s="264" t="s">
        <v>9</v>
      </c>
      <c r="B13" s="294">
        <v>3394982</v>
      </c>
      <c r="C13" s="294">
        <v>3434727</v>
      </c>
      <c r="D13" s="300">
        <v>1.1706984013464483E-2</v>
      </c>
      <c r="E13" s="264">
        <f t="shared" si="0"/>
        <v>27</v>
      </c>
    </row>
    <row r="14" spans="1:9">
      <c r="A14" s="264" t="s">
        <v>17</v>
      </c>
      <c r="B14" s="294">
        <v>474615</v>
      </c>
      <c r="C14" s="294">
        <v>480918</v>
      </c>
      <c r="D14" s="300">
        <v>1.3280237666319028E-2</v>
      </c>
      <c r="E14" s="264">
        <f t="shared" si="0"/>
        <v>26</v>
      </c>
    </row>
    <row r="15" spans="1:9">
      <c r="A15" s="264" t="s">
        <v>22</v>
      </c>
      <c r="B15" s="294">
        <v>628792</v>
      </c>
      <c r="C15" s="294">
        <v>637794</v>
      </c>
      <c r="D15" s="300">
        <v>1.4316339902543218E-2</v>
      </c>
      <c r="E15" s="264">
        <f t="shared" si="0"/>
        <v>25</v>
      </c>
    </row>
    <row r="16" spans="1:9">
      <c r="A16" s="264" t="s">
        <v>29</v>
      </c>
      <c r="B16" s="294">
        <v>700924</v>
      </c>
      <c r="C16" s="294">
        <v>712999</v>
      </c>
      <c r="D16" s="300">
        <v>1.7227260016777768E-2</v>
      </c>
      <c r="E16" s="264">
        <f t="shared" si="0"/>
        <v>24</v>
      </c>
    </row>
    <row r="17" spans="1:5">
      <c r="A17" s="264" t="s">
        <v>12</v>
      </c>
      <c r="B17" s="294">
        <v>256778</v>
      </c>
      <c r="C17" s="294">
        <v>261209</v>
      </c>
      <c r="D17" s="300">
        <v>1.7256151227909022E-2</v>
      </c>
      <c r="E17" s="264">
        <f t="shared" si="0"/>
        <v>23</v>
      </c>
    </row>
    <row r="18" spans="1:5">
      <c r="A18" s="264" t="s">
        <v>11</v>
      </c>
      <c r="B18" s="294">
        <v>147281</v>
      </c>
      <c r="C18" s="294">
        <v>149841</v>
      </c>
      <c r="D18" s="300">
        <v>1.7381739667710061E-2</v>
      </c>
      <c r="E18" s="264">
        <f t="shared" si="0"/>
        <v>22</v>
      </c>
    </row>
    <row r="19" spans="1:5">
      <c r="A19" s="264" t="s">
        <v>33</v>
      </c>
      <c r="B19" s="294">
        <v>194743</v>
      </c>
      <c r="C19" s="294">
        <v>198536</v>
      </c>
      <c r="D19" s="300">
        <v>1.9476951674771259E-2</v>
      </c>
      <c r="E19" s="264">
        <f t="shared" si="0"/>
        <v>21</v>
      </c>
    </row>
    <row r="20" spans="1:5">
      <c r="A20" s="264" t="s">
        <v>6</v>
      </c>
      <c r="B20" s="294">
        <v>137105</v>
      </c>
      <c r="C20" s="294">
        <v>139905</v>
      </c>
      <c r="D20" s="300">
        <v>2.0422304073520303E-2</v>
      </c>
      <c r="E20" s="264">
        <f t="shared" si="0"/>
        <v>20</v>
      </c>
    </row>
    <row r="21" spans="1:5">
      <c r="A21" s="264" t="s">
        <v>0</v>
      </c>
      <c r="B21" s="294">
        <v>1932962</v>
      </c>
      <c r="C21" s="294">
        <v>1974565</v>
      </c>
      <c r="D21" s="300">
        <v>2.1522926989770097E-2</v>
      </c>
      <c r="E21" s="264">
        <f t="shared" si="0"/>
        <v>19</v>
      </c>
    </row>
    <row r="22" spans="1:5">
      <c r="A22" s="264" t="s">
        <v>13</v>
      </c>
      <c r="B22" s="294">
        <v>1732700</v>
      </c>
      <c r="C22" s="294">
        <v>1770513</v>
      </c>
      <c r="D22" s="300">
        <v>2.1823166156865081E-2</v>
      </c>
      <c r="E22" s="264">
        <f t="shared" si="0"/>
        <v>18</v>
      </c>
    </row>
    <row r="23" spans="1:5">
      <c r="A23" s="264" t="s">
        <v>32</v>
      </c>
      <c r="B23" s="294">
        <v>414439</v>
      </c>
      <c r="C23" s="294">
        <v>423677</v>
      </c>
      <c r="D23" s="300">
        <v>2.2290373251552031E-2</v>
      </c>
      <c r="E23" s="264">
        <f t="shared" si="0"/>
        <v>17</v>
      </c>
    </row>
    <row r="24" spans="1:5">
      <c r="A24" s="264" t="s">
        <v>1</v>
      </c>
      <c r="B24" s="294">
        <v>21372896</v>
      </c>
      <c r="C24" s="294">
        <v>21862909</v>
      </c>
      <c r="D24" s="300">
        <v>2.2926841547350474E-2</v>
      </c>
      <c r="E24" s="264">
        <f t="shared" si="0"/>
        <v>16</v>
      </c>
    </row>
    <row r="25" spans="1:5">
      <c r="A25" s="264" t="s">
        <v>25</v>
      </c>
      <c r="B25" s="294">
        <v>461059</v>
      </c>
      <c r="C25" s="294">
        <v>473349</v>
      </c>
      <c r="D25" s="300">
        <v>2.6656024500118169E-2</v>
      </c>
      <c r="E25" s="264">
        <f t="shared" si="0"/>
        <v>15</v>
      </c>
    </row>
    <row r="26" spans="1:5">
      <c r="A26" s="264" t="s">
        <v>8</v>
      </c>
      <c r="B26" s="294">
        <v>962905</v>
      </c>
      <c r="C26" s="294">
        <v>988994</v>
      </c>
      <c r="D26" s="300">
        <v>2.7094053930553974E-2</v>
      </c>
      <c r="E26" s="264">
        <f t="shared" si="0"/>
        <v>14</v>
      </c>
    </row>
    <row r="27" spans="1:5">
      <c r="A27" s="264" t="s">
        <v>3</v>
      </c>
      <c r="B27" s="294">
        <v>342215</v>
      </c>
      <c r="C27" s="294">
        <v>351682</v>
      </c>
      <c r="D27" s="300">
        <v>2.7663895504288272E-2</v>
      </c>
      <c r="E27" s="264">
        <f t="shared" si="0"/>
        <v>13</v>
      </c>
    </row>
    <row r="28" spans="1:5">
      <c r="A28" s="264" t="s">
        <v>16</v>
      </c>
      <c r="B28" s="294">
        <v>256643</v>
      </c>
      <c r="C28" s="294">
        <v>264145</v>
      </c>
      <c r="D28" s="300">
        <v>2.923126677914456E-2</v>
      </c>
      <c r="E28" s="264">
        <f t="shared" si="0"/>
        <v>12</v>
      </c>
    </row>
    <row r="29" spans="1:5">
      <c r="A29" s="264" t="s">
        <v>4</v>
      </c>
      <c r="B29" s="294">
        <v>1042740</v>
      </c>
      <c r="C29" s="294">
        <v>1075051</v>
      </c>
      <c r="D29" s="300">
        <v>3.0986631375031104E-2</v>
      </c>
      <c r="E29" s="264">
        <f t="shared" si="0"/>
        <v>11</v>
      </c>
    </row>
    <row r="30" spans="1:5">
      <c r="A30" s="264" t="s">
        <v>20</v>
      </c>
      <c r="B30" s="294">
        <v>1773136</v>
      </c>
      <c r="C30" s="294">
        <v>1832028</v>
      </c>
      <c r="D30" s="300">
        <v>3.3213470371139087E-2</v>
      </c>
      <c r="E30" s="264">
        <f t="shared" si="0"/>
        <v>10</v>
      </c>
    </row>
    <row r="31" spans="1:5">
      <c r="A31" s="264" t="s">
        <v>14</v>
      </c>
      <c r="B31" s="294">
        <v>1041993</v>
      </c>
      <c r="C31" s="294">
        <v>1078852</v>
      </c>
      <c r="D31" s="300">
        <v>3.5373558171696073E-2</v>
      </c>
      <c r="E31" s="264">
        <f t="shared" si="0"/>
        <v>9</v>
      </c>
    </row>
    <row r="32" spans="1:5">
      <c r="A32" s="264" t="s">
        <v>10</v>
      </c>
      <c r="B32" s="294">
        <v>825159</v>
      </c>
      <c r="C32" s="294">
        <v>854521</v>
      </c>
      <c r="D32" s="300">
        <v>3.5583445129968805E-2</v>
      </c>
      <c r="E32" s="264">
        <f t="shared" si="0"/>
        <v>8</v>
      </c>
    </row>
    <row r="33" spans="1:5">
      <c r="A33" s="264" t="s">
        <v>28</v>
      </c>
      <c r="B33" s="294">
        <v>236579</v>
      </c>
      <c r="C33" s="294">
        <v>245443</v>
      </c>
      <c r="D33" s="300">
        <v>3.7467399896017772E-2</v>
      </c>
      <c r="E33" s="264">
        <f t="shared" si="0"/>
        <v>7</v>
      </c>
    </row>
    <row r="34" spans="1:5">
      <c r="A34" s="264" t="s">
        <v>23</v>
      </c>
      <c r="B34" s="294">
        <v>662609</v>
      </c>
      <c r="C34" s="294">
        <v>687827</v>
      </c>
      <c r="D34" s="300">
        <v>3.8058643936318415E-2</v>
      </c>
      <c r="E34" s="264">
        <f t="shared" si="0"/>
        <v>6</v>
      </c>
    </row>
    <row r="35" spans="1:5">
      <c r="A35" s="264" t="s">
        <v>27</v>
      </c>
      <c r="B35" s="294">
        <v>607801</v>
      </c>
      <c r="C35" s="294">
        <v>631780</v>
      </c>
      <c r="D35" s="300">
        <v>3.9452057499082649E-2</v>
      </c>
      <c r="E35" s="264">
        <f t="shared" si="0"/>
        <v>5</v>
      </c>
    </row>
    <row r="36" spans="1:5">
      <c r="A36" s="264" t="s">
        <v>30</v>
      </c>
      <c r="B36" s="294">
        <v>109884</v>
      </c>
      <c r="C36" s="294">
        <v>114356</v>
      </c>
      <c r="D36" s="300">
        <v>4.0697462778930493E-2</v>
      </c>
      <c r="E36" s="264">
        <f t="shared" si="0"/>
        <v>4</v>
      </c>
    </row>
    <row r="37" spans="1:5">
      <c r="A37" s="264" t="s">
        <v>19</v>
      </c>
      <c r="B37" s="294">
        <v>172495</v>
      </c>
      <c r="C37" s="294">
        <v>179978</v>
      </c>
      <c r="D37" s="300">
        <v>4.3380967564277118E-2</v>
      </c>
      <c r="E37" s="264">
        <f t="shared" si="0"/>
        <v>3</v>
      </c>
    </row>
    <row r="38" spans="1:5">
      <c r="A38" s="264" t="s">
        <v>5</v>
      </c>
      <c r="B38" s="294">
        <v>210207</v>
      </c>
      <c r="C38" s="294">
        <v>222528</v>
      </c>
      <c r="D38" s="300">
        <v>5.8613652257060833E-2</v>
      </c>
      <c r="E38" s="264">
        <f t="shared" si="0"/>
        <v>2</v>
      </c>
    </row>
    <row r="39" spans="1:5">
      <c r="A39" s="264" t="s">
        <v>24</v>
      </c>
      <c r="B39" s="294">
        <v>468732</v>
      </c>
      <c r="C39" s="294">
        <v>498653</v>
      </c>
      <c r="D39" s="300">
        <v>6.3833917889113634E-2</v>
      </c>
      <c r="E39" s="264">
        <f t="shared" si="0"/>
        <v>1</v>
      </c>
    </row>
  </sheetData>
  <mergeCells count="1">
    <mergeCell ref="H1:I1"/>
  </mergeCells>
  <hyperlinks>
    <hyperlink ref="H1:I1" location="Index!A1" display="Regresar al Índice" xr:uid="{4CE66907-F1A9-485D-9256-903CECF9E80C}"/>
  </hyperlink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D598-BC18-47C5-8549-C7E38ABBAB47}">
  <sheetPr codeName="Hoja212"/>
  <dimension ref="A1:I46"/>
  <sheetViews>
    <sheetView zoomScaleNormal="100" workbookViewId="0"/>
  </sheetViews>
  <sheetFormatPr baseColWidth="10" defaultColWidth="9.140625" defaultRowHeight="12.75"/>
  <cols>
    <col min="1" max="1" width="60.7109375" style="264" customWidth="1" collapsed="1"/>
    <col min="2" max="2" width="17.7109375" style="264" customWidth="1" collapsed="1"/>
    <col min="3" max="3" width="14.7109375" style="264" customWidth="1" collapsed="1"/>
    <col min="4" max="4" width="8.28515625" style="264" bestFit="1" customWidth="1" collapsed="1"/>
    <col min="5" max="5" width="22.7109375" style="264" customWidth="1" collapsed="1"/>
    <col min="6" max="6" width="19.7109375" style="264" customWidth="1" collapsed="1"/>
    <col min="7" max="7" width="11.7109375" style="264" customWidth="1" collapsed="1"/>
    <col min="8" max="8" width="10.7109375" style="264" customWidth="1" collapsed="1"/>
    <col min="9" max="16384" width="9.140625" style="264"/>
  </cols>
  <sheetData>
    <row r="1" spans="1:9">
      <c r="A1" s="262" t="s">
        <v>2871</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6" spans="1:9">
      <c r="A6" s="264" t="s">
        <v>2</v>
      </c>
      <c r="B6" s="264" t="s">
        <v>1343</v>
      </c>
      <c r="C6" s="264" t="s">
        <v>1424</v>
      </c>
      <c r="D6" s="264" t="s">
        <v>573</v>
      </c>
      <c r="E6" s="264" t="s">
        <v>1344</v>
      </c>
      <c r="F6" s="264" t="s">
        <v>1425</v>
      </c>
      <c r="G6" s="264" t="s">
        <v>574</v>
      </c>
      <c r="H6" s="264" t="s">
        <v>575</v>
      </c>
    </row>
    <row r="7" spans="1:9">
      <c r="A7" s="264" t="s">
        <v>1</v>
      </c>
      <c r="B7" s="299">
        <v>21820291</v>
      </c>
      <c r="C7" s="299">
        <v>21862909</v>
      </c>
      <c r="D7" s="299">
        <v>42618</v>
      </c>
      <c r="E7" s="299">
        <v>18797350</v>
      </c>
      <c r="F7" s="299">
        <v>18862785</v>
      </c>
      <c r="G7" s="299">
        <v>65435</v>
      </c>
      <c r="H7" s="299">
        <v>-22817</v>
      </c>
    </row>
    <row r="8" spans="1:9">
      <c r="A8" s="264" t="s">
        <v>26</v>
      </c>
      <c r="B8" s="299">
        <v>615722</v>
      </c>
      <c r="C8" s="299">
        <v>595370</v>
      </c>
      <c r="D8" s="299">
        <v>-20352</v>
      </c>
      <c r="E8" s="299">
        <v>503286</v>
      </c>
      <c r="F8" s="299">
        <v>503745</v>
      </c>
      <c r="G8" s="299">
        <v>459</v>
      </c>
      <c r="H8" s="299">
        <v>-20811</v>
      </c>
    </row>
    <row r="9" spans="1:9">
      <c r="A9" s="264" t="s">
        <v>31</v>
      </c>
      <c r="B9" s="299">
        <v>748704</v>
      </c>
      <c r="C9" s="299">
        <v>745117</v>
      </c>
      <c r="D9" s="299">
        <v>-3587</v>
      </c>
      <c r="E9" s="299">
        <v>633025</v>
      </c>
      <c r="F9" s="299">
        <v>635895</v>
      </c>
      <c r="G9" s="299">
        <v>2870</v>
      </c>
      <c r="H9" s="299">
        <v>-6457</v>
      </c>
    </row>
    <row r="10" spans="1:9">
      <c r="A10" s="264" t="s">
        <v>27</v>
      </c>
      <c r="B10" s="299">
        <v>633871</v>
      </c>
      <c r="C10" s="299">
        <v>631780</v>
      </c>
      <c r="D10" s="299">
        <v>-2091</v>
      </c>
      <c r="E10" s="299">
        <v>529563</v>
      </c>
      <c r="F10" s="299">
        <v>531915</v>
      </c>
      <c r="G10" s="299">
        <v>2352</v>
      </c>
      <c r="H10" s="299">
        <v>-4443</v>
      </c>
    </row>
    <row r="11" spans="1:9">
      <c r="A11" s="264" t="s">
        <v>7</v>
      </c>
      <c r="B11" s="299">
        <v>245920</v>
      </c>
      <c r="C11" s="299">
        <v>243926</v>
      </c>
      <c r="D11" s="299">
        <v>-1994</v>
      </c>
      <c r="E11" s="299">
        <v>217147</v>
      </c>
      <c r="F11" s="299">
        <v>216432</v>
      </c>
      <c r="G11" s="299">
        <v>-715</v>
      </c>
      <c r="H11" s="299">
        <v>-1279</v>
      </c>
    </row>
    <row r="12" spans="1:9">
      <c r="A12" s="264" t="s">
        <v>15</v>
      </c>
      <c r="B12" s="299">
        <v>158324</v>
      </c>
      <c r="C12" s="299">
        <v>157429</v>
      </c>
      <c r="D12" s="299">
        <v>-895</v>
      </c>
      <c r="E12" s="299">
        <v>129414</v>
      </c>
      <c r="F12" s="299">
        <v>129202</v>
      </c>
      <c r="G12" s="299">
        <v>-212</v>
      </c>
      <c r="H12" s="299">
        <v>-683</v>
      </c>
    </row>
    <row r="13" spans="1:9">
      <c r="A13" s="264" t="s">
        <v>21</v>
      </c>
      <c r="B13" s="299">
        <v>221299</v>
      </c>
      <c r="C13" s="299">
        <v>220674</v>
      </c>
      <c r="D13" s="299">
        <v>-625</v>
      </c>
      <c r="E13" s="299">
        <v>187785</v>
      </c>
      <c r="F13" s="299">
        <v>189471</v>
      </c>
      <c r="G13" s="299">
        <v>1686</v>
      </c>
      <c r="H13" s="299">
        <v>-2311</v>
      </c>
    </row>
    <row r="14" spans="1:9">
      <c r="A14" s="264" t="s">
        <v>6</v>
      </c>
      <c r="B14" s="299">
        <v>140182</v>
      </c>
      <c r="C14" s="299">
        <v>139905</v>
      </c>
      <c r="D14" s="299">
        <v>-277</v>
      </c>
      <c r="E14" s="299">
        <v>110756</v>
      </c>
      <c r="F14" s="299">
        <v>110896</v>
      </c>
      <c r="G14" s="299">
        <v>140</v>
      </c>
      <c r="H14" s="299">
        <v>-417</v>
      </c>
    </row>
    <row r="15" spans="1:9">
      <c r="A15" s="264" t="s">
        <v>17</v>
      </c>
      <c r="B15" s="299">
        <v>481144</v>
      </c>
      <c r="C15" s="299">
        <v>480918</v>
      </c>
      <c r="D15" s="299">
        <v>-226</v>
      </c>
      <c r="E15" s="299">
        <v>397736</v>
      </c>
      <c r="F15" s="299">
        <v>398752</v>
      </c>
      <c r="G15" s="299">
        <v>1016</v>
      </c>
      <c r="H15" s="299">
        <v>-1242</v>
      </c>
    </row>
    <row r="16" spans="1:9">
      <c r="A16" s="264" t="s">
        <v>11</v>
      </c>
      <c r="B16" s="299">
        <v>149935</v>
      </c>
      <c r="C16" s="299">
        <v>149841</v>
      </c>
      <c r="D16" s="299">
        <v>-94</v>
      </c>
      <c r="E16" s="299">
        <v>123473</v>
      </c>
      <c r="F16" s="299">
        <v>123656</v>
      </c>
      <c r="G16" s="299">
        <v>183</v>
      </c>
      <c r="H16" s="299">
        <v>-277</v>
      </c>
    </row>
    <row r="17" spans="1:8">
      <c r="A17" s="264" t="s">
        <v>18</v>
      </c>
      <c r="B17" s="299">
        <v>216611</v>
      </c>
      <c r="C17" s="299">
        <v>216522</v>
      </c>
      <c r="D17" s="299">
        <v>-89</v>
      </c>
      <c r="E17" s="299">
        <v>186913</v>
      </c>
      <c r="F17" s="299">
        <v>188191</v>
      </c>
      <c r="G17" s="299">
        <v>1278</v>
      </c>
      <c r="H17" s="299">
        <v>-1367</v>
      </c>
    </row>
    <row r="18" spans="1:8">
      <c r="A18" s="264" t="s">
        <v>4</v>
      </c>
      <c r="B18" s="299">
        <v>1075081</v>
      </c>
      <c r="C18" s="299">
        <v>1075051</v>
      </c>
      <c r="D18" s="299">
        <v>-30</v>
      </c>
      <c r="E18" s="299">
        <v>968825</v>
      </c>
      <c r="F18" s="299">
        <v>970970</v>
      </c>
      <c r="G18" s="299">
        <v>2145</v>
      </c>
      <c r="H18" s="299">
        <v>-2175</v>
      </c>
    </row>
    <row r="19" spans="1:8">
      <c r="A19" s="264" t="s">
        <v>22</v>
      </c>
      <c r="B19" s="299">
        <v>637791</v>
      </c>
      <c r="C19" s="299">
        <v>637794</v>
      </c>
      <c r="D19" s="299">
        <v>3</v>
      </c>
      <c r="E19" s="299">
        <v>554242</v>
      </c>
      <c r="F19" s="299">
        <v>555599</v>
      </c>
      <c r="G19" s="299">
        <v>1357</v>
      </c>
      <c r="H19" s="299">
        <v>-1354</v>
      </c>
    </row>
    <row r="20" spans="1:8">
      <c r="A20" s="264" t="s">
        <v>12</v>
      </c>
      <c r="B20" s="299">
        <v>260824</v>
      </c>
      <c r="C20" s="299">
        <v>261209</v>
      </c>
      <c r="D20" s="299">
        <v>385</v>
      </c>
      <c r="E20" s="299">
        <v>238074</v>
      </c>
      <c r="F20" s="299">
        <v>238534</v>
      </c>
      <c r="G20" s="299">
        <v>460</v>
      </c>
      <c r="H20" s="299">
        <v>-75</v>
      </c>
    </row>
    <row r="21" spans="1:8">
      <c r="A21" s="264" t="s">
        <v>30</v>
      </c>
      <c r="B21" s="299">
        <v>113760</v>
      </c>
      <c r="C21" s="299">
        <v>114356</v>
      </c>
      <c r="D21" s="299">
        <v>596</v>
      </c>
      <c r="E21" s="299">
        <v>89931</v>
      </c>
      <c r="F21" s="299">
        <v>90374</v>
      </c>
      <c r="G21" s="299">
        <v>443</v>
      </c>
      <c r="H21" s="299">
        <v>153</v>
      </c>
    </row>
    <row r="22" spans="1:8">
      <c r="A22" s="264" t="s">
        <v>33</v>
      </c>
      <c r="B22" s="299">
        <v>197853</v>
      </c>
      <c r="C22" s="299">
        <v>198536</v>
      </c>
      <c r="D22" s="299">
        <v>683</v>
      </c>
      <c r="E22" s="299">
        <v>165028</v>
      </c>
      <c r="F22" s="299">
        <v>165084</v>
      </c>
      <c r="G22" s="299">
        <v>56</v>
      </c>
      <c r="H22" s="299">
        <v>627</v>
      </c>
    </row>
    <row r="23" spans="1:8">
      <c r="A23" s="264" t="s">
        <v>19</v>
      </c>
      <c r="B23" s="299">
        <v>179172</v>
      </c>
      <c r="C23" s="299">
        <v>179978</v>
      </c>
      <c r="D23" s="299">
        <v>806</v>
      </c>
      <c r="E23" s="299">
        <v>132512</v>
      </c>
      <c r="F23" s="299">
        <v>132258</v>
      </c>
      <c r="G23" s="299">
        <v>-254</v>
      </c>
      <c r="H23" s="299">
        <v>1060</v>
      </c>
    </row>
    <row r="24" spans="1:8">
      <c r="A24" s="264" t="s">
        <v>16</v>
      </c>
      <c r="B24" s="299">
        <v>263144</v>
      </c>
      <c r="C24" s="299">
        <v>264145</v>
      </c>
      <c r="D24" s="299">
        <v>1001</v>
      </c>
      <c r="E24" s="299">
        <v>210677</v>
      </c>
      <c r="F24" s="299">
        <v>211670</v>
      </c>
      <c r="G24" s="299">
        <v>993</v>
      </c>
      <c r="H24" s="299">
        <v>8</v>
      </c>
    </row>
    <row r="25" spans="1:8">
      <c r="A25" s="264" t="s">
        <v>25</v>
      </c>
      <c r="B25" s="299">
        <v>472317</v>
      </c>
      <c r="C25" s="299">
        <v>473349</v>
      </c>
      <c r="D25" s="299">
        <v>1032</v>
      </c>
      <c r="E25" s="299">
        <v>390487</v>
      </c>
      <c r="F25" s="299">
        <v>392209</v>
      </c>
      <c r="G25" s="299">
        <v>1722</v>
      </c>
      <c r="H25" s="299">
        <v>-690</v>
      </c>
    </row>
    <row r="26" spans="1:8">
      <c r="A26" s="264" t="s">
        <v>29</v>
      </c>
      <c r="B26" s="299">
        <v>711835</v>
      </c>
      <c r="C26" s="299">
        <v>712999</v>
      </c>
      <c r="D26" s="299">
        <v>1164</v>
      </c>
      <c r="E26" s="299">
        <v>640684</v>
      </c>
      <c r="F26" s="299">
        <v>642860</v>
      </c>
      <c r="G26" s="299">
        <v>2176</v>
      </c>
      <c r="H26" s="299">
        <v>-1012</v>
      </c>
    </row>
    <row r="27" spans="1:8">
      <c r="A27" s="264" t="s">
        <v>0</v>
      </c>
      <c r="B27" s="299">
        <v>1973202</v>
      </c>
      <c r="C27" s="299">
        <v>1974565</v>
      </c>
      <c r="D27" s="299">
        <v>1363</v>
      </c>
      <c r="E27" s="299">
        <v>1708776</v>
      </c>
      <c r="F27" s="299">
        <v>1710313</v>
      </c>
      <c r="G27" s="299">
        <v>1537</v>
      </c>
      <c r="H27" s="299">
        <v>-174</v>
      </c>
    </row>
    <row r="28" spans="1:8">
      <c r="A28" s="264" t="s">
        <v>28</v>
      </c>
      <c r="B28" s="299">
        <v>244054</v>
      </c>
      <c r="C28" s="299">
        <v>245443</v>
      </c>
      <c r="D28" s="299">
        <v>1389</v>
      </c>
      <c r="E28" s="299">
        <v>180882</v>
      </c>
      <c r="F28" s="299">
        <v>182186</v>
      </c>
      <c r="G28" s="299">
        <v>1304</v>
      </c>
      <c r="H28" s="299">
        <v>85</v>
      </c>
    </row>
    <row r="29" spans="1:8">
      <c r="A29" s="264" t="s">
        <v>3</v>
      </c>
      <c r="B29" s="299">
        <v>350248</v>
      </c>
      <c r="C29" s="299">
        <v>351682</v>
      </c>
      <c r="D29" s="299">
        <v>1434</v>
      </c>
      <c r="E29" s="299">
        <v>322925</v>
      </c>
      <c r="F29" s="299">
        <v>324501</v>
      </c>
      <c r="G29" s="299">
        <v>1576</v>
      </c>
      <c r="H29" s="299">
        <v>-142</v>
      </c>
    </row>
    <row r="30" spans="1:8">
      <c r="A30" s="264" t="s">
        <v>32</v>
      </c>
      <c r="B30" s="299">
        <v>421816</v>
      </c>
      <c r="C30" s="299">
        <v>423677</v>
      </c>
      <c r="D30" s="299">
        <v>1861</v>
      </c>
      <c r="E30" s="299">
        <v>371557</v>
      </c>
      <c r="F30" s="299">
        <v>374072</v>
      </c>
      <c r="G30" s="299">
        <v>2515</v>
      </c>
      <c r="H30" s="299">
        <v>-654</v>
      </c>
    </row>
    <row r="31" spans="1:8">
      <c r="A31" s="264" t="s">
        <v>8</v>
      </c>
      <c r="B31" s="299">
        <v>986550</v>
      </c>
      <c r="C31" s="299">
        <v>988994</v>
      </c>
      <c r="D31" s="299">
        <v>2444</v>
      </c>
      <c r="E31" s="299">
        <v>910096</v>
      </c>
      <c r="F31" s="299">
        <v>910913</v>
      </c>
      <c r="G31" s="299">
        <v>817</v>
      </c>
      <c r="H31" s="299">
        <v>1627</v>
      </c>
    </row>
    <row r="32" spans="1:8">
      <c r="A32" s="264" t="s">
        <v>10</v>
      </c>
      <c r="B32" s="299">
        <v>850911</v>
      </c>
      <c r="C32" s="299">
        <v>854521</v>
      </c>
      <c r="D32" s="299">
        <v>3610</v>
      </c>
      <c r="E32" s="299">
        <v>765190</v>
      </c>
      <c r="F32" s="299">
        <v>768909</v>
      </c>
      <c r="G32" s="299">
        <v>3719</v>
      </c>
      <c r="H32" s="299">
        <v>-109</v>
      </c>
    </row>
    <row r="33" spans="1:8">
      <c r="A33" s="264" t="s">
        <v>5</v>
      </c>
      <c r="B33" s="299">
        <v>218895</v>
      </c>
      <c r="C33" s="299">
        <v>222528</v>
      </c>
      <c r="D33" s="299">
        <v>3633</v>
      </c>
      <c r="E33" s="299">
        <v>153789</v>
      </c>
      <c r="F33" s="299">
        <v>154247</v>
      </c>
      <c r="G33" s="299">
        <v>458</v>
      </c>
      <c r="H33" s="299">
        <v>3175</v>
      </c>
    </row>
    <row r="34" spans="1:8">
      <c r="A34" s="264" t="s">
        <v>23</v>
      </c>
      <c r="B34" s="299">
        <v>682969</v>
      </c>
      <c r="C34" s="299">
        <v>687827</v>
      </c>
      <c r="D34" s="299">
        <v>4858</v>
      </c>
      <c r="E34" s="299">
        <v>562325</v>
      </c>
      <c r="F34" s="299">
        <v>565725</v>
      </c>
      <c r="G34" s="299">
        <v>3400</v>
      </c>
      <c r="H34" s="299">
        <v>1458</v>
      </c>
    </row>
    <row r="35" spans="1:8">
      <c r="A35" s="264" t="s">
        <v>20</v>
      </c>
      <c r="B35" s="299">
        <v>1826292</v>
      </c>
      <c r="C35" s="299">
        <v>1832028</v>
      </c>
      <c r="D35" s="299">
        <v>5736</v>
      </c>
      <c r="E35" s="299">
        <v>1652710</v>
      </c>
      <c r="F35" s="299">
        <v>1658989</v>
      </c>
      <c r="G35" s="299">
        <v>6279</v>
      </c>
      <c r="H35" s="299">
        <v>-543</v>
      </c>
    </row>
    <row r="36" spans="1:8">
      <c r="A36" s="264" t="s">
        <v>14</v>
      </c>
      <c r="B36" s="299">
        <v>1072930</v>
      </c>
      <c r="C36" s="299">
        <v>1078852</v>
      </c>
      <c r="D36" s="299">
        <v>5922</v>
      </c>
      <c r="E36" s="299">
        <v>936205</v>
      </c>
      <c r="F36" s="299">
        <v>941039</v>
      </c>
      <c r="G36" s="299">
        <v>4834</v>
      </c>
      <c r="H36" s="299">
        <v>1088</v>
      </c>
    </row>
    <row r="37" spans="1:8">
      <c r="A37" s="264" t="s">
        <v>24</v>
      </c>
      <c r="B37" s="299">
        <v>491986</v>
      </c>
      <c r="C37" s="299">
        <v>498653</v>
      </c>
      <c r="D37" s="299">
        <v>6667</v>
      </c>
      <c r="E37" s="299">
        <v>331722</v>
      </c>
      <c r="F37" s="299">
        <v>334640</v>
      </c>
      <c r="G37" s="299">
        <v>2918</v>
      </c>
      <c r="H37" s="299">
        <v>3749</v>
      </c>
    </row>
    <row r="38" spans="1:8">
      <c r="A38" s="264" t="s">
        <v>9</v>
      </c>
      <c r="B38" s="299">
        <v>3421435</v>
      </c>
      <c r="C38" s="299">
        <v>3434727</v>
      </c>
      <c r="D38" s="299">
        <v>13292</v>
      </c>
      <c r="E38" s="299">
        <v>3002495</v>
      </c>
      <c r="F38" s="299">
        <v>3012100</v>
      </c>
      <c r="G38" s="299">
        <v>9605</v>
      </c>
      <c r="H38" s="299">
        <v>3687</v>
      </c>
    </row>
    <row r="39" spans="1:8">
      <c r="A39" s="264" t="s">
        <v>13</v>
      </c>
      <c r="B39" s="299">
        <v>1755514</v>
      </c>
      <c r="C39" s="299">
        <v>1770513</v>
      </c>
      <c r="D39" s="299">
        <v>14999</v>
      </c>
      <c r="E39" s="299">
        <v>1489120</v>
      </c>
      <c r="F39" s="299">
        <v>1497438</v>
      </c>
      <c r="G39" s="299">
        <v>8318</v>
      </c>
      <c r="H39" s="299">
        <v>6681</v>
      </c>
    </row>
    <row r="40" spans="1:8">
      <c r="G40" s="312">
        <f>G38/D38</f>
        <v>0.72261510683117669</v>
      </c>
      <c r="H40" s="312">
        <f>H38/D38</f>
        <v>0.27738489316882337</v>
      </c>
    </row>
    <row r="44" spans="1:8">
      <c r="E44" s="264" t="s">
        <v>573</v>
      </c>
      <c r="F44" s="264" t="s">
        <v>574</v>
      </c>
      <c r="G44" s="264" t="s">
        <v>575</v>
      </c>
    </row>
    <row r="45" spans="1:8">
      <c r="E45" s="299">
        <v>7265</v>
      </c>
      <c r="F45" s="299">
        <v>6125</v>
      </c>
      <c r="G45" s="299">
        <v>1140</v>
      </c>
    </row>
    <row r="46" spans="1:8">
      <c r="F46" s="312">
        <f>F45/E45</f>
        <v>0.84308327598072952</v>
      </c>
      <c r="G46" s="312">
        <f>G45/E45</f>
        <v>0.15691672401927048</v>
      </c>
    </row>
  </sheetData>
  <mergeCells count="1">
    <mergeCell ref="H1:I1"/>
  </mergeCells>
  <hyperlinks>
    <hyperlink ref="H1:I1" location="Index!A1" display="Regresar al Índice" xr:uid="{A8CE1270-A563-4A83-9DAF-D2F8E65AD009}"/>
  </hyperlink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8D0A-1C90-400F-BBAE-4B6AA84E34B4}">
  <sheetPr codeName="Hoja17"/>
  <dimension ref="A1:J135"/>
  <sheetViews>
    <sheetView workbookViewId="0"/>
  </sheetViews>
  <sheetFormatPr baseColWidth="10" defaultColWidth="9.140625" defaultRowHeight="12.75"/>
  <cols>
    <col min="1" max="1" width="44.7109375" style="264" customWidth="1"/>
    <col min="2" max="2" width="32.7109375" style="264" customWidth="1"/>
    <col min="3" max="6" width="8.7109375" style="264" customWidth="1"/>
    <col min="7" max="7" width="10" style="264" bestFit="1" customWidth="1"/>
    <col min="8" max="8" width="11.7109375" style="264" customWidth="1"/>
    <col min="9" max="9" width="10.7109375" style="264" customWidth="1"/>
    <col min="10" max="12" width="9.140625" style="264"/>
    <col min="13" max="15" width="11.85546875" style="264" bestFit="1" customWidth="1"/>
    <col min="16" max="16" width="9.140625" style="264"/>
    <col min="17" max="17" width="11.85546875" style="264" bestFit="1" customWidth="1"/>
    <col min="18" max="16384" width="9.140625" style="264"/>
  </cols>
  <sheetData>
    <row r="1" spans="1:10" s="264" customFormat="1">
      <c r="A1" s="262" t="s">
        <v>2872</v>
      </c>
      <c r="B1" s="264" t="s">
        <v>53</v>
      </c>
      <c r="C1" s="264" t="s">
        <v>53</v>
      </c>
      <c r="D1" s="264" t="s">
        <v>53</v>
      </c>
      <c r="E1" s="264" t="s">
        <v>53</v>
      </c>
      <c r="F1" s="264" t="s">
        <v>53</v>
      </c>
      <c r="G1" s="264" t="s">
        <v>53</v>
      </c>
      <c r="H1" s="263" t="s">
        <v>1445</v>
      </c>
      <c r="I1" s="263"/>
    </row>
    <row r="2" spans="1:10" s="264" customFormat="1">
      <c r="A2" s="264" t="s">
        <v>150</v>
      </c>
      <c r="B2" s="264" t="s">
        <v>53</v>
      </c>
      <c r="C2" s="264" t="s">
        <v>53</v>
      </c>
      <c r="D2" s="264" t="s">
        <v>53</v>
      </c>
      <c r="E2" s="264" t="s">
        <v>53</v>
      </c>
      <c r="F2" s="264" t="s">
        <v>53</v>
      </c>
      <c r="G2" s="264" t="s">
        <v>53</v>
      </c>
      <c r="H2" s="264" t="s">
        <v>53</v>
      </c>
    </row>
    <row r="6" spans="1:10" s="264" customFormat="1">
      <c r="A6" s="264" t="s">
        <v>576</v>
      </c>
      <c r="B6" s="264" t="s">
        <v>577</v>
      </c>
      <c r="C6" s="264" t="s">
        <v>1427</v>
      </c>
      <c r="D6" s="264" t="s">
        <v>1428</v>
      </c>
      <c r="E6" s="264" t="s">
        <v>1347</v>
      </c>
      <c r="F6" s="264" t="s">
        <v>1348</v>
      </c>
      <c r="G6" s="264" t="s">
        <v>573</v>
      </c>
      <c r="H6" s="264" t="s">
        <v>574</v>
      </c>
      <c r="I6" s="264" t="s">
        <v>575</v>
      </c>
    </row>
    <row r="7" spans="1:10" s="264" customFormat="1">
      <c r="A7" s="264">
        <v>98</v>
      </c>
      <c r="B7" s="264" t="s">
        <v>154</v>
      </c>
      <c r="C7" s="344">
        <v>130655</v>
      </c>
      <c r="D7" s="344">
        <v>113706</v>
      </c>
      <c r="E7" s="344">
        <v>131978</v>
      </c>
      <c r="F7" s="344">
        <v>115016</v>
      </c>
      <c r="G7" s="344">
        <v>-1323</v>
      </c>
      <c r="H7" s="344">
        <v>-1310</v>
      </c>
      <c r="I7" s="344">
        <v>-13</v>
      </c>
      <c r="J7" s="294"/>
    </row>
    <row r="8" spans="1:10" s="264" customFormat="1">
      <c r="A8" s="264">
        <v>6</v>
      </c>
      <c r="B8" s="264" t="s">
        <v>181</v>
      </c>
      <c r="C8" s="344">
        <v>5711</v>
      </c>
      <c r="D8" s="344">
        <v>5340</v>
      </c>
      <c r="E8" s="344">
        <v>6684</v>
      </c>
      <c r="F8" s="344">
        <v>5435</v>
      </c>
      <c r="G8" s="344">
        <v>-973</v>
      </c>
      <c r="H8" s="344">
        <v>-95</v>
      </c>
      <c r="I8" s="344">
        <v>-878</v>
      </c>
      <c r="J8" s="294"/>
    </row>
    <row r="9" spans="1:10" s="264" customFormat="1">
      <c r="A9" s="264">
        <v>15</v>
      </c>
      <c r="B9" s="264" t="s">
        <v>264</v>
      </c>
      <c r="C9" s="344">
        <v>10828</v>
      </c>
      <c r="D9" s="344">
        <v>8522</v>
      </c>
      <c r="E9" s="344">
        <v>11331</v>
      </c>
      <c r="F9" s="344">
        <v>8567</v>
      </c>
      <c r="G9" s="344">
        <v>-503</v>
      </c>
      <c r="H9" s="344">
        <v>-45</v>
      </c>
      <c r="I9" s="344">
        <v>-458</v>
      </c>
      <c r="J9" s="294"/>
    </row>
    <row r="10" spans="1:10" s="264" customFormat="1">
      <c r="A10" s="264">
        <v>21</v>
      </c>
      <c r="B10" s="264" t="s">
        <v>196</v>
      </c>
      <c r="C10" s="344">
        <v>2923</v>
      </c>
      <c r="D10" s="344">
        <v>2496</v>
      </c>
      <c r="E10" s="344">
        <v>3376</v>
      </c>
      <c r="F10" s="344">
        <v>2505</v>
      </c>
      <c r="G10" s="344">
        <v>-453</v>
      </c>
      <c r="H10" s="344">
        <v>-9</v>
      </c>
      <c r="I10" s="344">
        <v>-444</v>
      </c>
      <c r="J10" s="294"/>
    </row>
    <row r="11" spans="1:10" s="264" customFormat="1">
      <c r="A11" s="264">
        <v>23</v>
      </c>
      <c r="B11" s="264" t="s">
        <v>155</v>
      </c>
      <c r="C11" s="344">
        <v>38246</v>
      </c>
      <c r="D11" s="344">
        <v>26222</v>
      </c>
      <c r="E11" s="344">
        <v>38685</v>
      </c>
      <c r="F11" s="344">
        <v>26477</v>
      </c>
      <c r="G11" s="344">
        <v>-439</v>
      </c>
      <c r="H11" s="344">
        <v>-255</v>
      </c>
      <c r="I11" s="344">
        <v>-184</v>
      </c>
      <c r="J11" s="294"/>
    </row>
    <row r="12" spans="1:10" s="264" customFormat="1">
      <c r="A12" s="264">
        <v>53</v>
      </c>
      <c r="B12" s="264" t="s">
        <v>160</v>
      </c>
      <c r="C12" s="344">
        <v>37227</v>
      </c>
      <c r="D12" s="344">
        <v>28346</v>
      </c>
      <c r="E12" s="344">
        <v>37639</v>
      </c>
      <c r="F12" s="344">
        <v>28383</v>
      </c>
      <c r="G12" s="344">
        <v>-412</v>
      </c>
      <c r="H12" s="344">
        <v>-37</v>
      </c>
      <c r="I12" s="344">
        <v>-375</v>
      </c>
      <c r="J12" s="294"/>
    </row>
    <row r="13" spans="1:10" s="264" customFormat="1">
      <c r="A13" s="264">
        <v>50</v>
      </c>
      <c r="B13" s="264" t="s">
        <v>161</v>
      </c>
      <c r="C13" s="344">
        <v>7070</v>
      </c>
      <c r="D13" s="344">
        <v>3940</v>
      </c>
      <c r="E13" s="344">
        <v>7470</v>
      </c>
      <c r="F13" s="344">
        <v>4045</v>
      </c>
      <c r="G13" s="344">
        <v>-400</v>
      </c>
      <c r="H13" s="344">
        <v>-105</v>
      </c>
      <c r="I13" s="344">
        <v>-295</v>
      </c>
      <c r="J13" s="294"/>
    </row>
    <row r="14" spans="1:10" s="264" customFormat="1">
      <c r="A14" s="264">
        <v>83</v>
      </c>
      <c r="B14" s="264" t="s">
        <v>169</v>
      </c>
      <c r="C14" s="344">
        <v>15309</v>
      </c>
      <c r="D14" s="344">
        <v>11538</v>
      </c>
      <c r="E14" s="344">
        <v>15580</v>
      </c>
      <c r="F14" s="344">
        <v>11514</v>
      </c>
      <c r="G14" s="344">
        <v>-271</v>
      </c>
      <c r="H14" s="344">
        <v>24</v>
      </c>
      <c r="I14" s="344">
        <v>-295</v>
      </c>
      <c r="J14" s="294"/>
    </row>
    <row r="15" spans="1:10" s="264" customFormat="1">
      <c r="A15" s="264">
        <v>5</v>
      </c>
      <c r="B15" s="264" t="s">
        <v>185</v>
      </c>
      <c r="C15" s="344">
        <v>3831</v>
      </c>
      <c r="D15" s="344">
        <v>3041</v>
      </c>
      <c r="E15" s="344">
        <v>4094</v>
      </c>
      <c r="F15" s="344">
        <v>3065</v>
      </c>
      <c r="G15" s="344">
        <v>-263</v>
      </c>
      <c r="H15" s="344">
        <v>-24</v>
      </c>
      <c r="I15" s="344">
        <v>-239</v>
      </c>
      <c r="J15" s="294"/>
    </row>
    <row r="16" spans="1:10" s="264" customFormat="1">
      <c r="A16" s="264">
        <v>86</v>
      </c>
      <c r="B16" s="264" t="s">
        <v>164</v>
      </c>
      <c r="C16" s="344">
        <v>2627</v>
      </c>
      <c r="D16" s="344">
        <v>1417</v>
      </c>
      <c r="E16" s="344">
        <v>2827</v>
      </c>
      <c r="F16" s="344">
        <v>1409</v>
      </c>
      <c r="G16" s="344">
        <v>-200</v>
      </c>
      <c r="H16" s="344">
        <v>8</v>
      </c>
      <c r="I16" s="344">
        <v>-208</v>
      </c>
      <c r="J16" s="294"/>
    </row>
    <row r="17" spans="1:10" s="264" customFormat="1">
      <c r="A17" s="264">
        <v>2</v>
      </c>
      <c r="B17" s="264" t="s">
        <v>252</v>
      </c>
      <c r="C17" s="344">
        <v>6954</v>
      </c>
      <c r="D17" s="344">
        <v>6156</v>
      </c>
      <c r="E17" s="344">
        <v>7143</v>
      </c>
      <c r="F17" s="344">
        <v>6107</v>
      </c>
      <c r="G17" s="344">
        <v>-189</v>
      </c>
      <c r="H17" s="344">
        <v>49</v>
      </c>
      <c r="I17" s="344">
        <v>-238</v>
      </c>
      <c r="J17" s="294"/>
    </row>
    <row r="18" spans="1:10" s="264" customFormat="1">
      <c r="A18" s="264">
        <v>108</v>
      </c>
      <c r="B18" s="264" t="s">
        <v>167</v>
      </c>
      <c r="C18" s="344">
        <v>3154</v>
      </c>
      <c r="D18" s="344">
        <v>2075</v>
      </c>
      <c r="E18" s="344">
        <v>3324</v>
      </c>
      <c r="F18" s="344">
        <v>2113</v>
      </c>
      <c r="G18" s="344">
        <v>-170</v>
      </c>
      <c r="H18" s="344">
        <v>-38</v>
      </c>
      <c r="I18" s="344">
        <v>-132</v>
      </c>
      <c r="J18" s="294"/>
    </row>
    <row r="19" spans="1:10" s="264" customFormat="1">
      <c r="A19" s="264">
        <v>120</v>
      </c>
      <c r="B19" s="264" t="s">
        <v>151</v>
      </c>
      <c r="C19" s="344">
        <v>465143</v>
      </c>
      <c r="D19" s="344">
        <v>410692</v>
      </c>
      <c r="E19" s="344">
        <v>465310</v>
      </c>
      <c r="F19" s="344">
        <v>411264</v>
      </c>
      <c r="G19" s="344">
        <v>-167</v>
      </c>
      <c r="H19" s="344">
        <v>-572</v>
      </c>
      <c r="I19" s="344">
        <v>405</v>
      </c>
      <c r="J19" s="294"/>
    </row>
    <row r="20" spans="1:10" s="264" customFormat="1">
      <c r="A20" s="264">
        <v>30</v>
      </c>
      <c r="B20" s="264" t="s">
        <v>177</v>
      </c>
      <c r="C20" s="344">
        <v>6573</v>
      </c>
      <c r="D20" s="344">
        <v>5482</v>
      </c>
      <c r="E20" s="344">
        <v>6702</v>
      </c>
      <c r="F20" s="344">
        <v>5581</v>
      </c>
      <c r="G20" s="344">
        <v>-129</v>
      </c>
      <c r="H20" s="344">
        <v>-99</v>
      </c>
      <c r="I20" s="344">
        <v>-30</v>
      </c>
      <c r="J20" s="294"/>
    </row>
    <row r="21" spans="1:10" s="264" customFormat="1">
      <c r="A21" s="264">
        <v>79</v>
      </c>
      <c r="B21" s="264" t="s">
        <v>247</v>
      </c>
      <c r="C21" s="344">
        <v>2948</v>
      </c>
      <c r="D21" s="344">
        <v>1412</v>
      </c>
      <c r="E21" s="344">
        <v>3063</v>
      </c>
      <c r="F21" s="344">
        <v>1393</v>
      </c>
      <c r="G21" s="344">
        <v>-115</v>
      </c>
      <c r="H21" s="344">
        <v>19</v>
      </c>
      <c r="I21" s="344">
        <v>-134</v>
      </c>
      <c r="J21" s="294"/>
    </row>
    <row r="22" spans="1:10" s="264" customFormat="1">
      <c r="A22" s="264">
        <v>94</v>
      </c>
      <c r="B22" s="264" t="s">
        <v>260</v>
      </c>
      <c r="C22" s="344">
        <v>9757</v>
      </c>
      <c r="D22" s="344">
        <v>5612</v>
      </c>
      <c r="E22" s="344">
        <v>9862</v>
      </c>
      <c r="F22" s="344">
        <v>5651</v>
      </c>
      <c r="G22" s="344">
        <v>-105</v>
      </c>
      <c r="H22" s="344">
        <v>-39</v>
      </c>
      <c r="I22" s="344">
        <v>-66</v>
      </c>
      <c r="J22" s="294"/>
    </row>
    <row r="23" spans="1:10" s="264" customFormat="1">
      <c r="A23" s="264">
        <v>10</v>
      </c>
      <c r="B23" s="264" t="s">
        <v>211</v>
      </c>
      <c r="C23" s="344">
        <v>730</v>
      </c>
      <c r="D23" s="344">
        <v>419</v>
      </c>
      <c r="E23" s="344">
        <v>821</v>
      </c>
      <c r="F23" s="344">
        <v>595</v>
      </c>
      <c r="G23" s="344">
        <v>-91</v>
      </c>
      <c r="H23" s="344">
        <v>-176</v>
      </c>
      <c r="I23" s="344">
        <v>85</v>
      </c>
      <c r="J23" s="294"/>
    </row>
    <row r="24" spans="1:10" s="264" customFormat="1">
      <c r="A24" s="264">
        <v>88</v>
      </c>
      <c r="B24" s="264" t="s">
        <v>197</v>
      </c>
      <c r="C24" s="344">
        <v>1147</v>
      </c>
      <c r="D24" s="344">
        <v>1049</v>
      </c>
      <c r="E24" s="344">
        <v>1233</v>
      </c>
      <c r="F24" s="344">
        <v>1140</v>
      </c>
      <c r="G24" s="344">
        <v>-86</v>
      </c>
      <c r="H24" s="344">
        <v>-91</v>
      </c>
      <c r="I24" s="344">
        <v>5</v>
      </c>
      <c r="J24" s="294"/>
    </row>
    <row r="25" spans="1:10" s="264" customFormat="1">
      <c r="A25" s="264">
        <v>85</v>
      </c>
      <c r="B25" s="264" t="s">
        <v>162</v>
      </c>
      <c r="C25" s="344">
        <v>7052</v>
      </c>
      <c r="D25" s="344">
        <v>5389</v>
      </c>
      <c r="E25" s="344">
        <v>7125</v>
      </c>
      <c r="F25" s="344">
        <v>5376</v>
      </c>
      <c r="G25" s="344">
        <v>-73</v>
      </c>
      <c r="H25" s="344">
        <v>13</v>
      </c>
      <c r="I25" s="344">
        <v>-86</v>
      </c>
      <c r="J25" s="294"/>
    </row>
    <row r="26" spans="1:10" s="264" customFormat="1">
      <c r="A26" s="264">
        <v>123</v>
      </c>
      <c r="B26" s="264" t="s">
        <v>159</v>
      </c>
      <c r="C26" s="344">
        <v>2843</v>
      </c>
      <c r="D26" s="344">
        <v>2833</v>
      </c>
      <c r="E26" s="344">
        <v>2908</v>
      </c>
      <c r="F26" s="344">
        <v>2895</v>
      </c>
      <c r="G26" s="344">
        <v>-65</v>
      </c>
      <c r="H26" s="344">
        <v>-62</v>
      </c>
      <c r="I26" s="344">
        <v>-3</v>
      </c>
      <c r="J26" s="294"/>
    </row>
    <row r="27" spans="1:10" s="264" customFormat="1">
      <c r="A27" s="264">
        <v>95</v>
      </c>
      <c r="B27" s="264" t="s">
        <v>170</v>
      </c>
      <c r="C27" s="344">
        <v>372</v>
      </c>
      <c r="D27" s="344">
        <v>236</v>
      </c>
      <c r="E27" s="344">
        <v>410</v>
      </c>
      <c r="F27" s="344">
        <v>244</v>
      </c>
      <c r="G27" s="344">
        <v>-38</v>
      </c>
      <c r="H27" s="344">
        <v>-8</v>
      </c>
      <c r="I27" s="344">
        <v>-30</v>
      </c>
      <c r="J27" s="294"/>
    </row>
    <row r="28" spans="1:10" s="264" customFormat="1">
      <c r="A28" s="264">
        <v>3</v>
      </c>
      <c r="B28" s="264" t="s">
        <v>166</v>
      </c>
      <c r="C28" s="344">
        <v>1764</v>
      </c>
      <c r="D28" s="344">
        <v>1195</v>
      </c>
      <c r="E28" s="344">
        <v>1796</v>
      </c>
      <c r="F28" s="344">
        <v>1171</v>
      </c>
      <c r="G28" s="344">
        <v>-32</v>
      </c>
      <c r="H28" s="344">
        <v>24</v>
      </c>
      <c r="I28" s="344">
        <v>-56</v>
      </c>
      <c r="J28" s="294"/>
    </row>
    <row r="29" spans="1:10" s="264" customFormat="1">
      <c r="A29" s="264">
        <v>9</v>
      </c>
      <c r="B29" s="264" t="s">
        <v>267</v>
      </c>
      <c r="C29" s="344">
        <v>3575</v>
      </c>
      <c r="D29" s="344">
        <v>2766</v>
      </c>
      <c r="E29" s="344">
        <v>3605</v>
      </c>
      <c r="F29" s="344">
        <v>2797</v>
      </c>
      <c r="G29" s="344">
        <v>-30</v>
      </c>
      <c r="H29" s="344">
        <v>-31</v>
      </c>
      <c r="I29" s="344">
        <v>1</v>
      </c>
      <c r="J29" s="294"/>
    </row>
    <row r="30" spans="1:10" s="264" customFormat="1">
      <c r="A30" s="264">
        <v>96</v>
      </c>
      <c r="B30" s="264" t="s">
        <v>203</v>
      </c>
      <c r="C30" s="344">
        <v>518</v>
      </c>
      <c r="D30" s="344">
        <v>415</v>
      </c>
      <c r="E30" s="344">
        <v>547</v>
      </c>
      <c r="F30" s="344">
        <v>435</v>
      </c>
      <c r="G30" s="344">
        <v>-29</v>
      </c>
      <c r="H30" s="344">
        <v>-20</v>
      </c>
      <c r="I30" s="344">
        <v>-9</v>
      </c>
      <c r="J30" s="294"/>
    </row>
    <row r="31" spans="1:10" s="264" customFormat="1">
      <c r="A31" s="264">
        <v>105</v>
      </c>
      <c r="B31" s="264" t="s">
        <v>257</v>
      </c>
      <c r="C31" s="344">
        <v>1938</v>
      </c>
      <c r="D31" s="344">
        <v>1766</v>
      </c>
      <c r="E31" s="344">
        <v>1964</v>
      </c>
      <c r="F31" s="344">
        <v>1784</v>
      </c>
      <c r="G31" s="344">
        <v>-26</v>
      </c>
      <c r="H31" s="344">
        <v>-18</v>
      </c>
      <c r="I31" s="344">
        <v>-8</v>
      </c>
      <c r="J31" s="294"/>
    </row>
    <row r="32" spans="1:10" s="264" customFormat="1">
      <c r="A32" s="264">
        <v>59</v>
      </c>
      <c r="B32" s="264" t="s">
        <v>249</v>
      </c>
      <c r="C32" s="344">
        <v>977</v>
      </c>
      <c r="D32" s="344">
        <v>829</v>
      </c>
      <c r="E32" s="344">
        <v>1002</v>
      </c>
      <c r="F32" s="344">
        <v>858</v>
      </c>
      <c r="G32" s="344">
        <v>-25</v>
      </c>
      <c r="H32" s="344">
        <v>-29</v>
      </c>
      <c r="I32" s="344">
        <v>4</v>
      </c>
      <c r="J32" s="294"/>
    </row>
    <row r="33" spans="1:10" s="264" customFormat="1">
      <c r="A33" s="264">
        <v>33</v>
      </c>
      <c r="B33" s="264" t="s">
        <v>200</v>
      </c>
      <c r="C33" s="344">
        <v>1047</v>
      </c>
      <c r="D33" s="344">
        <v>1035</v>
      </c>
      <c r="E33" s="344">
        <v>1070</v>
      </c>
      <c r="F33" s="344">
        <v>1059</v>
      </c>
      <c r="G33" s="344">
        <v>-23</v>
      </c>
      <c r="H33" s="344">
        <v>-24</v>
      </c>
      <c r="I33" s="344">
        <v>1</v>
      </c>
      <c r="J33" s="294"/>
    </row>
    <row r="34" spans="1:10" s="264" customFormat="1">
      <c r="A34" s="264">
        <v>65</v>
      </c>
      <c r="B34" s="264" t="s">
        <v>206</v>
      </c>
      <c r="C34" s="344">
        <v>540</v>
      </c>
      <c r="D34" s="344">
        <v>536</v>
      </c>
      <c r="E34" s="344">
        <v>562</v>
      </c>
      <c r="F34" s="344">
        <v>559</v>
      </c>
      <c r="G34" s="344">
        <v>-22</v>
      </c>
      <c r="H34" s="344">
        <v>-23</v>
      </c>
      <c r="I34" s="344">
        <v>1</v>
      </c>
      <c r="J34" s="294"/>
    </row>
    <row r="35" spans="1:10" s="264" customFormat="1">
      <c r="A35" s="264">
        <v>19</v>
      </c>
      <c r="B35" s="264" t="s">
        <v>269</v>
      </c>
      <c r="C35" s="344">
        <v>566</v>
      </c>
      <c r="D35" s="344">
        <v>341</v>
      </c>
      <c r="E35" s="344">
        <v>587</v>
      </c>
      <c r="F35" s="344">
        <v>352</v>
      </c>
      <c r="G35" s="344">
        <v>-21</v>
      </c>
      <c r="H35" s="344">
        <v>-11</v>
      </c>
      <c r="I35" s="344">
        <v>-10</v>
      </c>
      <c r="J35" s="294"/>
    </row>
    <row r="36" spans="1:10" s="264" customFormat="1">
      <c r="A36" s="264">
        <v>109</v>
      </c>
      <c r="B36" s="264" t="s">
        <v>193</v>
      </c>
      <c r="C36" s="344">
        <v>1593</v>
      </c>
      <c r="D36" s="344">
        <v>1498</v>
      </c>
      <c r="E36" s="344">
        <v>1611</v>
      </c>
      <c r="F36" s="344">
        <v>1514</v>
      </c>
      <c r="G36" s="344">
        <v>-18</v>
      </c>
      <c r="H36" s="344">
        <v>-16</v>
      </c>
      <c r="I36" s="344">
        <v>-2</v>
      </c>
      <c r="J36" s="294"/>
    </row>
    <row r="37" spans="1:10" s="264" customFormat="1">
      <c r="A37" s="264">
        <v>17</v>
      </c>
      <c r="B37" s="264" t="s">
        <v>213</v>
      </c>
      <c r="C37" s="344">
        <v>361</v>
      </c>
      <c r="D37" s="344">
        <v>317</v>
      </c>
      <c r="E37" s="344">
        <v>377</v>
      </c>
      <c r="F37" s="344">
        <v>326</v>
      </c>
      <c r="G37" s="344">
        <v>-16</v>
      </c>
      <c r="H37" s="344">
        <v>-9</v>
      </c>
      <c r="I37" s="344">
        <v>-7</v>
      </c>
      <c r="J37" s="294"/>
    </row>
    <row r="38" spans="1:10" s="264" customFormat="1">
      <c r="A38" s="264">
        <v>124</v>
      </c>
      <c r="B38" s="264" t="s">
        <v>236</v>
      </c>
      <c r="C38" s="344">
        <v>7063</v>
      </c>
      <c r="D38" s="344">
        <v>6281</v>
      </c>
      <c r="E38" s="344">
        <v>7076</v>
      </c>
      <c r="F38" s="344">
        <v>6342</v>
      </c>
      <c r="G38" s="344">
        <v>-13</v>
      </c>
      <c r="H38" s="344">
        <v>-61</v>
      </c>
      <c r="I38" s="344">
        <v>48</v>
      </c>
      <c r="J38" s="294"/>
    </row>
    <row r="39" spans="1:10" s="264" customFormat="1">
      <c r="A39" s="264">
        <v>113</v>
      </c>
      <c r="B39" s="264" t="s">
        <v>272</v>
      </c>
      <c r="C39" s="344">
        <v>3318</v>
      </c>
      <c r="D39" s="344">
        <v>1769</v>
      </c>
      <c r="E39" s="344">
        <v>3330</v>
      </c>
      <c r="F39" s="344">
        <v>1763</v>
      </c>
      <c r="G39" s="344">
        <v>-12</v>
      </c>
      <c r="H39" s="344">
        <v>6</v>
      </c>
      <c r="I39" s="344">
        <v>-18</v>
      </c>
      <c r="J39" s="294"/>
    </row>
    <row r="40" spans="1:10" s="264" customFormat="1">
      <c r="A40" s="264">
        <v>72</v>
      </c>
      <c r="B40" s="264" t="s">
        <v>240</v>
      </c>
      <c r="C40" s="344">
        <v>81</v>
      </c>
      <c r="D40" s="344">
        <v>77</v>
      </c>
      <c r="E40" s="344">
        <v>92</v>
      </c>
      <c r="F40" s="344">
        <v>76</v>
      </c>
      <c r="G40" s="344">
        <v>-11</v>
      </c>
      <c r="H40" s="344">
        <v>1</v>
      </c>
      <c r="I40" s="344">
        <v>-12</v>
      </c>
      <c r="J40" s="294"/>
    </row>
    <row r="41" spans="1:10" s="264" customFormat="1">
      <c r="A41" s="264">
        <v>80</v>
      </c>
      <c r="B41" s="264" t="s">
        <v>192</v>
      </c>
      <c r="C41" s="344">
        <v>269</v>
      </c>
      <c r="D41" s="344">
        <v>218</v>
      </c>
      <c r="E41" s="344">
        <v>280</v>
      </c>
      <c r="F41" s="344">
        <v>211</v>
      </c>
      <c r="G41" s="344">
        <v>-11</v>
      </c>
      <c r="H41" s="344">
        <v>7</v>
      </c>
      <c r="I41" s="344">
        <v>-18</v>
      </c>
      <c r="J41" s="294"/>
    </row>
    <row r="42" spans="1:10" s="264" customFormat="1">
      <c r="A42" s="264">
        <v>4</v>
      </c>
      <c r="B42" s="264" t="s">
        <v>205</v>
      </c>
      <c r="C42" s="344">
        <v>107</v>
      </c>
      <c r="D42" s="344">
        <v>96</v>
      </c>
      <c r="E42" s="344">
        <v>117</v>
      </c>
      <c r="F42" s="344">
        <v>106</v>
      </c>
      <c r="G42" s="344">
        <v>-10</v>
      </c>
      <c r="H42" s="344">
        <v>-10</v>
      </c>
      <c r="I42" s="344">
        <v>0</v>
      </c>
      <c r="J42" s="294"/>
    </row>
    <row r="43" spans="1:10" s="264" customFormat="1">
      <c r="A43" s="264">
        <v>87</v>
      </c>
      <c r="B43" s="264" t="s">
        <v>242</v>
      </c>
      <c r="C43" s="344">
        <v>697</v>
      </c>
      <c r="D43" s="344">
        <v>673</v>
      </c>
      <c r="E43" s="344">
        <v>707</v>
      </c>
      <c r="F43" s="344">
        <v>680</v>
      </c>
      <c r="G43" s="344">
        <v>-10</v>
      </c>
      <c r="H43" s="344">
        <v>-7</v>
      </c>
      <c r="I43" s="344">
        <v>-3</v>
      </c>
      <c r="J43" s="294"/>
    </row>
    <row r="44" spans="1:10" s="264" customFormat="1">
      <c r="A44" s="264">
        <v>104</v>
      </c>
      <c r="B44" s="264" t="s">
        <v>218</v>
      </c>
      <c r="C44" s="344">
        <v>53</v>
      </c>
      <c r="D44" s="344">
        <v>46</v>
      </c>
      <c r="E44" s="344">
        <v>62</v>
      </c>
      <c r="F44" s="344">
        <v>47</v>
      </c>
      <c r="G44" s="344">
        <v>-9</v>
      </c>
      <c r="H44" s="344">
        <v>-1</v>
      </c>
      <c r="I44" s="344">
        <v>-8</v>
      </c>
      <c r="J44" s="294"/>
    </row>
    <row r="45" spans="1:10" s="264" customFormat="1">
      <c r="A45" s="264">
        <v>20</v>
      </c>
      <c r="B45" s="264" t="s">
        <v>182</v>
      </c>
      <c r="C45" s="344">
        <v>325</v>
      </c>
      <c r="D45" s="344">
        <v>301</v>
      </c>
      <c r="E45" s="344">
        <v>334</v>
      </c>
      <c r="F45" s="344">
        <v>308</v>
      </c>
      <c r="G45" s="344">
        <v>-9</v>
      </c>
      <c r="H45" s="344">
        <v>-7</v>
      </c>
      <c r="I45" s="344">
        <v>-2</v>
      </c>
      <c r="J45" s="294"/>
    </row>
    <row r="46" spans="1:10" s="264" customFormat="1">
      <c r="A46" s="264">
        <v>121</v>
      </c>
      <c r="B46" s="264" t="s">
        <v>158</v>
      </c>
      <c r="C46" s="344">
        <v>5620</v>
      </c>
      <c r="D46" s="344">
        <v>3497</v>
      </c>
      <c r="E46" s="344">
        <v>5628</v>
      </c>
      <c r="F46" s="344">
        <v>3477</v>
      </c>
      <c r="G46" s="344">
        <v>-8</v>
      </c>
      <c r="H46" s="344">
        <v>20</v>
      </c>
      <c r="I46" s="344">
        <v>-28</v>
      </c>
      <c r="J46" s="294"/>
    </row>
    <row r="47" spans="1:10" s="264" customFormat="1">
      <c r="A47" s="264">
        <v>22</v>
      </c>
      <c r="B47" s="264" t="s">
        <v>179</v>
      </c>
      <c r="C47" s="344">
        <v>2067</v>
      </c>
      <c r="D47" s="344">
        <v>1811</v>
      </c>
      <c r="E47" s="344">
        <v>2074</v>
      </c>
      <c r="F47" s="344">
        <v>1808</v>
      </c>
      <c r="G47" s="344">
        <v>-7</v>
      </c>
      <c r="H47" s="344">
        <v>3</v>
      </c>
      <c r="I47" s="344">
        <v>-10</v>
      </c>
      <c r="J47" s="294"/>
    </row>
    <row r="48" spans="1:10" s="264" customFormat="1">
      <c r="A48" s="264">
        <v>32</v>
      </c>
      <c r="B48" s="264" t="s">
        <v>194</v>
      </c>
      <c r="C48" s="344">
        <v>209</v>
      </c>
      <c r="D48" s="344">
        <v>170</v>
      </c>
      <c r="E48" s="344">
        <v>216</v>
      </c>
      <c r="F48" s="344">
        <v>171</v>
      </c>
      <c r="G48" s="344">
        <v>-7</v>
      </c>
      <c r="H48" s="344">
        <v>-1</v>
      </c>
      <c r="I48" s="344">
        <v>-6</v>
      </c>
      <c r="J48" s="294"/>
    </row>
    <row r="49" spans="1:10" s="264" customFormat="1">
      <c r="A49" s="264">
        <v>38</v>
      </c>
      <c r="B49" s="264" t="s">
        <v>208</v>
      </c>
      <c r="C49" s="344">
        <v>159</v>
      </c>
      <c r="D49" s="344">
        <v>101</v>
      </c>
      <c r="E49" s="344">
        <v>166</v>
      </c>
      <c r="F49" s="344">
        <v>106</v>
      </c>
      <c r="G49" s="344">
        <v>-7</v>
      </c>
      <c r="H49" s="344">
        <v>-5</v>
      </c>
      <c r="I49" s="344">
        <v>-2</v>
      </c>
      <c r="J49" s="294"/>
    </row>
    <row r="50" spans="1:10" s="264" customFormat="1">
      <c r="A50" s="264">
        <v>102</v>
      </c>
      <c r="B50" s="264" t="s">
        <v>245</v>
      </c>
      <c r="C50" s="344">
        <v>897</v>
      </c>
      <c r="D50" s="344">
        <v>451</v>
      </c>
      <c r="E50" s="344">
        <v>903</v>
      </c>
      <c r="F50" s="344">
        <v>452</v>
      </c>
      <c r="G50" s="344">
        <v>-6</v>
      </c>
      <c r="H50" s="344">
        <v>-1</v>
      </c>
      <c r="I50" s="344">
        <v>-5</v>
      </c>
      <c r="J50" s="294"/>
    </row>
    <row r="51" spans="1:10" s="264" customFormat="1">
      <c r="A51" s="264">
        <v>116</v>
      </c>
      <c r="B51" s="264" t="s">
        <v>186</v>
      </c>
      <c r="C51" s="344">
        <v>631</v>
      </c>
      <c r="D51" s="344">
        <v>601</v>
      </c>
      <c r="E51" s="344">
        <v>637</v>
      </c>
      <c r="F51" s="344">
        <v>606</v>
      </c>
      <c r="G51" s="344">
        <v>-6</v>
      </c>
      <c r="H51" s="344">
        <v>-5</v>
      </c>
      <c r="I51" s="344">
        <v>-1</v>
      </c>
      <c r="J51" s="294"/>
    </row>
    <row r="52" spans="1:10" s="264" customFormat="1">
      <c r="A52" s="264">
        <v>7</v>
      </c>
      <c r="B52" s="264" t="s">
        <v>250</v>
      </c>
      <c r="C52" s="344">
        <v>224</v>
      </c>
      <c r="D52" s="344">
        <v>156</v>
      </c>
      <c r="E52" s="344">
        <v>230</v>
      </c>
      <c r="F52" s="344">
        <v>159</v>
      </c>
      <c r="G52" s="344">
        <v>-6</v>
      </c>
      <c r="H52" s="344">
        <v>-3</v>
      </c>
      <c r="I52" s="344">
        <v>-3</v>
      </c>
      <c r="J52" s="294"/>
    </row>
    <row r="53" spans="1:10" s="264" customFormat="1">
      <c r="A53" s="264">
        <v>84</v>
      </c>
      <c r="B53" s="264" t="s">
        <v>248</v>
      </c>
      <c r="C53" s="344">
        <v>410</v>
      </c>
      <c r="D53" s="344">
        <v>380</v>
      </c>
      <c r="E53" s="344">
        <v>415</v>
      </c>
      <c r="F53" s="344">
        <v>384</v>
      </c>
      <c r="G53" s="344">
        <v>-5</v>
      </c>
      <c r="H53" s="344">
        <v>-4</v>
      </c>
      <c r="I53" s="344">
        <v>-1</v>
      </c>
      <c r="J53" s="294"/>
    </row>
    <row r="54" spans="1:10" s="264" customFormat="1">
      <c r="A54" s="264">
        <v>71</v>
      </c>
      <c r="B54" s="264" t="s">
        <v>229</v>
      </c>
      <c r="C54" s="344">
        <v>41</v>
      </c>
      <c r="D54" s="344">
        <v>41</v>
      </c>
      <c r="E54" s="344">
        <v>45</v>
      </c>
      <c r="F54" s="344">
        <v>45</v>
      </c>
      <c r="G54" s="344">
        <v>-4</v>
      </c>
      <c r="H54" s="344">
        <v>-4</v>
      </c>
      <c r="I54" s="344">
        <v>0</v>
      </c>
      <c r="J54" s="294"/>
    </row>
    <row r="55" spans="1:10" s="264" customFormat="1">
      <c r="A55" s="264">
        <v>62</v>
      </c>
      <c r="B55" s="264" t="s">
        <v>226</v>
      </c>
      <c r="C55" s="344">
        <v>28</v>
      </c>
      <c r="D55" s="344">
        <v>28</v>
      </c>
      <c r="E55" s="344">
        <v>31</v>
      </c>
      <c r="F55" s="344">
        <v>31</v>
      </c>
      <c r="G55" s="344">
        <v>-3</v>
      </c>
      <c r="H55" s="344">
        <v>-3</v>
      </c>
      <c r="I55" s="344">
        <v>0</v>
      </c>
      <c r="J55" s="294"/>
    </row>
    <row r="56" spans="1:10" s="264" customFormat="1">
      <c r="A56" s="264">
        <v>77</v>
      </c>
      <c r="B56" s="264" t="s">
        <v>189</v>
      </c>
      <c r="C56" s="344">
        <v>1351</v>
      </c>
      <c r="D56" s="344">
        <v>1046</v>
      </c>
      <c r="E56" s="344">
        <v>1354</v>
      </c>
      <c r="F56" s="344">
        <v>1040</v>
      </c>
      <c r="G56" s="344">
        <v>-3</v>
      </c>
      <c r="H56" s="344">
        <v>6</v>
      </c>
      <c r="I56" s="344">
        <v>-9</v>
      </c>
      <c r="J56" s="294"/>
    </row>
    <row r="57" spans="1:10" s="264" customFormat="1">
      <c r="A57" s="264">
        <v>26</v>
      </c>
      <c r="B57" s="264" t="s">
        <v>243</v>
      </c>
      <c r="C57" s="344">
        <v>135</v>
      </c>
      <c r="D57" s="344">
        <v>129</v>
      </c>
      <c r="E57" s="344">
        <v>137</v>
      </c>
      <c r="F57" s="344">
        <v>129</v>
      </c>
      <c r="G57" s="344">
        <v>-2</v>
      </c>
      <c r="H57" s="344">
        <v>0</v>
      </c>
      <c r="I57" s="344">
        <v>-2</v>
      </c>
      <c r="J57" s="294"/>
    </row>
    <row r="58" spans="1:10" s="264" customFormat="1">
      <c r="A58" s="264">
        <v>45</v>
      </c>
      <c r="B58" s="264" t="s">
        <v>209</v>
      </c>
      <c r="C58" s="344">
        <v>645</v>
      </c>
      <c r="D58" s="344">
        <v>584</v>
      </c>
      <c r="E58" s="344">
        <v>647</v>
      </c>
      <c r="F58" s="344">
        <v>584</v>
      </c>
      <c r="G58" s="344">
        <v>-2</v>
      </c>
      <c r="H58" s="344">
        <v>0</v>
      </c>
      <c r="I58" s="344">
        <v>-2</v>
      </c>
      <c r="J58" s="294"/>
    </row>
    <row r="59" spans="1:10" s="264" customFormat="1">
      <c r="A59" s="264">
        <v>49</v>
      </c>
      <c r="B59" s="264" t="s">
        <v>244</v>
      </c>
      <c r="C59" s="344">
        <v>61</v>
      </c>
      <c r="D59" s="344">
        <v>59</v>
      </c>
      <c r="E59" s="344">
        <v>63</v>
      </c>
      <c r="F59" s="344">
        <v>61</v>
      </c>
      <c r="G59" s="344">
        <v>-2</v>
      </c>
      <c r="H59" s="344">
        <v>-2</v>
      </c>
      <c r="I59" s="344">
        <v>0</v>
      </c>
      <c r="J59" s="294"/>
    </row>
    <row r="60" spans="1:10" s="264" customFormat="1">
      <c r="A60" s="264">
        <v>75</v>
      </c>
      <c r="B60" s="264" t="s">
        <v>231</v>
      </c>
      <c r="C60" s="344">
        <v>48</v>
      </c>
      <c r="D60" s="344">
        <v>35</v>
      </c>
      <c r="E60" s="344">
        <v>50</v>
      </c>
      <c r="F60" s="344">
        <v>37</v>
      </c>
      <c r="G60" s="344">
        <v>-2</v>
      </c>
      <c r="H60" s="344">
        <v>-2</v>
      </c>
      <c r="I60" s="344">
        <v>0</v>
      </c>
      <c r="J60" s="294"/>
    </row>
    <row r="61" spans="1:10" s="264" customFormat="1">
      <c r="A61" s="264">
        <v>11</v>
      </c>
      <c r="B61" s="264" t="s">
        <v>234</v>
      </c>
      <c r="C61" s="344">
        <v>21</v>
      </c>
      <c r="D61" s="344">
        <v>21</v>
      </c>
      <c r="E61" s="344">
        <v>22</v>
      </c>
      <c r="F61" s="344">
        <v>22</v>
      </c>
      <c r="G61" s="344">
        <v>-1</v>
      </c>
      <c r="H61" s="344">
        <v>-1</v>
      </c>
      <c r="I61" s="344">
        <v>0</v>
      </c>
      <c r="J61" s="294"/>
    </row>
    <row r="62" spans="1:10" s="264" customFormat="1">
      <c r="A62" s="264">
        <v>122</v>
      </c>
      <c r="B62" s="264" t="s">
        <v>199</v>
      </c>
      <c r="C62" s="344">
        <v>48</v>
      </c>
      <c r="D62" s="344">
        <v>47</v>
      </c>
      <c r="E62" s="344">
        <v>49</v>
      </c>
      <c r="F62" s="344">
        <v>48</v>
      </c>
      <c r="G62" s="344">
        <v>-1</v>
      </c>
      <c r="H62" s="344">
        <v>-1</v>
      </c>
      <c r="I62" s="344">
        <v>0</v>
      </c>
      <c r="J62" s="294"/>
    </row>
    <row r="63" spans="1:10" s="264" customFormat="1">
      <c r="A63" s="264">
        <v>40</v>
      </c>
      <c r="B63" s="264" t="s">
        <v>214</v>
      </c>
      <c r="C63" s="344">
        <v>189</v>
      </c>
      <c r="D63" s="344">
        <v>113</v>
      </c>
      <c r="E63" s="344">
        <v>190</v>
      </c>
      <c r="F63" s="344">
        <v>112</v>
      </c>
      <c r="G63" s="344">
        <v>-1</v>
      </c>
      <c r="H63" s="344">
        <v>1</v>
      </c>
      <c r="I63" s="344">
        <v>-2</v>
      </c>
      <c r="J63" s="294"/>
    </row>
    <row r="64" spans="1:10" s="264" customFormat="1">
      <c r="A64" s="264">
        <v>74</v>
      </c>
      <c r="B64" s="264" t="s">
        <v>230</v>
      </c>
      <c r="C64" s="344">
        <v>1017</v>
      </c>
      <c r="D64" s="344">
        <v>979</v>
      </c>
      <c r="E64" s="344">
        <v>1018</v>
      </c>
      <c r="F64" s="344">
        <v>980</v>
      </c>
      <c r="G64" s="344">
        <v>-1</v>
      </c>
      <c r="H64" s="344">
        <v>-1</v>
      </c>
      <c r="I64" s="344">
        <v>0</v>
      </c>
      <c r="J64" s="294"/>
    </row>
    <row r="65" spans="1:10" s="264" customFormat="1">
      <c r="A65" s="264">
        <v>29</v>
      </c>
      <c r="B65" s="264" t="s">
        <v>221</v>
      </c>
      <c r="C65" s="344">
        <v>219</v>
      </c>
      <c r="D65" s="344">
        <v>203</v>
      </c>
      <c r="E65" s="344">
        <v>219</v>
      </c>
      <c r="F65" s="344">
        <v>204</v>
      </c>
      <c r="G65" s="344">
        <v>0</v>
      </c>
      <c r="H65" s="344">
        <v>-1</v>
      </c>
      <c r="I65" s="344">
        <v>1</v>
      </c>
      <c r="J65" s="294"/>
    </row>
    <row r="66" spans="1:10" s="264" customFormat="1">
      <c r="A66" s="264">
        <v>31</v>
      </c>
      <c r="B66" s="264" t="s">
        <v>239</v>
      </c>
      <c r="C66" s="344">
        <v>8</v>
      </c>
      <c r="D66" s="344">
        <v>8</v>
      </c>
      <c r="E66" s="344">
        <v>8</v>
      </c>
      <c r="F66" s="344">
        <v>8</v>
      </c>
      <c r="G66" s="344">
        <v>0</v>
      </c>
      <c r="H66" s="344">
        <v>0</v>
      </c>
      <c r="I66" s="344">
        <v>0</v>
      </c>
      <c r="J66" s="294"/>
    </row>
    <row r="67" spans="1:10" s="264" customFormat="1">
      <c r="A67" s="264">
        <v>34</v>
      </c>
      <c r="B67" s="264" t="s">
        <v>246</v>
      </c>
      <c r="C67" s="344">
        <v>12</v>
      </c>
      <c r="D67" s="344">
        <v>12</v>
      </c>
      <c r="E67" s="344">
        <v>12</v>
      </c>
      <c r="F67" s="344">
        <v>12</v>
      </c>
      <c r="G67" s="344">
        <v>0</v>
      </c>
      <c r="H67" s="344">
        <v>0</v>
      </c>
      <c r="I67" s="344">
        <v>0</v>
      </c>
      <c r="J67" s="294"/>
    </row>
    <row r="68" spans="1:10" s="264" customFormat="1">
      <c r="A68" s="264">
        <v>52</v>
      </c>
      <c r="B68" s="264" t="s">
        <v>201</v>
      </c>
      <c r="C68" s="344">
        <v>73</v>
      </c>
      <c r="D68" s="344">
        <v>72</v>
      </c>
      <c r="E68" s="344">
        <v>73</v>
      </c>
      <c r="F68" s="344">
        <v>72</v>
      </c>
      <c r="G68" s="344">
        <v>0</v>
      </c>
      <c r="H68" s="344">
        <v>0</v>
      </c>
      <c r="I68" s="344">
        <v>0</v>
      </c>
      <c r="J68" s="294"/>
    </row>
    <row r="69" spans="1:10" s="264" customFormat="1">
      <c r="A69" s="264">
        <v>56</v>
      </c>
      <c r="B69" s="264" t="s">
        <v>222</v>
      </c>
      <c r="C69" s="344">
        <v>0</v>
      </c>
      <c r="D69" s="344">
        <v>0</v>
      </c>
      <c r="E69" s="344">
        <v>0</v>
      </c>
      <c r="F69" s="344">
        <v>0</v>
      </c>
      <c r="G69" s="344">
        <v>0</v>
      </c>
      <c r="H69" s="344">
        <v>0</v>
      </c>
      <c r="I69" s="344">
        <v>0</v>
      </c>
      <c r="J69" s="294"/>
    </row>
    <row r="70" spans="1:10" s="264" customFormat="1">
      <c r="A70" s="264">
        <v>60</v>
      </c>
      <c r="B70" s="264" t="s">
        <v>224</v>
      </c>
      <c r="C70" s="344">
        <v>15</v>
      </c>
      <c r="D70" s="344">
        <v>14</v>
      </c>
      <c r="E70" s="344">
        <v>15</v>
      </c>
      <c r="F70" s="344">
        <v>14</v>
      </c>
      <c r="G70" s="344">
        <v>0</v>
      </c>
      <c r="H70" s="344">
        <v>0</v>
      </c>
      <c r="I70" s="344">
        <v>0</v>
      </c>
      <c r="J70" s="294"/>
    </row>
    <row r="71" spans="1:10" s="264" customFormat="1">
      <c r="A71" s="264">
        <v>69</v>
      </c>
      <c r="B71" s="264" t="s">
        <v>228</v>
      </c>
      <c r="C71" s="344">
        <v>16</v>
      </c>
      <c r="D71" s="344">
        <v>7</v>
      </c>
      <c r="E71" s="344">
        <v>16</v>
      </c>
      <c r="F71" s="344">
        <v>7</v>
      </c>
      <c r="G71" s="344">
        <v>0</v>
      </c>
      <c r="H71" s="344">
        <v>0</v>
      </c>
      <c r="I71" s="344">
        <v>0</v>
      </c>
      <c r="J71" s="294"/>
    </row>
    <row r="72" spans="1:10" s="264" customFormat="1">
      <c r="A72" s="264">
        <v>81</v>
      </c>
      <c r="B72" s="264" t="s">
        <v>232</v>
      </c>
      <c r="C72" s="344">
        <v>1</v>
      </c>
      <c r="D72" s="344">
        <v>1</v>
      </c>
      <c r="E72" s="344">
        <v>1</v>
      </c>
      <c r="F72" s="344">
        <v>1</v>
      </c>
      <c r="G72" s="344">
        <v>0</v>
      </c>
      <c r="H72" s="344">
        <v>0</v>
      </c>
      <c r="I72" s="344">
        <v>0</v>
      </c>
      <c r="J72" s="294"/>
    </row>
    <row r="73" spans="1:10" s="264" customFormat="1">
      <c r="A73" s="264">
        <v>90</v>
      </c>
      <c r="B73" s="264" t="s">
        <v>217</v>
      </c>
      <c r="C73" s="344">
        <v>118</v>
      </c>
      <c r="D73" s="344">
        <v>107</v>
      </c>
      <c r="E73" s="344">
        <v>118</v>
      </c>
      <c r="F73" s="344">
        <v>107</v>
      </c>
      <c r="G73" s="344">
        <v>0</v>
      </c>
      <c r="H73" s="344">
        <v>0</v>
      </c>
      <c r="I73" s="344">
        <v>0</v>
      </c>
      <c r="J73" s="294"/>
    </row>
    <row r="74" spans="1:10" s="264" customFormat="1">
      <c r="A74" s="264">
        <v>25</v>
      </c>
      <c r="B74" s="264" t="s">
        <v>237</v>
      </c>
      <c r="C74" s="344">
        <v>625</v>
      </c>
      <c r="D74" s="344">
        <v>537</v>
      </c>
      <c r="E74" s="344">
        <v>624</v>
      </c>
      <c r="F74" s="344">
        <v>537</v>
      </c>
      <c r="G74" s="344">
        <v>1</v>
      </c>
      <c r="H74" s="344">
        <v>0</v>
      </c>
      <c r="I74" s="344">
        <v>1</v>
      </c>
      <c r="J74" s="294"/>
    </row>
    <row r="75" spans="1:10" s="264" customFormat="1">
      <c r="A75" s="264">
        <v>115</v>
      </c>
      <c r="B75" s="264" t="s">
        <v>212</v>
      </c>
      <c r="C75" s="344">
        <v>45</v>
      </c>
      <c r="D75" s="344">
        <v>45</v>
      </c>
      <c r="E75" s="344">
        <v>43</v>
      </c>
      <c r="F75" s="344">
        <v>43</v>
      </c>
      <c r="G75" s="344">
        <v>2</v>
      </c>
      <c r="H75" s="344">
        <v>2</v>
      </c>
      <c r="I75" s="344">
        <v>0</v>
      </c>
      <c r="J75" s="294"/>
    </row>
    <row r="76" spans="1:10" s="264" customFormat="1">
      <c r="A76" s="264">
        <v>27</v>
      </c>
      <c r="B76" s="264" t="s">
        <v>256</v>
      </c>
      <c r="C76" s="344">
        <v>44</v>
      </c>
      <c r="D76" s="344">
        <v>44</v>
      </c>
      <c r="E76" s="344">
        <v>42</v>
      </c>
      <c r="F76" s="344">
        <v>42</v>
      </c>
      <c r="G76" s="344">
        <v>2</v>
      </c>
      <c r="H76" s="344">
        <v>2</v>
      </c>
      <c r="I76" s="344">
        <v>0</v>
      </c>
      <c r="J76" s="294"/>
    </row>
    <row r="77" spans="1:10" s="264" customFormat="1">
      <c r="A77" s="264">
        <v>54</v>
      </c>
      <c r="B77" s="264" t="s">
        <v>210</v>
      </c>
      <c r="C77" s="344">
        <v>161</v>
      </c>
      <c r="D77" s="344">
        <v>151</v>
      </c>
      <c r="E77" s="344">
        <v>159</v>
      </c>
      <c r="F77" s="344">
        <v>149</v>
      </c>
      <c r="G77" s="344">
        <v>2</v>
      </c>
      <c r="H77" s="344">
        <v>2</v>
      </c>
      <c r="I77" s="344">
        <v>0</v>
      </c>
      <c r="J77" s="294"/>
    </row>
    <row r="78" spans="1:10" s="264" customFormat="1">
      <c r="A78" s="264">
        <v>57</v>
      </c>
      <c r="B78" s="264" t="s">
        <v>223</v>
      </c>
      <c r="C78" s="344">
        <v>150</v>
      </c>
      <c r="D78" s="344">
        <v>133</v>
      </c>
      <c r="E78" s="344">
        <v>147</v>
      </c>
      <c r="F78" s="344">
        <v>131</v>
      </c>
      <c r="G78" s="344">
        <v>3</v>
      </c>
      <c r="H78" s="344">
        <v>2</v>
      </c>
      <c r="I78" s="344">
        <v>1</v>
      </c>
      <c r="J78" s="294"/>
    </row>
    <row r="79" spans="1:10" s="264" customFormat="1">
      <c r="A79" s="264">
        <v>47</v>
      </c>
      <c r="B79" s="264" t="s">
        <v>188</v>
      </c>
      <c r="C79" s="344">
        <v>1303</v>
      </c>
      <c r="D79" s="344">
        <v>1249</v>
      </c>
      <c r="E79" s="344">
        <v>1298</v>
      </c>
      <c r="F79" s="344">
        <v>1241</v>
      </c>
      <c r="G79" s="344">
        <v>5</v>
      </c>
      <c r="H79" s="344">
        <v>8</v>
      </c>
      <c r="I79" s="344">
        <v>-3</v>
      </c>
      <c r="J79" s="294"/>
    </row>
    <row r="80" spans="1:10" s="264" customFormat="1">
      <c r="A80" s="264">
        <v>76</v>
      </c>
      <c r="B80" s="264" t="s">
        <v>216</v>
      </c>
      <c r="C80" s="344">
        <v>71</v>
      </c>
      <c r="D80" s="344">
        <v>22</v>
      </c>
      <c r="E80" s="344">
        <v>66</v>
      </c>
      <c r="F80" s="344">
        <v>22</v>
      </c>
      <c r="G80" s="344">
        <v>5</v>
      </c>
      <c r="H80" s="344">
        <v>0</v>
      </c>
      <c r="I80" s="344">
        <v>5</v>
      </c>
      <c r="J80" s="294"/>
    </row>
    <row r="81" spans="1:10" s="264" customFormat="1">
      <c r="A81" s="264">
        <v>28</v>
      </c>
      <c r="B81" s="264" t="s">
        <v>238</v>
      </c>
      <c r="C81" s="344">
        <v>66</v>
      </c>
      <c r="D81" s="344">
        <v>15</v>
      </c>
      <c r="E81" s="344">
        <v>60</v>
      </c>
      <c r="F81" s="344">
        <v>14</v>
      </c>
      <c r="G81" s="344">
        <v>6</v>
      </c>
      <c r="H81" s="344">
        <v>1</v>
      </c>
      <c r="I81" s="344">
        <v>5</v>
      </c>
      <c r="J81" s="294"/>
    </row>
    <row r="82" spans="1:10" s="264" customFormat="1">
      <c r="A82" s="264">
        <v>68</v>
      </c>
      <c r="B82" s="264" t="s">
        <v>227</v>
      </c>
      <c r="C82" s="344">
        <v>131</v>
      </c>
      <c r="D82" s="344">
        <v>118</v>
      </c>
      <c r="E82" s="344">
        <v>125</v>
      </c>
      <c r="F82" s="344">
        <v>116</v>
      </c>
      <c r="G82" s="344">
        <v>6</v>
      </c>
      <c r="H82" s="344">
        <v>2</v>
      </c>
      <c r="I82" s="344">
        <v>4</v>
      </c>
      <c r="J82" s="294"/>
    </row>
    <row r="83" spans="1:10" s="264" customFormat="1">
      <c r="A83" s="264">
        <v>103</v>
      </c>
      <c r="B83" s="264" t="s">
        <v>198</v>
      </c>
      <c r="C83" s="344">
        <v>409</v>
      </c>
      <c r="D83" s="344">
        <v>378</v>
      </c>
      <c r="E83" s="344">
        <v>401</v>
      </c>
      <c r="F83" s="344">
        <v>373</v>
      </c>
      <c r="G83" s="344">
        <v>8</v>
      </c>
      <c r="H83" s="344">
        <v>5</v>
      </c>
      <c r="I83" s="344">
        <v>3</v>
      </c>
      <c r="J83" s="294"/>
    </row>
    <row r="84" spans="1:10" s="264" customFormat="1">
      <c r="A84" s="264">
        <v>114</v>
      </c>
      <c r="B84" s="264" t="s">
        <v>259</v>
      </c>
      <c r="C84" s="344">
        <v>1335</v>
      </c>
      <c r="D84" s="344">
        <v>1240</v>
      </c>
      <c r="E84" s="344">
        <v>1327</v>
      </c>
      <c r="F84" s="344">
        <v>1226</v>
      </c>
      <c r="G84" s="344">
        <v>8</v>
      </c>
      <c r="H84" s="344">
        <v>14</v>
      </c>
      <c r="I84" s="344">
        <v>-6</v>
      </c>
      <c r="J84" s="294"/>
    </row>
    <row r="85" spans="1:10" s="264" customFormat="1">
      <c r="A85" s="264">
        <v>14</v>
      </c>
      <c r="B85" s="264" t="s">
        <v>262</v>
      </c>
      <c r="C85" s="344">
        <v>563</v>
      </c>
      <c r="D85" s="344">
        <v>428</v>
      </c>
      <c r="E85" s="344">
        <v>555</v>
      </c>
      <c r="F85" s="344">
        <v>437</v>
      </c>
      <c r="G85" s="344">
        <v>8</v>
      </c>
      <c r="H85" s="344">
        <v>-9</v>
      </c>
      <c r="I85" s="344">
        <v>17</v>
      </c>
      <c r="J85" s="294"/>
    </row>
    <row r="86" spans="1:10" s="264" customFormat="1">
      <c r="A86" s="264">
        <v>41</v>
      </c>
      <c r="B86" s="264" t="s">
        <v>215</v>
      </c>
      <c r="C86" s="344">
        <v>109</v>
      </c>
      <c r="D86" s="344">
        <v>103</v>
      </c>
      <c r="E86" s="344">
        <v>101</v>
      </c>
      <c r="F86" s="344">
        <v>100</v>
      </c>
      <c r="G86" s="344">
        <v>8</v>
      </c>
      <c r="H86" s="344">
        <v>3</v>
      </c>
      <c r="I86" s="344">
        <v>5</v>
      </c>
      <c r="J86" s="294"/>
    </row>
    <row r="87" spans="1:10" s="264" customFormat="1">
      <c r="A87" s="264">
        <v>12</v>
      </c>
      <c r="B87" s="264" t="s">
        <v>220</v>
      </c>
      <c r="C87" s="344">
        <v>89</v>
      </c>
      <c r="D87" s="344">
        <v>86</v>
      </c>
      <c r="E87" s="344">
        <v>80</v>
      </c>
      <c r="F87" s="344">
        <v>77</v>
      </c>
      <c r="G87" s="344">
        <v>9</v>
      </c>
      <c r="H87" s="344">
        <v>9</v>
      </c>
      <c r="I87" s="344">
        <v>0</v>
      </c>
      <c r="J87" s="294"/>
    </row>
    <row r="88" spans="1:10" s="264" customFormat="1">
      <c r="A88" s="264">
        <v>61</v>
      </c>
      <c r="B88" s="264" t="s">
        <v>225</v>
      </c>
      <c r="C88" s="344">
        <v>237</v>
      </c>
      <c r="D88" s="344">
        <v>233</v>
      </c>
      <c r="E88" s="344">
        <v>228</v>
      </c>
      <c r="F88" s="344">
        <v>224</v>
      </c>
      <c r="G88" s="344">
        <v>9</v>
      </c>
      <c r="H88" s="344">
        <v>9</v>
      </c>
      <c r="I88" s="344">
        <v>0</v>
      </c>
      <c r="J88" s="294"/>
    </row>
    <row r="89" spans="1:10" s="264" customFormat="1">
      <c r="A89" s="264">
        <v>37</v>
      </c>
      <c r="B89" s="264" t="s">
        <v>207</v>
      </c>
      <c r="C89" s="344">
        <v>2553</v>
      </c>
      <c r="D89" s="344">
        <v>2072</v>
      </c>
      <c r="E89" s="344">
        <v>2543</v>
      </c>
      <c r="F89" s="344">
        <v>2064</v>
      </c>
      <c r="G89" s="344">
        <v>10</v>
      </c>
      <c r="H89" s="344">
        <v>8</v>
      </c>
      <c r="I89" s="344">
        <v>2</v>
      </c>
      <c r="J89" s="294"/>
    </row>
    <row r="90" spans="1:10" s="264" customFormat="1">
      <c r="A90" s="264">
        <v>36</v>
      </c>
      <c r="B90" s="264" t="s">
        <v>204</v>
      </c>
      <c r="C90" s="344">
        <v>749</v>
      </c>
      <c r="D90" s="344">
        <v>668</v>
      </c>
      <c r="E90" s="344">
        <v>738</v>
      </c>
      <c r="F90" s="344">
        <v>663</v>
      </c>
      <c r="G90" s="344">
        <v>11</v>
      </c>
      <c r="H90" s="344">
        <v>5</v>
      </c>
      <c r="I90" s="344">
        <v>6</v>
      </c>
      <c r="J90" s="294"/>
    </row>
    <row r="91" spans="1:10" s="264" customFormat="1">
      <c r="A91" s="264">
        <v>111</v>
      </c>
      <c r="B91" s="264" t="s">
        <v>266</v>
      </c>
      <c r="C91" s="344">
        <v>2388</v>
      </c>
      <c r="D91" s="344">
        <v>2356</v>
      </c>
      <c r="E91" s="344">
        <v>2376</v>
      </c>
      <c r="F91" s="344">
        <v>2341</v>
      </c>
      <c r="G91" s="344">
        <v>12</v>
      </c>
      <c r="H91" s="344">
        <v>15</v>
      </c>
      <c r="I91" s="344">
        <v>-3</v>
      </c>
      <c r="J91" s="294"/>
    </row>
    <row r="92" spans="1:10" s="264" customFormat="1">
      <c r="A92" s="264">
        <v>51</v>
      </c>
      <c r="B92" s="264" t="s">
        <v>175</v>
      </c>
      <c r="C92" s="344">
        <v>1512</v>
      </c>
      <c r="D92" s="344">
        <v>1306</v>
      </c>
      <c r="E92" s="344">
        <v>1499</v>
      </c>
      <c r="F92" s="344">
        <v>1309</v>
      </c>
      <c r="G92" s="344">
        <v>13</v>
      </c>
      <c r="H92" s="344">
        <v>-3</v>
      </c>
      <c r="I92" s="344">
        <v>16</v>
      </c>
      <c r="J92" s="294"/>
    </row>
    <row r="93" spans="1:10" s="264" customFormat="1">
      <c r="A93" s="264">
        <v>110</v>
      </c>
      <c r="B93" s="264" t="s">
        <v>235</v>
      </c>
      <c r="C93" s="344">
        <v>551</v>
      </c>
      <c r="D93" s="344">
        <v>492</v>
      </c>
      <c r="E93" s="344">
        <v>536</v>
      </c>
      <c r="F93" s="344">
        <v>479</v>
      </c>
      <c r="G93" s="344">
        <v>15</v>
      </c>
      <c r="H93" s="344">
        <v>13</v>
      </c>
      <c r="I93" s="344">
        <v>2</v>
      </c>
      <c r="J93" s="294"/>
    </row>
    <row r="94" spans="1:10" s="264" customFormat="1">
      <c r="A94" s="264">
        <v>91</v>
      </c>
      <c r="B94" s="264" t="s">
        <v>187</v>
      </c>
      <c r="C94" s="344">
        <v>1252</v>
      </c>
      <c r="D94" s="344">
        <v>1136</v>
      </c>
      <c r="E94" s="344">
        <v>1237</v>
      </c>
      <c r="F94" s="344">
        <v>1104</v>
      </c>
      <c r="G94" s="344">
        <v>15</v>
      </c>
      <c r="H94" s="344">
        <v>32</v>
      </c>
      <c r="I94" s="344">
        <v>-17</v>
      </c>
      <c r="J94" s="294"/>
    </row>
    <row r="95" spans="1:10" s="264" customFormat="1">
      <c r="A95" s="264">
        <v>46</v>
      </c>
      <c r="B95" s="264" t="s">
        <v>176</v>
      </c>
      <c r="C95" s="344">
        <v>2704</v>
      </c>
      <c r="D95" s="344">
        <v>2663</v>
      </c>
      <c r="E95" s="344">
        <v>2688</v>
      </c>
      <c r="F95" s="344">
        <v>2647</v>
      </c>
      <c r="G95" s="344">
        <v>16</v>
      </c>
      <c r="H95" s="344">
        <v>16</v>
      </c>
      <c r="I95" s="344">
        <v>0</v>
      </c>
      <c r="J95" s="294"/>
    </row>
    <row r="96" spans="1:10" s="264" customFormat="1">
      <c r="A96" s="264">
        <v>58</v>
      </c>
      <c r="B96" s="264" t="s">
        <v>241</v>
      </c>
      <c r="C96" s="344">
        <v>514</v>
      </c>
      <c r="D96" s="344">
        <v>452</v>
      </c>
      <c r="E96" s="344">
        <v>498</v>
      </c>
      <c r="F96" s="344">
        <v>449</v>
      </c>
      <c r="G96" s="344">
        <v>16</v>
      </c>
      <c r="H96" s="344">
        <v>3</v>
      </c>
      <c r="I96" s="344">
        <v>13</v>
      </c>
      <c r="J96" s="294"/>
    </row>
    <row r="97" spans="1:10" s="264" customFormat="1">
      <c r="A97" s="264">
        <v>64</v>
      </c>
      <c r="B97" s="264" t="s">
        <v>254</v>
      </c>
      <c r="C97" s="344">
        <v>647</v>
      </c>
      <c r="D97" s="344">
        <v>513</v>
      </c>
      <c r="E97" s="344">
        <v>629</v>
      </c>
      <c r="F97" s="344">
        <v>505</v>
      </c>
      <c r="G97" s="344">
        <v>18</v>
      </c>
      <c r="H97" s="344">
        <v>8</v>
      </c>
      <c r="I97" s="344">
        <v>10</v>
      </c>
      <c r="J97" s="294"/>
    </row>
    <row r="98" spans="1:10" s="264" customFormat="1">
      <c r="A98" s="264">
        <v>117</v>
      </c>
      <c r="B98" s="264" t="s">
        <v>219</v>
      </c>
      <c r="C98" s="344">
        <v>237</v>
      </c>
      <c r="D98" s="344">
        <v>77</v>
      </c>
      <c r="E98" s="344">
        <v>217</v>
      </c>
      <c r="F98" s="344">
        <v>67</v>
      </c>
      <c r="G98" s="344">
        <v>20</v>
      </c>
      <c r="H98" s="344">
        <v>10</v>
      </c>
      <c r="I98" s="344">
        <v>10</v>
      </c>
      <c r="J98" s="294"/>
    </row>
    <row r="99" spans="1:10" s="264" customFormat="1">
      <c r="A99" s="264">
        <v>107</v>
      </c>
      <c r="B99" s="264" t="s">
        <v>263</v>
      </c>
      <c r="C99" s="344">
        <v>416</v>
      </c>
      <c r="D99" s="344">
        <v>137</v>
      </c>
      <c r="E99" s="344">
        <v>393</v>
      </c>
      <c r="F99" s="344">
        <v>139</v>
      </c>
      <c r="G99" s="344">
        <v>23</v>
      </c>
      <c r="H99" s="344">
        <v>-2</v>
      </c>
      <c r="I99" s="344">
        <v>25</v>
      </c>
      <c r="J99" s="294"/>
    </row>
    <row r="100" spans="1:10" s="264" customFormat="1">
      <c r="A100" s="264">
        <v>8</v>
      </c>
      <c r="B100" s="264" t="s">
        <v>157</v>
      </c>
      <c r="C100" s="344">
        <v>13073</v>
      </c>
      <c r="D100" s="344">
        <v>12178</v>
      </c>
      <c r="E100" s="344">
        <v>13048</v>
      </c>
      <c r="F100" s="344">
        <v>12175</v>
      </c>
      <c r="G100" s="344">
        <v>25</v>
      </c>
      <c r="H100" s="344">
        <v>3</v>
      </c>
      <c r="I100" s="344">
        <v>22</v>
      </c>
      <c r="J100" s="294"/>
    </row>
    <row r="101" spans="1:10" s="264" customFormat="1">
      <c r="A101" s="264">
        <v>63</v>
      </c>
      <c r="B101" s="264" t="s">
        <v>156</v>
      </c>
      <c r="C101" s="344">
        <v>22933</v>
      </c>
      <c r="D101" s="344">
        <v>21628</v>
      </c>
      <c r="E101" s="344">
        <v>22905</v>
      </c>
      <c r="F101" s="344">
        <v>21621</v>
      </c>
      <c r="G101" s="344">
        <v>28</v>
      </c>
      <c r="H101" s="344">
        <v>7</v>
      </c>
      <c r="I101" s="344">
        <v>21</v>
      </c>
      <c r="J101" s="294"/>
    </row>
    <row r="102" spans="1:10" s="264" customFormat="1">
      <c r="A102" s="264">
        <v>92</v>
      </c>
      <c r="B102" s="264" t="s">
        <v>172</v>
      </c>
      <c r="C102" s="344">
        <v>658</v>
      </c>
      <c r="D102" s="344">
        <v>314</v>
      </c>
      <c r="E102" s="344">
        <v>628</v>
      </c>
      <c r="F102" s="344">
        <v>328</v>
      </c>
      <c r="G102" s="344">
        <v>30</v>
      </c>
      <c r="H102" s="344">
        <v>-14</v>
      </c>
      <c r="I102" s="344">
        <v>44</v>
      </c>
      <c r="J102" s="294"/>
    </row>
    <row r="103" spans="1:10" s="264" customFormat="1">
      <c r="A103" s="264">
        <v>78</v>
      </c>
      <c r="B103" s="264" t="s">
        <v>190</v>
      </c>
      <c r="C103" s="344">
        <v>3989</v>
      </c>
      <c r="D103" s="344">
        <v>3940</v>
      </c>
      <c r="E103" s="344">
        <v>3958</v>
      </c>
      <c r="F103" s="344">
        <v>3906</v>
      </c>
      <c r="G103" s="344">
        <v>31</v>
      </c>
      <c r="H103" s="344">
        <v>34</v>
      </c>
      <c r="I103" s="344">
        <v>-3</v>
      </c>
      <c r="J103" s="294"/>
    </row>
    <row r="104" spans="1:10" s="264" customFormat="1">
      <c r="A104" s="264">
        <v>48</v>
      </c>
      <c r="B104" s="264" t="s">
        <v>261</v>
      </c>
      <c r="C104" s="344">
        <v>1740</v>
      </c>
      <c r="D104" s="344">
        <v>1691</v>
      </c>
      <c r="E104" s="344">
        <v>1708</v>
      </c>
      <c r="F104" s="344">
        <v>1650</v>
      </c>
      <c r="G104" s="344">
        <v>32</v>
      </c>
      <c r="H104" s="344">
        <v>41</v>
      </c>
      <c r="I104" s="344">
        <v>-9</v>
      </c>
      <c r="J104" s="294"/>
    </row>
    <row r="105" spans="1:10" s="264" customFormat="1">
      <c r="A105" s="264">
        <v>66</v>
      </c>
      <c r="B105" s="264" t="s">
        <v>171</v>
      </c>
      <c r="C105" s="344">
        <v>4645</v>
      </c>
      <c r="D105" s="344">
        <v>3503</v>
      </c>
      <c r="E105" s="344">
        <v>4609</v>
      </c>
      <c r="F105" s="344">
        <v>3477</v>
      </c>
      <c r="G105" s="344">
        <v>36</v>
      </c>
      <c r="H105" s="344">
        <v>26</v>
      </c>
      <c r="I105" s="344">
        <v>10</v>
      </c>
      <c r="J105" s="294"/>
    </row>
    <row r="106" spans="1:10" s="264" customFormat="1">
      <c r="A106" s="264">
        <v>1</v>
      </c>
      <c r="B106" s="264" t="s">
        <v>183</v>
      </c>
      <c r="C106" s="344">
        <v>5491</v>
      </c>
      <c r="D106" s="344">
        <v>4961</v>
      </c>
      <c r="E106" s="344">
        <v>5449</v>
      </c>
      <c r="F106" s="344">
        <v>4913</v>
      </c>
      <c r="G106" s="344">
        <v>42</v>
      </c>
      <c r="H106" s="344">
        <v>48</v>
      </c>
      <c r="I106" s="344">
        <v>-6</v>
      </c>
      <c r="J106" s="294"/>
    </row>
    <row r="107" spans="1:10" s="264" customFormat="1">
      <c r="A107" s="264">
        <v>125</v>
      </c>
      <c r="B107" s="264" t="s">
        <v>202</v>
      </c>
      <c r="C107" s="344">
        <v>1375</v>
      </c>
      <c r="D107" s="344">
        <v>1193</v>
      </c>
      <c r="E107" s="344">
        <v>1333</v>
      </c>
      <c r="F107" s="344">
        <v>1172</v>
      </c>
      <c r="G107" s="344">
        <v>42</v>
      </c>
      <c r="H107" s="344">
        <v>21</v>
      </c>
      <c r="I107" s="344">
        <v>21</v>
      </c>
      <c r="J107" s="294"/>
    </row>
    <row r="108" spans="1:10" s="264" customFormat="1">
      <c r="A108" s="264">
        <v>112</v>
      </c>
      <c r="B108" s="264" t="s">
        <v>258</v>
      </c>
      <c r="C108" s="344">
        <v>673</v>
      </c>
      <c r="D108" s="344">
        <v>669</v>
      </c>
      <c r="E108" s="344">
        <v>626</v>
      </c>
      <c r="F108" s="344">
        <v>622</v>
      </c>
      <c r="G108" s="344">
        <v>47</v>
      </c>
      <c r="H108" s="344">
        <v>47</v>
      </c>
      <c r="I108" s="344">
        <v>0</v>
      </c>
      <c r="J108" s="294"/>
    </row>
    <row r="109" spans="1:10" s="264" customFormat="1">
      <c r="A109" s="264">
        <v>35</v>
      </c>
      <c r="B109" s="264" t="s">
        <v>178</v>
      </c>
      <c r="C109" s="344">
        <v>3640</v>
      </c>
      <c r="D109" s="344">
        <v>3412</v>
      </c>
      <c r="E109" s="344">
        <v>3592</v>
      </c>
      <c r="F109" s="344">
        <v>3384</v>
      </c>
      <c r="G109" s="344">
        <v>48</v>
      </c>
      <c r="H109" s="344">
        <v>28</v>
      </c>
      <c r="I109" s="344">
        <v>20</v>
      </c>
      <c r="J109" s="294"/>
    </row>
    <row r="110" spans="1:10" s="264" customFormat="1">
      <c r="A110" s="264">
        <v>89</v>
      </c>
      <c r="B110" s="264" t="s">
        <v>233</v>
      </c>
      <c r="C110" s="344">
        <v>724</v>
      </c>
      <c r="D110" s="344">
        <v>64</v>
      </c>
      <c r="E110" s="344">
        <v>675</v>
      </c>
      <c r="F110" s="344">
        <v>61</v>
      </c>
      <c r="G110" s="344">
        <v>49</v>
      </c>
      <c r="H110" s="344">
        <v>3</v>
      </c>
      <c r="I110" s="344">
        <v>46</v>
      </c>
      <c r="J110" s="294"/>
    </row>
    <row r="111" spans="1:10" s="264" customFormat="1">
      <c r="A111" s="264">
        <v>67</v>
      </c>
      <c r="B111" s="264" t="s">
        <v>153</v>
      </c>
      <c r="C111" s="344">
        <v>78767</v>
      </c>
      <c r="D111" s="344">
        <v>58767</v>
      </c>
      <c r="E111" s="344">
        <v>78711</v>
      </c>
      <c r="F111" s="344">
        <v>58481</v>
      </c>
      <c r="G111" s="344">
        <v>56</v>
      </c>
      <c r="H111" s="344">
        <v>286</v>
      </c>
      <c r="I111" s="344">
        <v>-230</v>
      </c>
      <c r="J111" s="294"/>
    </row>
    <row r="112" spans="1:10" s="264" customFormat="1">
      <c r="A112" s="264">
        <v>118</v>
      </c>
      <c r="B112" s="264" t="s">
        <v>251</v>
      </c>
      <c r="C112" s="344">
        <v>616</v>
      </c>
      <c r="D112" s="344">
        <v>505</v>
      </c>
      <c r="E112" s="344">
        <v>559</v>
      </c>
      <c r="F112" s="344">
        <v>481</v>
      </c>
      <c r="G112" s="344">
        <v>57</v>
      </c>
      <c r="H112" s="344">
        <v>24</v>
      </c>
      <c r="I112" s="344">
        <v>33</v>
      </c>
      <c r="J112" s="294"/>
    </row>
    <row r="113" spans="1:10" s="264" customFormat="1">
      <c r="A113" s="264">
        <v>24</v>
      </c>
      <c r="B113" s="264" t="s">
        <v>174</v>
      </c>
      <c r="C113" s="344">
        <v>3444</v>
      </c>
      <c r="D113" s="344">
        <v>2177</v>
      </c>
      <c r="E113" s="344">
        <v>3379</v>
      </c>
      <c r="F113" s="344">
        <v>2166</v>
      </c>
      <c r="G113" s="344">
        <v>65</v>
      </c>
      <c r="H113" s="344">
        <v>11</v>
      </c>
      <c r="I113" s="344">
        <v>54</v>
      </c>
      <c r="J113" s="294"/>
    </row>
    <row r="114" spans="1:10" s="264" customFormat="1">
      <c r="A114" s="264">
        <v>55</v>
      </c>
      <c r="B114" s="264" t="s">
        <v>253</v>
      </c>
      <c r="C114" s="344">
        <v>1333</v>
      </c>
      <c r="D114" s="344">
        <v>1282</v>
      </c>
      <c r="E114" s="344">
        <v>1255</v>
      </c>
      <c r="F114" s="344">
        <v>1207</v>
      </c>
      <c r="G114" s="344">
        <v>78</v>
      </c>
      <c r="H114" s="344">
        <v>75</v>
      </c>
      <c r="I114" s="344">
        <v>3</v>
      </c>
      <c r="J114" s="294"/>
    </row>
    <row r="115" spans="1:10" s="264" customFormat="1">
      <c r="A115" s="264">
        <v>99</v>
      </c>
      <c r="B115" s="264" t="s">
        <v>265</v>
      </c>
      <c r="C115" s="344">
        <v>1058</v>
      </c>
      <c r="D115" s="344">
        <v>375</v>
      </c>
      <c r="E115" s="344">
        <v>974</v>
      </c>
      <c r="F115" s="344">
        <v>375</v>
      </c>
      <c r="G115" s="344">
        <v>84</v>
      </c>
      <c r="H115" s="344">
        <v>0</v>
      </c>
      <c r="I115" s="344">
        <v>84</v>
      </c>
      <c r="J115" s="294"/>
    </row>
    <row r="116" spans="1:10" s="264" customFormat="1">
      <c r="A116" s="264">
        <v>16</v>
      </c>
      <c r="B116" s="264" t="s">
        <v>270</v>
      </c>
      <c r="C116" s="344">
        <v>3983</v>
      </c>
      <c r="D116" s="344">
        <v>3738</v>
      </c>
      <c r="E116" s="344">
        <v>3898</v>
      </c>
      <c r="F116" s="344">
        <v>3718</v>
      </c>
      <c r="G116" s="344">
        <v>85</v>
      </c>
      <c r="H116" s="344">
        <v>20</v>
      </c>
      <c r="I116" s="344">
        <v>65</v>
      </c>
      <c r="J116" s="294"/>
    </row>
    <row r="117" spans="1:10" s="264" customFormat="1">
      <c r="A117" s="264">
        <v>73</v>
      </c>
      <c r="B117" s="264" t="s">
        <v>191</v>
      </c>
      <c r="C117" s="344">
        <v>16620</v>
      </c>
      <c r="D117" s="344">
        <v>16240</v>
      </c>
      <c r="E117" s="344">
        <v>16535</v>
      </c>
      <c r="F117" s="344">
        <v>16154</v>
      </c>
      <c r="G117" s="344">
        <v>85</v>
      </c>
      <c r="H117" s="344">
        <v>86</v>
      </c>
      <c r="I117" s="344">
        <v>-1</v>
      </c>
      <c r="J117" s="294"/>
    </row>
    <row r="118" spans="1:10" s="264" customFormat="1">
      <c r="A118" s="264">
        <v>100</v>
      </c>
      <c r="B118" s="264" t="s">
        <v>271</v>
      </c>
      <c r="C118" s="344">
        <v>1667</v>
      </c>
      <c r="D118" s="344">
        <v>1210</v>
      </c>
      <c r="E118" s="344">
        <v>1571</v>
      </c>
      <c r="F118" s="344">
        <v>1132</v>
      </c>
      <c r="G118" s="344">
        <v>96</v>
      </c>
      <c r="H118" s="344">
        <v>78</v>
      </c>
      <c r="I118" s="344">
        <v>18</v>
      </c>
      <c r="J118" s="294"/>
    </row>
    <row r="119" spans="1:10" s="264" customFormat="1">
      <c r="A119" s="264">
        <v>82</v>
      </c>
      <c r="B119" s="264" t="s">
        <v>173</v>
      </c>
      <c r="C119" s="344">
        <v>6367</v>
      </c>
      <c r="D119" s="344">
        <v>2858</v>
      </c>
      <c r="E119" s="344">
        <v>6235</v>
      </c>
      <c r="F119" s="344">
        <v>2842</v>
      </c>
      <c r="G119" s="344">
        <v>132</v>
      </c>
      <c r="H119" s="344">
        <v>16</v>
      </c>
      <c r="I119" s="344">
        <v>116</v>
      </c>
      <c r="J119" s="294"/>
    </row>
    <row r="120" spans="1:10" s="264" customFormat="1">
      <c r="A120" s="264">
        <v>101</v>
      </c>
      <c r="B120" s="264" t="s">
        <v>163</v>
      </c>
      <c r="C120" s="344">
        <v>32276</v>
      </c>
      <c r="D120" s="344">
        <v>30235</v>
      </c>
      <c r="E120" s="344">
        <v>32119</v>
      </c>
      <c r="F120" s="344">
        <v>30107</v>
      </c>
      <c r="G120" s="344">
        <v>157</v>
      </c>
      <c r="H120" s="344">
        <v>128</v>
      </c>
      <c r="I120" s="344">
        <v>29</v>
      </c>
      <c r="J120" s="294"/>
    </row>
    <row r="121" spans="1:10" s="264" customFormat="1">
      <c r="A121" s="264">
        <v>13</v>
      </c>
      <c r="B121" s="264" t="s">
        <v>195</v>
      </c>
      <c r="C121" s="344">
        <v>13534</v>
      </c>
      <c r="D121" s="344">
        <v>11060</v>
      </c>
      <c r="E121" s="344">
        <v>13359</v>
      </c>
      <c r="F121" s="344">
        <v>10948</v>
      </c>
      <c r="G121" s="344">
        <v>175</v>
      </c>
      <c r="H121" s="344">
        <v>112</v>
      </c>
      <c r="I121" s="344">
        <v>63</v>
      </c>
      <c r="J121" s="294"/>
    </row>
    <row r="122" spans="1:10" s="264" customFormat="1">
      <c r="A122" s="264">
        <v>43</v>
      </c>
      <c r="B122" s="264" t="s">
        <v>168</v>
      </c>
      <c r="C122" s="344">
        <v>2333</v>
      </c>
      <c r="D122" s="344">
        <v>1199</v>
      </c>
      <c r="E122" s="344">
        <v>2129</v>
      </c>
      <c r="F122" s="344">
        <v>1202</v>
      </c>
      <c r="G122" s="344">
        <v>204</v>
      </c>
      <c r="H122" s="344">
        <v>-3</v>
      </c>
      <c r="I122" s="344">
        <v>207</v>
      </c>
      <c r="J122" s="294"/>
    </row>
    <row r="123" spans="1:10" s="264" customFormat="1">
      <c r="A123" s="264">
        <v>119</v>
      </c>
      <c r="B123" s="264" t="s">
        <v>273</v>
      </c>
      <c r="C123" s="344">
        <v>2953</v>
      </c>
      <c r="D123" s="344">
        <v>1580</v>
      </c>
      <c r="E123" s="344">
        <v>2688</v>
      </c>
      <c r="F123" s="344">
        <v>1514</v>
      </c>
      <c r="G123" s="344">
        <v>265</v>
      </c>
      <c r="H123" s="344">
        <v>66</v>
      </c>
      <c r="I123" s="344">
        <v>199</v>
      </c>
      <c r="J123" s="294"/>
    </row>
    <row r="124" spans="1:10" s="264" customFormat="1">
      <c r="A124" s="264">
        <v>42</v>
      </c>
      <c r="B124" s="264" t="s">
        <v>184</v>
      </c>
      <c r="C124" s="344">
        <v>1475</v>
      </c>
      <c r="D124" s="344">
        <v>1442</v>
      </c>
      <c r="E124" s="344">
        <v>1191</v>
      </c>
      <c r="F124" s="344">
        <v>1158</v>
      </c>
      <c r="G124" s="344">
        <v>284</v>
      </c>
      <c r="H124" s="344">
        <v>284</v>
      </c>
      <c r="I124" s="344">
        <v>0</v>
      </c>
      <c r="J124" s="294"/>
    </row>
    <row r="125" spans="1:10" s="264" customFormat="1">
      <c r="A125" s="264">
        <v>44</v>
      </c>
      <c r="B125" s="264" t="s">
        <v>255</v>
      </c>
      <c r="C125" s="344">
        <v>7120</v>
      </c>
      <c r="D125" s="344">
        <v>6709</v>
      </c>
      <c r="E125" s="344">
        <v>6820</v>
      </c>
      <c r="F125" s="344">
        <v>6378</v>
      </c>
      <c r="G125" s="344">
        <v>300</v>
      </c>
      <c r="H125" s="344">
        <v>331</v>
      </c>
      <c r="I125" s="344">
        <v>-31</v>
      </c>
      <c r="J125" s="294"/>
    </row>
    <row r="126" spans="1:10" s="264" customFormat="1">
      <c r="A126" s="264">
        <v>18</v>
      </c>
      <c r="B126" s="264" t="s">
        <v>274</v>
      </c>
      <c r="C126" s="344">
        <v>5534</v>
      </c>
      <c r="D126" s="344">
        <v>4700</v>
      </c>
      <c r="E126" s="344">
        <v>5211</v>
      </c>
      <c r="F126" s="344">
        <v>4495</v>
      </c>
      <c r="G126" s="344">
        <v>323</v>
      </c>
      <c r="H126" s="344">
        <v>205</v>
      </c>
      <c r="I126" s="344">
        <v>118</v>
      </c>
      <c r="J126" s="294"/>
    </row>
    <row r="127" spans="1:10" s="264" customFormat="1">
      <c r="A127" s="264">
        <v>93</v>
      </c>
      <c r="B127" s="264" t="s">
        <v>268</v>
      </c>
      <c r="C127" s="344">
        <v>39935</v>
      </c>
      <c r="D127" s="344">
        <v>35300</v>
      </c>
      <c r="E127" s="344">
        <v>39564</v>
      </c>
      <c r="F127" s="344">
        <v>35177</v>
      </c>
      <c r="G127" s="344">
        <v>371</v>
      </c>
      <c r="H127" s="344">
        <v>123</v>
      </c>
      <c r="I127" s="344">
        <v>248</v>
      </c>
      <c r="J127" s="294"/>
    </row>
    <row r="128" spans="1:10" s="264" customFormat="1">
      <c r="A128" s="264">
        <v>106</v>
      </c>
      <c r="B128" s="264" t="s">
        <v>180</v>
      </c>
      <c r="C128" s="344">
        <v>4254</v>
      </c>
      <c r="D128" s="344">
        <v>1497</v>
      </c>
      <c r="E128" s="344">
        <v>3475</v>
      </c>
      <c r="F128" s="344">
        <v>1484</v>
      </c>
      <c r="G128" s="344">
        <v>779</v>
      </c>
      <c r="H128" s="344">
        <v>13</v>
      </c>
      <c r="I128" s="344">
        <v>766</v>
      </c>
      <c r="J128" s="294"/>
    </row>
    <row r="129" spans="1:10" s="264" customFormat="1">
      <c r="A129" s="264">
        <v>70</v>
      </c>
      <c r="B129" s="264" t="s">
        <v>165</v>
      </c>
      <c r="C129" s="344">
        <v>69001</v>
      </c>
      <c r="D129" s="344">
        <v>55169</v>
      </c>
      <c r="E129" s="344">
        <v>68060</v>
      </c>
      <c r="F129" s="344">
        <v>54820</v>
      </c>
      <c r="G129" s="344">
        <v>941</v>
      </c>
      <c r="H129" s="344">
        <v>349</v>
      </c>
      <c r="I129" s="344">
        <v>592</v>
      </c>
      <c r="J129" s="294"/>
    </row>
    <row r="130" spans="1:10" s="264" customFormat="1">
      <c r="A130" s="264">
        <v>97</v>
      </c>
      <c r="B130" s="264" t="s">
        <v>152</v>
      </c>
      <c r="C130" s="344">
        <v>114922</v>
      </c>
      <c r="D130" s="344">
        <v>98713</v>
      </c>
      <c r="E130" s="344">
        <v>113865</v>
      </c>
      <c r="F130" s="344">
        <v>98425</v>
      </c>
      <c r="G130" s="344">
        <v>1057</v>
      </c>
      <c r="H130" s="344">
        <v>288</v>
      </c>
      <c r="I130" s="344">
        <v>769</v>
      </c>
      <c r="J130" s="294"/>
    </row>
    <row r="131" spans="1:10" s="264" customFormat="1">
      <c r="A131" s="264">
        <v>39</v>
      </c>
      <c r="B131" s="264" t="s">
        <v>55</v>
      </c>
      <c r="C131" s="344">
        <v>689416</v>
      </c>
      <c r="D131" s="344">
        <v>628595</v>
      </c>
      <c r="E131" s="344">
        <v>687442</v>
      </c>
      <c r="F131" s="344">
        <v>626864</v>
      </c>
      <c r="G131" s="344">
        <v>1974</v>
      </c>
      <c r="H131" s="344">
        <v>1731</v>
      </c>
      <c r="I131" s="344">
        <v>243</v>
      </c>
      <c r="J131" s="294"/>
    </row>
    <row r="132" spans="1:10" s="264" customFormat="1">
      <c r="H132" s="345"/>
      <c r="I132" s="345"/>
    </row>
    <row r="133" spans="1:10" s="264" customFormat="1">
      <c r="G133" s="312">
        <f>57/125</f>
        <v>0.45600000000000002</v>
      </c>
    </row>
    <row r="134" spans="1:10" s="264" customFormat="1">
      <c r="G134" s="312">
        <f>59/125</f>
        <v>0.47199999999999998</v>
      </c>
    </row>
    <row r="135" spans="1:10" s="264" customFormat="1">
      <c r="G135" s="312">
        <f>9/125</f>
        <v>7.1999999999999995E-2</v>
      </c>
    </row>
  </sheetData>
  <autoFilter ref="A6:I131" xr:uid="{C921B0AF-B9CF-4669-9D02-92648AE83710}"/>
  <mergeCells count="1">
    <mergeCell ref="H1:I1"/>
  </mergeCells>
  <hyperlinks>
    <hyperlink ref="H1:I1" location="Index!A1" display="Regresar al Índice" xr:uid="{A63EF9DC-6B13-4D34-A1DE-720E2D3343BD}"/>
  </hyperlinks>
  <pageMargins left="0.7" right="0.7" top="0.75" bottom="0.75" header="0.3" footer="0.3"/>
  <pageSetup paperSize="9"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55312-840C-486D-A504-464DCEA96809}">
  <sheetPr codeName="Hoja71"/>
  <dimension ref="A1:J323"/>
  <sheetViews>
    <sheetView zoomScaleNormal="100" workbookViewId="0"/>
  </sheetViews>
  <sheetFormatPr baseColWidth="10" defaultColWidth="11.42578125" defaultRowHeight="12.75"/>
  <cols>
    <col min="1" max="1" width="11.42578125" style="337"/>
    <col min="2" max="2" width="11.42578125" style="109"/>
    <col min="3" max="6" width="11.42578125" style="337"/>
    <col min="7" max="7" width="15.42578125" style="337" customWidth="1"/>
    <col min="8" max="16384" width="11.42578125" style="337"/>
  </cols>
  <sheetData>
    <row r="1" spans="1:9">
      <c r="A1" s="262" t="s">
        <v>2873</v>
      </c>
      <c r="H1" s="263" t="s">
        <v>1445</v>
      </c>
      <c r="I1" s="263"/>
    </row>
    <row r="2" spans="1:9">
      <c r="A2" s="337" t="s">
        <v>1429</v>
      </c>
    </row>
    <row r="5" spans="1:9">
      <c r="A5" s="338" t="s">
        <v>438</v>
      </c>
      <c r="B5" s="108" t="s">
        <v>562</v>
      </c>
      <c r="C5" s="337" t="s">
        <v>1039</v>
      </c>
    </row>
    <row r="6" spans="1:9">
      <c r="A6" s="339">
        <v>42005</v>
      </c>
      <c r="B6" s="108" t="s">
        <v>1118</v>
      </c>
      <c r="C6" s="6">
        <v>105324</v>
      </c>
    </row>
    <row r="7" spans="1:9">
      <c r="A7" s="339"/>
      <c r="B7" s="123" t="s">
        <v>664</v>
      </c>
      <c r="C7" s="6">
        <v>106367</v>
      </c>
    </row>
    <row r="8" spans="1:9">
      <c r="A8" s="339"/>
      <c r="B8" s="123" t="s">
        <v>666</v>
      </c>
      <c r="C8" s="6">
        <v>106891</v>
      </c>
    </row>
    <row r="9" spans="1:9">
      <c r="A9" s="339"/>
      <c r="B9" s="108" t="s">
        <v>668</v>
      </c>
      <c r="C9" s="6">
        <v>107285</v>
      </c>
    </row>
    <row r="10" spans="1:9">
      <c r="A10" s="339"/>
      <c r="B10" s="123" t="s">
        <v>670</v>
      </c>
      <c r="C10" s="6">
        <v>106928</v>
      </c>
    </row>
    <row r="11" spans="1:9">
      <c r="A11" s="339"/>
      <c r="B11" s="123" t="s">
        <v>671</v>
      </c>
      <c r="C11" s="6">
        <v>106609</v>
      </c>
    </row>
    <row r="12" spans="1:9">
      <c r="A12" s="339"/>
      <c r="B12" s="108" t="s">
        <v>672</v>
      </c>
      <c r="C12" s="6">
        <v>108348</v>
      </c>
    </row>
    <row r="13" spans="1:9">
      <c r="A13" s="339"/>
      <c r="B13" s="123" t="s">
        <v>673</v>
      </c>
      <c r="C13" s="6">
        <v>108082</v>
      </c>
    </row>
    <row r="14" spans="1:9">
      <c r="A14" s="339"/>
      <c r="B14" s="123" t="s">
        <v>1119</v>
      </c>
      <c r="C14" s="6">
        <v>108492</v>
      </c>
    </row>
    <row r="15" spans="1:9">
      <c r="A15" s="339"/>
      <c r="B15" s="108" t="s">
        <v>677</v>
      </c>
      <c r="C15" s="6">
        <v>110258</v>
      </c>
    </row>
    <row r="16" spans="1:9">
      <c r="A16" s="339"/>
      <c r="B16" s="123" t="s">
        <v>679</v>
      </c>
      <c r="C16" s="6">
        <v>112567</v>
      </c>
    </row>
    <row r="17" spans="1:10">
      <c r="A17" s="339"/>
      <c r="B17" s="123" t="s">
        <v>681</v>
      </c>
      <c r="C17" s="6">
        <v>112703</v>
      </c>
    </row>
    <row r="18" spans="1:10">
      <c r="A18" s="339">
        <v>42370</v>
      </c>
      <c r="B18" s="108" t="s">
        <v>1118</v>
      </c>
      <c r="C18" s="6">
        <v>112089</v>
      </c>
    </row>
    <row r="19" spans="1:10">
      <c r="A19" s="339"/>
      <c r="B19" s="123" t="s">
        <v>664</v>
      </c>
      <c r="C19" s="6">
        <v>113118</v>
      </c>
    </row>
    <row r="20" spans="1:10">
      <c r="A20" s="339"/>
      <c r="B20" s="123" t="s">
        <v>666</v>
      </c>
      <c r="C20" s="6">
        <v>113279</v>
      </c>
    </row>
    <row r="21" spans="1:10">
      <c r="A21" s="339"/>
      <c r="B21" s="108" t="s">
        <v>668</v>
      </c>
      <c r="C21" s="6">
        <v>112873</v>
      </c>
    </row>
    <row r="22" spans="1:10">
      <c r="A22" s="339"/>
      <c r="B22" s="123" t="s">
        <v>670</v>
      </c>
      <c r="C22" s="6">
        <v>112578</v>
      </c>
    </row>
    <row r="23" spans="1:10">
      <c r="A23" s="339"/>
      <c r="B23" s="123" t="s">
        <v>671</v>
      </c>
      <c r="C23" s="6">
        <v>113340</v>
      </c>
    </row>
    <row r="24" spans="1:10">
      <c r="A24" s="339"/>
      <c r="B24" s="108" t="s">
        <v>672</v>
      </c>
      <c r="C24" s="6">
        <v>114966</v>
      </c>
    </row>
    <row r="25" spans="1:10">
      <c r="A25" s="339"/>
      <c r="B25" s="123" t="s">
        <v>673</v>
      </c>
      <c r="C25" s="6">
        <v>113363</v>
      </c>
    </row>
    <row r="26" spans="1:10">
      <c r="A26" s="339"/>
      <c r="B26" s="123" t="s">
        <v>1119</v>
      </c>
      <c r="C26" s="6">
        <v>113523</v>
      </c>
    </row>
    <row r="27" spans="1:10">
      <c r="A27" s="339"/>
      <c r="B27" s="108" t="s">
        <v>677</v>
      </c>
      <c r="C27" s="6">
        <v>114143</v>
      </c>
    </row>
    <row r="28" spans="1:10">
      <c r="A28" s="339"/>
      <c r="B28" s="123" t="s">
        <v>679</v>
      </c>
      <c r="C28" s="6">
        <v>115374</v>
      </c>
      <c r="J28" s="343"/>
    </row>
    <row r="29" spans="1:10">
      <c r="A29" s="339"/>
      <c r="B29" s="123" t="s">
        <v>681</v>
      </c>
      <c r="C29" s="6">
        <v>115738</v>
      </c>
    </row>
    <row r="30" spans="1:10">
      <c r="A30" s="339">
        <v>42736</v>
      </c>
      <c r="B30" s="108" t="s">
        <v>1118</v>
      </c>
      <c r="C30" s="6">
        <v>116118</v>
      </c>
    </row>
    <row r="31" spans="1:10">
      <c r="A31" s="339"/>
      <c r="B31" s="123" t="s">
        <v>664</v>
      </c>
      <c r="C31" s="6">
        <v>117662</v>
      </c>
    </row>
    <row r="32" spans="1:10">
      <c r="A32" s="339"/>
      <c r="B32" s="123" t="s">
        <v>666</v>
      </c>
      <c r="C32" s="6">
        <v>118916</v>
      </c>
    </row>
    <row r="33" spans="1:3">
      <c r="A33" s="339"/>
      <c r="B33" s="108" t="s">
        <v>668</v>
      </c>
      <c r="C33" s="6">
        <v>118516</v>
      </c>
    </row>
    <row r="34" spans="1:3">
      <c r="A34" s="339"/>
      <c r="B34" s="123" t="s">
        <v>670</v>
      </c>
      <c r="C34" s="6">
        <v>117677</v>
      </c>
    </row>
    <row r="35" spans="1:3">
      <c r="A35" s="339"/>
      <c r="B35" s="123" t="s">
        <v>671</v>
      </c>
      <c r="C35" s="6">
        <v>118993</v>
      </c>
    </row>
    <row r="36" spans="1:3">
      <c r="A36" s="339"/>
      <c r="B36" s="108" t="s">
        <v>672</v>
      </c>
      <c r="C36" s="6">
        <v>121169</v>
      </c>
    </row>
    <row r="37" spans="1:3">
      <c r="A37" s="339"/>
      <c r="B37" s="123" t="s">
        <v>673</v>
      </c>
      <c r="C37" s="6">
        <v>121224</v>
      </c>
    </row>
    <row r="38" spans="1:3">
      <c r="A38" s="339"/>
      <c r="B38" s="123" t="s">
        <v>1119</v>
      </c>
      <c r="C38" s="6">
        <v>121311</v>
      </c>
    </row>
    <row r="39" spans="1:3">
      <c r="A39" s="339"/>
      <c r="B39" s="108" t="s">
        <v>677</v>
      </c>
      <c r="C39" s="6">
        <v>121963</v>
      </c>
    </row>
    <row r="40" spans="1:3">
      <c r="A40" s="339"/>
      <c r="B40" s="123" t="s">
        <v>679</v>
      </c>
      <c r="C40" s="6">
        <v>123560</v>
      </c>
    </row>
    <row r="41" spans="1:3">
      <c r="A41" s="339"/>
      <c r="B41" s="123" t="s">
        <v>681</v>
      </c>
      <c r="C41" s="6">
        <v>122756</v>
      </c>
    </row>
    <row r="42" spans="1:3">
      <c r="A42" s="339">
        <v>43101</v>
      </c>
      <c r="B42" s="108" t="s">
        <v>1118</v>
      </c>
      <c r="C42" s="6">
        <v>122331</v>
      </c>
    </row>
    <row r="43" spans="1:3">
      <c r="A43" s="339"/>
      <c r="B43" s="123" t="s">
        <v>664</v>
      </c>
      <c r="C43" s="6">
        <v>122603</v>
      </c>
    </row>
    <row r="44" spans="1:3">
      <c r="A44" s="339"/>
      <c r="B44" s="123" t="s">
        <v>666</v>
      </c>
      <c r="C44" s="6">
        <v>122822</v>
      </c>
    </row>
    <row r="45" spans="1:3">
      <c r="A45" s="339"/>
      <c r="B45" s="108" t="s">
        <v>668</v>
      </c>
      <c r="C45" s="6">
        <v>122918</v>
      </c>
    </row>
    <row r="46" spans="1:3">
      <c r="A46" s="339"/>
      <c r="B46" s="123" t="s">
        <v>670</v>
      </c>
      <c r="C46" s="6">
        <v>122079</v>
      </c>
    </row>
    <row r="47" spans="1:3">
      <c r="A47" s="339"/>
      <c r="B47" s="123" t="s">
        <v>671</v>
      </c>
      <c r="C47" s="6">
        <v>122022</v>
      </c>
    </row>
    <row r="48" spans="1:3">
      <c r="A48" s="339"/>
      <c r="B48" s="108" t="s">
        <v>672</v>
      </c>
      <c r="C48" s="6">
        <v>122975</v>
      </c>
    </row>
    <row r="49" spans="1:3">
      <c r="A49" s="339"/>
      <c r="B49" s="123" t="s">
        <v>673</v>
      </c>
      <c r="C49" s="6">
        <v>122836</v>
      </c>
    </row>
    <row r="50" spans="1:3">
      <c r="A50" s="339"/>
      <c r="B50" s="123" t="s">
        <v>1119</v>
      </c>
      <c r="C50" s="6">
        <v>123233</v>
      </c>
    </row>
    <row r="51" spans="1:3">
      <c r="A51" s="339"/>
      <c r="B51" s="108" t="s">
        <v>677</v>
      </c>
      <c r="C51" s="6">
        <v>124543</v>
      </c>
    </row>
    <row r="52" spans="1:3">
      <c r="A52" s="339"/>
      <c r="B52" s="123" t="s">
        <v>679</v>
      </c>
      <c r="C52" s="6">
        <v>125780</v>
      </c>
    </row>
    <row r="53" spans="1:3">
      <c r="A53" s="339"/>
      <c r="B53" s="123" t="s">
        <v>681</v>
      </c>
      <c r="C53" s="6">
        <v>125509</v>
      </c>
    </row>
    <row r="54" spans="1:3">
      <c r="A54" s="339">
        <v>43466</v>
      </c>
      <c r="B54" s="108" t="s">
        <v>1118</v>
      </c>
      <c r="C54" s="6">
        <v>125514</v>
      </c>
    </row>
    <row r="55" spans="1:3">
      <c r="A55" s="339"/>
      <c r="B55" s="123" t="s">
        <v>664</v>
      </c>
      <c r="C55" s="6">
        <v>126770</v>
      </c>
    </row>
    <row r="56" spans="1:3">
      <c r="A56" s="339"/>
      <c r="B56" s="123" t="s">
        <v>666</v>
      </c>
      <c r="C56" s="6">
        <v>127506</v>
      </c>
    </row>
    <row r="57" spans="1:3">
      <c r="A57" s="339"/>
      <c r="B57" s="108" t="s">
        <v>668</v>
      </c>
      <c r="C57" s="6">
        <v>128837</v>
      </c>
    </row>
    <row r="58" spans="1:3">
      <c r="A58" s="339"/>
      <c r="B58" s="123" t="s">
        <v>670</v>
      </c>
      <c r="C58" s="6">
        <v>128606</v>
      </c>
    </row>
    <row r="59" spans="1:3">
      <c r="A59" s="339"/>
      <c r="B59" s="123" t="s">
        <v>671</v>
      </c>
      <c r="C59" s="6">
        <v>129478</v>
      </c>
    </row>
    <row r="60" spans="1:3">
      <c r="A60" s="339"/>
      <c r="B60" s="108" t="s">
        <v>672</v>
      </c>
      <c r="C60" s="6">
        <v>130724</v>
      </c>
    </row>
    <row r="61" spans="1:3">
      <c r="A61" s="339"/>
      <c r="B61" s="123" t="s">
        <v>673</v>
      </c>
      <c r="C61" s="6">
        <v>129151</v>
      </c>
    </row>
    <row r="62" spans="1:3">
      <c r="A62" s="339"/>
      <c r="B62" s="123" t="s">
        <v>1119</v>
      </c>
      <c r="C62" s="6">
        <v>129378</v>
      </c>
    </row>
    <row r="63" spans="1:3">
      <c r="A63" s="339"/>
      <c r="B63" s="108" t="s">
        <v>677</v>
      </c>
      <c r="C63" s="6">
        <v>130695</v>
      </c>
    </row>
    <row r="64" spans="1:3">
      <c r="A64" s="339"/>
      <c r="B64" s="123" t="s">
        <v>679</v>
      </c>
      <c r="C64" s="6">
        <v>131903</v>
      </c>
    </row>
    <row r="65" spans="1:3">
      <c r="A65" s="339"/>
      <c r="B65" s="123" t="s">
        <v>681</v>
      </c>
      <c r="C65" s="6">
        <v>130985</v>
      </c>
    </row>
    <row r="66" spans="1:3">
      <c r="A66" s="339">
        <v>43831</v>
      </c>
      <c r="B66" s="108" t="s">
        <v>1118</v>
      </c>
      <c r="C66" s="6">
        <v>130255</v>
      </c>
    </row>
    <row r="67" spans="1:3">
      <c r="A67" s="339"/>
      <c r="B67" s="123" t="s">
        <v>664</v>
      </c>
      <c r="C67" s="6">
        <v>131946</v>
      </c>
    </row>
    <row r="68" spans="1:3">
      <c r="A68" s="339"/>
      <c r="B68" s="123" t="s">
        <v>666</v>
      </c>
      <c r="C68" s="6">
        <v>127827</v>
      </c>
    </row>
    <row r="69" spans="1:3">
      <c r="A69" s="339"/>
      <c r="B69" s="108" t="s">
        <v>668</v>
      </c>
      <c r="C69" s="6">
        <v>117956</v>
      </c>
    </row>
    <row r="70" spans="1:3">
      <c r="A70" s="339"/>
      <c r="B70" s="123" t="s">
        <v>670</v>
      </c>
      <c r="C70" s="6">
        <v>113515</v>
      </c>
    </row>
    <row r="71" spans="1:3">
      <c r="A71" s="339"/>
      <c r="B71" s="123" t="s">
        <v>671</v>
      </c>
      <c r="C71" s="6">
        <v>110253</v>
      </c>
    </row>
    <row r="72" spans="1:3">
      <c r="A72" s="339"/>
      <c r="B72" s="108" t="s">
        <v>672</v>
      </c>
      <c r="C72" s="6">
        <v>110007</v>
      </c>
    </row>
    <row r="73" spans="1:3">
      <c r="A73" s="339"/>
      <c r="B73" s="123" t="s">
        <v>673</v>
      </c>
      <c r="C73" s="6">
        <v>109718</v>
      </c>
    </row>
    <row r="74" spans="1:3">
      <c r="A74" s="339"/>
      <c r="B74" s="123" t="s">
        <v>1119</v>
      </c>
      <c r="C74" s="6">
        <v>109645</v>
      </c>
    </row>
    <row r="75" spans="1:3">
      <c r="A75" s="339"/>
      <c r="B75" s="108" t="s">
        <v>677</v>
      </c>
      <c r="C75" s="6">
        <v>111091</v>
      </c>
    </row>
    <row r="76" spans="1:3">
      <c r="A76" s="339"/>
      <c r="B76" s="123" t="s">
        <v>679</v>
      </c>
      <c r="C76" s="6">
        <v>112630</v>
      </c>
    </row>
    <row r="77" spans="1:3">
      <c r="A77" s="339"/>
      <c r="B77" s="123" t="s">
        <v>681</v>
      </c>
      <c r="C77" s="6">
        <v>112226</v>
      </c>
    </row>
    <row r="78" spans="1:3">
      <c r="A78" s="339">
        <v>44197</v>
      </c>
      <c r="B78" s="108" t="s">
        <v>1118</v>
      </c>
      <c r="C78" s="6">
        <v>110277</v>
      </c>
    </row>
    <row r="79" spans="1:3">
      <c r="A79" s="339"/>
      <c r="B79" s="123" t="s">
        <v>664</v>
      </c>
      <c r="C79" s="6">
        <v>109926</v>
      </c>
    </row>
    <row r="80" spans="1:3">
      <c r="A80" s="339"/>
      <c r="B80" s="123" t="s">
        <v>666</v>
      </c>
      <c r="C80" s="6">
        <v>110564</v>
      </c>
    </row>
    <row r="81" spans="1:4">
      <c r="A81" s="339"/>
      <c r="B81" s="108" t="s">
        <v>668</v>
      </c>
      <c r="C81" s="6">
        <v>111454</v>
      </c>
    </row>
    <row r="82" spans="1:4">
      <c r="A82" s="339"/>
      <c r="B82" s="123" t="s">
        <v>670</v>
      </c>
      <c r="C82" s="6">
        <v>112774</v>
      </c>
    </row>
    <row r="83" spans="1:4">
      <c r="A83" s="339"/>
      <c r="B83" s="123" t="s">
        <v>671</v>
      </c>
      <c r="C83" s="6">
        <v>117956</v>
      </c>
    </row>
    <row r="84" spans="1:4">
      <c r="A84" s="339"/>
      <c r="B84" s="108" t="s">
        <v>672</v>
      </c>
      <c r="C84" s="6">
        <v>123830</v>
      </c>
    </row>
    <row r="85" spans="1:4">
      <c r="A85" s="339"/>
      <c r="B85" s="123" t="s">
        <v>673</v>
      </c>
      <c r="C85" s="6">
        <v>122663</v>
      </c>
    </row>
    <row r="86" spans="1:4">
      <c r="A86" s="339"/>
      <c r="B86" s="123" t="s">
        <v>1119</v>
      </c>
      <c r="C86" s="6">
        <v>121731</v>
      </c>
    </row>
    <row r="87" spans="1:4">
      <c r="A87" s="339"/>
      <c r="B87" s="108" t="s">
        <v>677</v>
      </c>
      <c r="C87" s="6">
        <v>123708</v>
      </c>
    </row>
    <row r="88" spans="1:4">
      <c r="A88" s="339"/>
      <c r="B88" s="123" t="s">
        <v>679</v>
      </c>
      <c r="C88" s="6">
        <v>126082</v>
      </c>
    </row>
    <row r="89" spans="1:4">
      <c r="A89" s="339"/>
      <c r="B89" s="123" t="s">
        <v>681</v>
      </c>
      <c r="C89" s="6">
        <v>126998</v>
      </c>
    </row>
    <row r="90" spans="1:4">
      <c r="A90" s="339">
        <v>44562</v>
      </c>
      <c r="B90" s="108" t="s">
        <v>1118</v>
      </c>
      <c r="C90" s="6">
        <v>127062</v>
      </c>
    </row>
    <row r="91" spans="1:4">
      <c r="A91" s="339"/>
      <c r="B91" s="123" t="s">
        <v>664</v>
      </c>
      <c r="C91" s="6">
        <v>128939</v>
      </c>
    </row>
    <row r="92" spans="1:4">
      <c r="A92" s="339"/>
      <c r="B92" s="123" t="s">
        <v>666</v>
      </c>
      <c r="C92" s="6">
        <v>129615</v>
      </c>
    </row>
    <row r="93" spans="1:4">
      <c r="B93" s="108" t="s">
        <v>668</v>
      </c>
      <c r="C93" s="6">
        <v>130420</v>
      </c>
      <c r="D93" s="340"/>
    </row>
    <row r="94" spans="1:4">
      <c r="B94" s="123" t="s">
        <v>670</v>
      </c>
      <c r="C94" s="6">
        <v>131075</v>
      </c>
      <c r="D94" s="340"/>
    </row>
    <row r="95" spans="1:4">
      <c r="B95" s="123" t="s">
        <v>671</v>
      </c>
      <c r="C95" s="6">
        <v>132748</v>
      </c>
    </row>
    <row r="96" spans="1:4">
      <c r="B96" s="108" t="s">
        <v>672</v>
      </c>
      <c r="C96" s="6">
        <v>133487</v>
      </c>
    </row>
    <row r="97" spans="1:3">
      <c r="B97" s="123" t="s">
        <v>673</v>
      </c>
      <c r="C97" s="6">
        <v>133842</v>
      </c>
    </row>
    <row r="98" spans="1:3">
      <c r="B98" s="124">
        <v>44440</v>
      </c>
      <c r="C98" s="6">
        <v>135056</v>
      </c>
    </row>
    <row r="99" spans="1:3">
      <c r="B99" s="124">
        <v>44470</v>
      </c>
      <c r="C99" s="125">
        <v>137270</v>
      </c>
    </row>
    <row r="100" spans="1:3">
      <c r="B100" s="126" t="s">
        <v>679</v>
      </c>
      <c r="C100" s="6">
        <v>139180</v>
      </c>
    </row>
    <row r="101" spans="1:3">
      <c r="B101" s="126" t="s">
        <v>681</v>
      </c>
      <c r="C101" s="6">
        <v>138762</v>
      </c>
    </row>
    <row r="102" spans="1:3">
      <c r="A102" s="337">
        <v>2023</v>
      </c>
      <c r="B102" s="126" t="s">
        <v>1118</v>
      </c>
      <c r="C102" s="6">
        <v>138891</v>
      </c>
    </row>
    <row r="103" spans="1:3">
      <c r="B103" s="126" t="s">
        <v>664</v>
      </c>
      <c r="C103" s="6">
        <v>140132</v>
      </c>
    </row>
    <row r="104" spans="1:3">
      <c r="B104" s="126" t="s">
        <v>666</v>
      </c>
      <c r="C104" s="6">
        <v>141747</v>
      </c>
    </row>
    <row r="105" spans="1:3">
      <c r="B105" s="126" t="s">
        <v>668</v>
      </c>
      <c r="C105" s="6">
        <v>143025</v>
      </c>
    </row>
    <row r="106" spans="1:3">
      <c r="B106" s="127" t="s">
        <v>670</v>
      </c>
      <c r="C106" s="128">
        <v>143730</v>
      </c>
    </row>
    <row r="107" spans="1:3">
      <c r="B107" s="126"/>
      <c r="C107" s="6"/>
    </row>
    <row r="108" spans="1:3">
      <c r="B108" s="126"/>
      <c r="C108" s="6"/>
    </row>
    <row r="109" spans="1:3">
      <c r="B109" s="126"/>
      <c r="C109" s="6"/>
    </row>
    <row r="110" spans="1:3">
      <c r="B110" s="126"/>
      <c r="C110" s="6"/>
    </row>
    <row r="111" spans="1:3">
      <c r="B111" s="126"/>
      <c r="C111" s="6"/>
    </row>
    <row r="112" spans="1:3">
      <c r="B112" s="126"/>
      <c r="C112" s="6"/>
    </row>
    <row r="113" spans="2:3">
      <c r="B113" s="126"/>
      <c r="C113" s="6"/>
    </row>
    <row r="114" spans="2:3">
      <c r="B114" s="126"/>
      <c r="C114" s="6"/>
    </row>
    <row r="115" spans="2:3">
      <c r="B115" s="126"/>
      <c r="C115" s="6"/>
    </row>
    <row r="116" spans="2:3">
      <c r="B116" s="126"/>
      <c r="C116" s="6"/>
    </row>
    <row r="117" spans="2:3">
      <c r="B117" s="126"/>
      <c r="C117" s="6"/>
    </row>
    <row r="118" spans="2:3">
      <c r="B118" s="126"/>
      <c r="C118" s="6"/>
    </row>
    <row r="119" spans="2:3">
      <c r="B119" s="126"/>
      <c r="C119" s="6"/>
    </row>
    <row r="120" spans="2:3">
      <c r="B120" s="126"/>
      <c r="C120" s="6"/>
    </row>
    <row r="121" spans="2:3">
      <c r="B121" s="126"/>
      <c r="C121" s="6"/>
    </row>
    <row r="122" spans="2:3">
      <c r="B122" s="126"/>
      <c r="C122" s="6"/>
    </row>
    <row r="123" spans="2:3">
      <c r="B123" s="126"/>
      <c r="C123" s="6"/>
    </row>
    <row r="124" spans="2:3">
      <c r="B124" s="126"/>
      <c r="C124" s="6"/>
    </row>
    <row r="125" spans="2:3">
      <c r="B125" s="126"/>
      <c r="C125" s="6"/>
    </row>
    <row r="126" spans="2:3">
      <c r="B126" s="126"/>
      <c r="C126" s="6"/>
    </row>
    <row r="127" spans="2:3">
      <c r="B127" s="126"/>
      <c r="C127" s="6"/>
    </row>
    <row r="128" spans="2:3">
      <c r="B128" s="126"/>
      <c r="C128" s="6"/>
    </row>
    <row r="129" spans="2:3">
      <c r="B129" s="126"/>
      <c r="C129" s="6"/>
    </row>
    <row r="130" spans="2:3">
      <c r="B130" s="126"/>
      <c r="C130" s="6"/>
    </row>
    <row r="131" spans="2:3">
      <c r="B131" s="126"/>
      <c r="C131" s="6"/>
    </row>
    <row r="132" spans="2:3">
      <c r="B132" s="126"/>
      <c r="C132" s="6"/>
    </row>
    <row r="133" spans="2:3">
      <c r="B133" s="126"/>
      <c r="C133" s="6"/>
    </row>
    <row r="134" spans="2:3">
      <c r="B134" s="126"/>
      <c r="C134" s="6"/>
    </row>
    <row r="135" spans="2:3">
      <c r="B135" s="126"/>
      <c r="C135" s="6"/>
    </row>
    <row r="136" spans="2:3">
      <c r="B136" s="126"/>
      <c r="C136" s="6"/>
    </row>
    <row r="137" spans="2:3">
      <c r="B137" s="126"/>
      <c r="C137" s="6"/>
    </row>
    <row r="138" spans="2:3">
      <c r="B138" s="126"/>
      <c r="C138" s="6"/>
    </row>
    <row r="139" spans="2:3">
      <c r="B139" s="126"/>
      <c r="C139" s="6"/>
    </row>
    <row r="140" spans="2:3">
      <c r="B140" s="126"/>
      <c r="C140" s="6"/>
    </row>
    <row r="141" spans="2:3">
      <c r="B141" s="126"/>
      <c r="C141" s="6"/>
    </row>
    <row r="142" spans="2:3">
      <c r="B142" s="126"/>
      <c r="C142" s="6"/>
    </row>
    <row r="143" spans="2:3">
      <c r="B143" s="126"/>
      <c r="C143" s="6"/>
    </row>
    <row r="144" spans="2:3">
      <c r="B144" s="126"/>
      <c r="C144" s="6"/>
    </row>
    <row r="145" spans="2:3">
      <c r="B145" s="126"/>
      <c r="C145" s="6"/>
    </row>
    <row r="146" spans="2:3">
      <c r="B146" s="126"/>
      <c r="C146" s="6"/>
    </row>
    <row r="147" spans="2:3">
      <c r="B147" s="126"/>
      <c r="C147" s="6"/>
    </row>
    <row r="148" spans="2:3">
      <c r="B148" s="126"/>
      <c r="C148" s="6"/>
    </row>
    <row r="149" spans="2:3">
      <c r="B149" s="126"/>
      <c r="C149" s="6"/>
    </row>
    <row r="150" spans="2:3">
      <c r="B150" s="126"/>
      <c r="C150" s="6"/>
    </row>
    <row r="151" spans="2:3">
      <c r="B151" s="126"/>
      <c r="C151" s="6"/>
    </row>
    <row r="152" spans="2:3">
      <c r="B152" s="126"/>
      <c r="C152" s="6"/>
    </row>
    <row r="153" spans="2:3">
      <c r="B153" s="126"/>
      <c r="C153" s="6"/>
    </row>
    <row r="154" spans="2:3">
      <c r="B154" s="126"/>
      <c r="C154" s="6"/>
    </row>
    <row r="155" spans="2:3">
      <c r="B155" s="126"/>
      <c r="C155" s="6"/>
    </row>
    <row r="156" spans="2:3">
      <c r="B156" s="126"/>
      <c r="C156" s="6"/>
    </row>
    <row r="157" spans="2:3">
      <c r="B157" s="126"/>
      <c r="C157" s="6"/>
    </row>
    <row r="158" spans="2:3">
      <c r="B158" s="126"/>
      <c r="C158" s="6"/>
    </row>
    <row r="159" spans="2:3">
      <c r="B159" s="126"/>
      <c r="C159" s="6"/>
    </row>
    <row r="160" spans="2:3">
      <c r="B160" s="126"/>
      <c r="C160" s="6"/>
    </row>
    <row r="161" spans="2:3">
      <c r="B161" s="126"/>
      <c r="C161" s="6"/>
    </row>
    <row r="162" spans="2:3">
      <c r="B162" s="126"/>
      <c r="C162" s="6"/>
    </row>
    <row r="163" spans="2:3">
      <c r="B163" s="126"/>
      <c r="C163" s="6"/>
    </row>
    <row r="164" spans="2:3">
      <c r="B164" s="126"/>
      <c r="C164" s="6"/>
    </row>
    <row r="165" spans="2:3">
      <c r="B165" s="126"/>
      <c r="C165" s="6"/>
    </row>
    <row r="166" spans="2:3">
      <c r="B166" s="126"/>
      <c r="C166" s="6"/>
    </row>
    <row r="167" spans="2:3">
      <c r="B167" s="126"/>
      <c r="C167" s="6"/>
    </row>
    <row r="168" spans="2:3">
      <c r="B168" s="126"/>
      <c r="C168" s="6"/>
    </row>
    <row r="169" spans="2:3">
      <c r="B169" s="126"/>
      <c r="C169" s="6"/>
    </row>
    <row r="170" spans="2:3">
      <c r="B170" s="126"/>
      <c r="C170" s="6"/>
    </row>
    <row r="171" spans="2:3">
      <c r="B171" s="126"/>
      <c r="C171" s="6"/>
    </row>
    <row r="172" spans="2:3">
      <c r="B172" s="126"/>
      <c r="C172" s="6"/>
    </row>
    <row r="173" spans="2:3">
      <c r="B173" s="126"/>
      <c r="C173" s="6"/>
    </row>
    <row r="174" spans="2:3">
      <c r="B174" s="126"/>
      <c r="C174" s="6"/>
    </row>
    <row r="175" spans="2:3">
      <c r="B175" s="126"/>
      <c r="C175" s="6"/>
    </row>
    <row r="176" spans="2:3">
      <c r="B176" s="126"/>
      <c r="C176" s="6"/>
    </row>
    <row r="177" spans="2:3">
      <c r="B177" s="126"/>
      <c r="C177" s="6"/>
    </row>
    <row r="178" spans="2:3">
      <c r="B178" s="126"/>
      <c r="C178" s="6"/>
    </row>
    <row r="179" spans="2:3">
      <c r="B179" s="126"/>
      <c r="C179" s="6"/>
    </row>
    <row r="180" spans="2:3">
      <c r="B180" s="126"/>
      <c r="C180" s="6"/>
    </row>
    <row r="181" spans="2:3">
      <c r="B181" s="126"/>
      <c r="C181" s="6"/>
    </row>
    <row r="182" spans="2:3">
      <c r="B182" s="126"/>
      <c r="C182" s="6"/>
    </row>
    <row r="183" spans="2:3">
      <c r="B183" s="126"/>
      <c r="C183" s="6"/>
    </row>
    <row r="184" spans="2:3">
      <c r="B184" s="126"/>
      <c r="C184" s="6"/>
    </row>
    <row r="185" spans="2:3">
      <c r="B185" s="126"/>
      <c r="C185" s="6"/>
    </row>
    <row r="186" spans="2:3">
      <c r="B186" s="126"/>
      <c r="C186" s="6"/>
    </row>
    <row r="187" spans="2:3">
      <c r="B187" s="126"/>
      <c r="C187" s="6"/>
    </row>
    <row r="188" spans="2:3">
      <c r="B188" s="126"/>
      <c r="C188" s="6"/>
    </row>
    <row r="189" spans="2:3">
      <c r="B189" s="126"/>
      <c r="C189" s="6"/>
    </row>
    <row r="190" spans="2:3">
      <c r="B190" s="126"/>
      <c r="C190" s="6"/>
    </row>
    <row r="191" spans="2:3">
      <c r="B191" s="126"/>
      <c r="C191" s="6"/>
    </row>
    <row r="192" spans="2:3">
      <c r="B192" s="126"/>
      <c r="C192" s="6"/>
    </row>
    <row r="193" spans="2:3">
      <c r="B193" s="126"/>
      <c r="C193" s="6"/>
    </row>
    <row r="194" spans="2:3">
      <c r="B194" s="126"/>
      <c r="C194" s="6"/>
    </row>
    <row r="195" spans="2:3">
      <c r="B195" s="126"/>
      <c r="C195" s="6"/>
    </row>
    <row r="196" spans="2:3">
      <c r="B196" s="126"/>
      <c r="C196" s="6"/>
    </row>
    <row r="197" spans="2:3">
      <c r="B197" s="126"/>
      <c r="C197" s="6"/>
    </row>
    <row r="198" spans="2:3">
      <c r="B198" s="126"/>
      <c r="C198" s="6"/>
    </row>
    <row r="199" spans="2:3">
      <c r="B199" s="126"/>
      <c r="C199" s="6"/>
    </row>
    <row r="200" spans="2:3">
      <c r="B200" s="126"/>
      <c r="C200" s="6"/>
    </row>
    <row r="201" spans="2:3">
      <c r="B201" s="126"/>
      <c r="C201" s="6"/>
    </row>
    <row r="202" spans="2:3">
      <c r="B202" s="126"/>
      <c r="C202" s="6"/>
    </row>
    <row r="203" spans="2:3">
      <c r="B203" s="126"/>
      <c r="C203" s="6"/>
    </row>
    <row r="204" spans="2:3">
      <c r="B204" s="126"/>
      <c r="C204" s="6"/>
    </row>
    <row r="205" spans="2:3">
      <c r="B205" s="126"/>
      <c r="C205" s="6"/>
    </row>
    <row r="206" spans="2:3">
      <c r="B206" s="126"/>
      <c r="C206" s="6"/>
    </row>
    <row r="207" spans="2:3">
      <c r="B207" s="126"/>
      <c r="C207" s="6"/>
    </row>
    <row r="208" spans="2:3">
      <c r="B208" s="126"/>
      <c r="C208" s="6"/>
    </row>
    <row r="209" spans="2:3">
      <c r="B209" s="126"/>
      <c r="C209" s="6"/>
    </row>
    <row r="210" spans="2:3">
      <c r="B210" s="126"/>
      <c r="C210" s="6"/>
    </row>
    <row r="211" spans="2:3">
      <c r="B211" s="126"/>
      <c r="C211" s="6"/>
    </row>
    <row r="212" spans="2:3">
      <c r="B212" s="126"/>
      <c r="C212" s="6"/>
    </row>
    <row r="213" spans="2:3">
      <c r="B213" s="126"/>
      <c r="C213" s="6"/>
    </row>
    <row r="214" spans="2:3">
      <c r="B214" s="126"/>
      <c r="C214" s="6"/>
    </row>
    <row r="215" spans="2:3">
      <c r="B215" s="126"/>
      <c r="C215" s="6"/>
    </row>
    <row r="216" spans="2:3">
      <c r="B216" s="126"/>
      <c r="C216" s="6"/>
    </row>
    <row r="217" spans="2:3">
      <c r="B217" s="129"/>
      <c r="C217" s="6"/>
    </row>
    <row r="218" spans="2:3">
      <c r="B218" s="129"/>
      <c r="C218" s="6"/>
    </row>
    <row r="219" spans="2:3">
      <c r="B219" s="129"/>
      <c r="C219" s="6"/>
    </row>
    <row r="220" spans="2:3">
      <c r="B220" s="129"/>
      <c r="C220" s="6"/>
    </row>
    <row r="221" spans="2:3">
      <c r="B221" s="129"/>
      <c r="C221" s="6"/>
    </row>
    <row r="222" spans="2:3">
      <c r="B222" s="129"/>
      <c r="C222" s="6"/>
    </row>
    <row r="223" spans="2:3">
      <c r="B223" s="129"/>
      <c r="C223" s="6"/>
    </row>
    <row r="224" spans="2:3">
      <c r="B224" s="129"/>
      <c r="C224" s="6"/>
    </row>
    <row r="225" spans="2:3">
      <c r="B225" s="129"/>
      <c r="C225" s="6"/>
    </row>
    <row r="226" spans="2:3">
      <c r="B226" s="129"/>
      <c r="C226" s="6"/>
    </row>
    <row r="227" spans="2:3">
      <c r="B227" s="129"/>
      <c r="C227" s="6"/>
    </row>
    <row r="228" spans="2:3">
      <c r="B228" s="129"/>
      <c r="C228" s="6"/>
    </row>
    <row r="229" spans="2:3">
      <c r="B229" s="129"/>
      <c r="C229" s="6"/>
    </row>
    <row r="230" spans="2:3">
      <c r="B230" s="129"/>
      <c r="C230" s="6"/>
    </row>
    <row r="231" spans="2:3">
      <c r="B231" s="129"/>
      <c r="C231" s="6"/>
    </row>
    <row r="232" spans="2:3">
      <c r="B232" s="129"/>
      <c r="C232" s="6"/>
    </row>
    <row r="233" spans="2:3">
      <c r="B233" s="129"/>
      <c r="C233" s="6"/>
    </row>
    <row r="234" spans="2:3">
      <c r="B234" s="129"/>
      <c r="C234" s="6"/>
    </row>
    <row r="235" spans="2:3">
      <c r="B235" s="129"/>
      <c r="C235" s="6"/>
    </row>
    <row r="236" spans="2:3">
      <c r="B236" s="129"/>
      <c r="C236" s="6"/>
    </row>
    <row r="237" spans="2:3">
      <c r="B237" s="129"/>
      <c r="C237" s="6"/>
    </row>
    <row r="238" spans="2:3">
      <c r="B238" s="129"/>
      <c r="C238" s="6"/>
    </row>
    <row r="239" spans="2:3">
      <c r="B239" s="129"/>
      <c r="C239" s="6"/>
    </row>
    <row r="240" spans="2:3">
      <c r="B240" s="129"/>
      <c r="C240" s="6"/>
    </row>
    <row r="241" spans="2:3">
      <c r="B241" s="129"/>
      <c r="C241" s="6"/>
    </row>
    <row r="242" spans="2:3">
      <c r="B242" s="129"/>
      <c r="C242" s="6"/>
    </row>
    <row r="243" spans="2:3">
      <c r="B243" s="129"/>
      <c r="C243" s="6"/>
    </row>
    <row r="244" spans="2:3">
      <c r="B244" s="129"/>
      <c r="C244" s="6"/>
    </row>
    <row r="245" spans="2:3">
      <c r="B245" s="129"/>
      <c r="C245" s="6"/>
    </row>
    <row r="246" spans="2:3">
      <c r="B246" s="129"/>
      <c r="C246" s="6"/>
    </row>
    <row r="247" spans="2:3">
      <c r="B247" s="129"/>
      <c r="C247" s="6"/>
    </row>
    <row r="248" spans="2:3">
      <c r="B248" s="129"/>
      <c r="C248" s="6"/>
    </row>
    <row r="249" spans="2:3">
      <c r="B249" s="129"/>
      <c r="C249" s="6"/>
    </row>
    <row r="250" spans="2:3">
      <c r="B250" s="129"/>
      <c r="C250" s="6"/>
    </row>
    <row r="251" spans="2:3">
      <c r="B251" s="129"/>
      <c r="C251" s="6"/>
    </row>
    <row r="252" spans="2:3">
      <c r="B252" s="129"/>
      <c r="C252" s="6"/>
    </row>
    <row r="253" spans="2:3">
      <c r="B253" s="129"/>
      <c r="C253" s="6"/>
    </row>
    <row r="254" spans="2:3">
      <c r="B254" s="129"/>
      <c r="C254" s="6"/>
    </row>
    <row r="255" spans="2:3">
      <c r="B255" s="129"/>
      <c r="C255" s="6"/>
    </row>
    <row r="256" spans="2:3">
      <c r="B256" s="129"/>
      <c r="C256" s="6"/>
    </row>
    <row r="257" spans="2:3">
      <c r="B257" s="129"/>
      <c r="C257" s="6"/>
    </row>
    <row r="258" spans="2:3">
      <c r="B258" s="129"/>
      <c r="C258" s="6"/>
    </row>
    <row r="259" spans="2:3">
      <c r="B259" s="129"/>
      <c r="C259" s="6"/>
    </row>
    <row r="260" spans="2:3">
      <c r="B260" s="129"/>
      <c r="C260" s="6"/>
    </row>
    <row r="261" spans="2:3">
      <c r="B261" s="129"/>
      <c r="C261" s="6"/>
    </row>
    <row r="262" spans="2:3">
      <c r="B262" s="129"/>
      <c r="C262" s="6"/>
    </row>
    <row r="263" spans="2:3">
      <c r="B263" s="129"/>
      <c r="C263" s="6"/>
    </row>
    <row r="264" spans="2:3">
      <c r="B264" s="129"/>
      <c r="C264" s="6"/>
    </row>
    <row r="265" spans="2:3">
      <c r="B265" s="129"/>
      <c r="C265" s="6"/>
    </row>
    <row r="266" spans="2:3">
      <c r="B266" s="129"/>
      <c r="C266" s="6"/>
    </row>
    <row r="267" spans="2:3">
      <c r="B267" s="129"/>
      <c r="C267" s="6"/>
    </row>
    <row r="268" spans="2:3">
      <c r="B268" s="129"/>
      <c r="C268" s="6"/>
    </row>
    <row r="269" spans="2:3">
      <c r="B269" s="129"/>
      <c r="C269" s="6"/>
    </row>
    <row r="270" spans="2:3">
      <c r="B270" s="129"/>
      <c r="C270" s="6"/>
    </row>
    <row r="271" spans="2:3">
      <c r="B271" s="129"/>
      <c r="C271" s="6"/>
    </row>
    <row r="272" spans="2:3">
      <c r="B272" s="129"/>
      <c r="C272" s="6"/>
    </row>
    <row r="273" spans="2:3">
      <c r="B273" s="129"/>
      <c r="C273" s="6"/>
    </row>
    <row r="274" spans="2:3">
      <c r="B274" s="129"/>
      <c r="C274" s="6"/>
    </row>
    <row r="275" spans="2:3">
      <c r="B275" s="129"/>
      <c r="C275" s="6"/>
    </row>
    <row r="276" spans="2:3">
      <c r="B276" s="129"/>
      <c r="C276" s="6"/>
    </row>
    <row r="277" spans="2:3">
      <c r="B277" s="129"/>
      <c r="C277" s="6"/>
    </row>
    <row r="278" spans="2:3">
      <c r="B278" s="129"/>
      <c r="C278" s="6"/>
    </row>
    <row r="279" spans="2:3">
      <c r="B279" s="129"/>
      <c r="C279" s="6"/>
    </row>
    <row r="280" spans="2:3">
      <c r="B280" s="129"/>
      <c r="C280" s="6"/>
    </row>
    <row r="281" spans="2:3">
      <c r="B281" s="129"/>
      <c r="C281" s="6"/>
    </row>
    <row r="282" spans="2:3">
      <c r="B282" s="129"/>
      <c r="C282" s="6"/>
    </row>
    <row r="283" spans="2:3">
      <c r="B283" s="129"/>
      <c r="C283" s="6"/>
    </row>
    <row r="284" spans="2:3">
      <c r="B284" s="129"/>
      <c r="C284" s="6"/>
    </row>
    <row r="285" spans="2:3">
      <c r="B285" s="129"/>
      <c r="C285" s="6"/>
    </row>
    <row r="286" spans="2:3">
      <c r="B286" s="129"/>
      <c r="C286" s="6"/>
    </row>
    <row r="287" spans="2:3">
      <c r="B287" s="129"/>
      <c r="C287" s="6"/>
    </row>
    <row r="288" spans="2:3">
      <c r="B288" s="129"/>
      <c r="C288" s="6"/>
    </row>
    <row r="289" spans="2:3">
      <c r="B289" s="129"/>
      <c r="C289" s="6"/>
    </row>
    <row r="290" spans="2:3">
      <c r="B290" s="129"/>
      <c r="C290" s="6"/>
    </row>
    <row r="291" spans="2:3">
      <c r="B291" s="129"/>
      <c r="C291" s="6"/>
    </row>
    <row r="292" spans="2:3">
      <c r="B292" s="129"/>
      <c r="C292" s="6"/>
    </row>
    <row r="293" spans="2:3">
      <c r="B293" s="129"/>
      <c r="C293" s="6"/>
    </row>
    <row r="294" spans="2:3">
      <c r="B294" s="129"/>
      <c r="C294" s="6"/>
    </row>
    <row r="295" spans="2:3">
      <c r="B295" s="129"/>
      <c r="C295" s="6"/>
    </row>
    <row r="296" spans="2:3">
      <c r="B296" s="129"/>
      <c r="C296" s="6"/>
    </row>
    <row r="297" spans="2:3">
      <c r="B297" s="129"/>
      <c r="C297" s="6"/>
    </row>
    <row r="298" spans="2:3">
      <c r="B298" s="129"/>
      <c r="C298" s="6"/>
    </row>
    <row r="299" spans="2:3">
      <c r="B299" s="129"/>
      <c r="C299" s="6"/>
    </row>
    <row r="300" spans="2:3">
      <c r="B300" s="129"/>
      <c r="C300" s="6"/>
    </row>
    <row r="301" spans="2:3">
      <c r="B301" s="129"/>
      <c r="C301" s="6"/>
    </row>
    <row r="302" spans="2:3">
      <c r="B302" s="129"/>
      <c r="C302" s="6"/>
    </row>
    <row r="303" spans="2:3">
      <c r="B303" s="129"/>
      <c r="C303" s="6"/>
    </row>
    <row r="304" spans="2:3">
      <c r="B304" s="129"/>
      <c r="C304" s="6"/>
    </row>
    <row r="305" spans="2:3">
      <c r="B305" s="129"/>
      <c r="C305" s="6"/>
    </row>
    <row r="306" spans="2:3">
      <c r="B306" s="129"/>
      <c r="C306" s="6"/>
    </row>
    <row r="307" spans="2:3">
      <c r="B307" s="129"/>
      <c r="C307" s="6"/>
    </row>
    <row r="308" spans="2:3">
      <c r="B308" s="129"/>
      <c r="C308" s="6"/>
    </row>
    <row r="309" spans="2:3">
      <c r="B309" s="129"/>
      <c r="C309" s="6"/>
    </row>
    <row r="310" spans="2:3">
      <c r="B310" s="129"/>
      <c r="C310" s="6"/>
    </row>
    <row r="311" spans="2:3">
      <c r="B311" s="129"/>
      <c r="C311" s="6"/>
    </row>
    <row r="312" spans="2:3">
      <c r="B312" s="129"/>
      <c r="C312" s="6"/>
    </row>
    <row r="313" spans="2:3">
      <c r="B313" s="129"/>
      <c r="C313" s="6"/>
    </row>
    <row r="314" spans="2:3">
      <c r="B314" s="129"/>
      <c r="C314" s="6"/>
    </row>
    <row r="315" spans="2:3">
      <c r="B315" s="129"/>
      <c r="C315" s="6"/>
    </row>
    <row r="316" spans="2:3">
      <c r="B316" s="129"/>
      <c r="C316" s="6"/>
    </row>
    <row r="317" spans="2:3">
      <c r="B317" s="129"/>
      <c r="C317" s="6"/>
    </row>
    <row r="318" spans="2:3">
      <c r="B318" s="129"/>
      <c r="C318" s="6"/>
    </row>
    <row r="319" spans="2:3">
      <c r="B319" s="129"/>
      <c r="C319" s="6"/>
    </row>
    <row r="320" spans="2:3">
      <c r="B320" s="129"/>
      <c r="C320" s="6"/>
    </row>
    <row r="321" spans="2:3">
      <c r="B321" s="129"/>
      <c r="C321" s="6"/>
    </row>
    <row r="322" spans="2:3">
      <c r="B322" s="129"/>
      <c r="C322" s="6"/>
    </row>
    <row r="323" spans="2:3">
      <c r="B323" s="129"/>
      <c r="C323" s="6"/>
    </row>
  </sheetData>
  <autoFilter ref="A5:C97" xr:uid="{00000000-0009-0000-0000-000049000000}"/>
  <mergeCells count="1">
    <mergeCell ref="H1:I1"/>
  </mergeCells>
  <hyperlinks>
    <hyperlink ref="H1:I1" location="Index!A1" display="Regresar al Índice" xr:uid="{6371E40F-55E7-44DC-AE74-74C041029567}"/>
  </hyperlinks>
  <pageMargins left="0.7" right="0.7" top="0.75" bottom="0.75" header="0.3" footer="0.3"/>
  <pageSetup orientation="portrait" horizontalDpi="4294967295" verticalDpi="4294967295"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1278F-CE11-4B4B-AA6C-08B5951A9DD3}">
  <sheetPr codeName="Hoja72"/>
  <dimension ref="A1:J216"/>
  <sheetViews>
    <sheetView zoomScaleNormal="100" workbookViewId="0"/>
  </sheetViews>
  <sheetFormatPr baseColWidth="10" defaultColWidth="11.42578125" defaultRowHeight="12.75"/>
  <cols>
    <col min="1" max="1" width="6.140625" style="337" bestFit="1" customWidth="1"/>
    <col min="2" max="2" width="5.5703125" style="109" bestFit="1" customWidth="1"/>
    <col min="3" max="3" width="13.7109375" style="6" bestFit="1" customWidth="1"/>
    <col min="4" max="4" width="25.7109375" style="337" bestFit="1" customWidth="1"/>
    <col min="5" max="5" width="27.85546875" style="22" bestFit="1" customWidth="1"/>
    <col min="6" max="16384" width="11.42578125" style="337"/>
  </cols>
  <sheetData>
    <row r="1" spans="1:10">
      <c r="A1" s="262" t="s">
        <v>2874</v>
      </c>
      <c r="F1" s="262"/>
      <c r="G1" s="262"/>
      <c r="H1" s="266" t="s">
        <v>1445</v>
      </c>
      <c r="I1" s="266"/>
      <c r="J1" s="262"/>
    </row>
    <row r="2" spans="1:10">
      <c r="A2" s="337" t="s">
        <v>1429</v>
      </c>
    </row>
    <row r="4" spans="1:10">
      <c r="D4" s="337" t="s">
        <v>655</v>
      </c>
      <c r="E4" s="22" t="s">
        <v>293</v>
      </c>
    </row>
    <row r="5" spans="1:10">
      <c r="A5" s="338" t="s">
        <v>438</v>
      </c>
      <c r="B5" s="130" t="s">
        <v>562</v>
      </c>
      <c r="C5" s="6" t="s">
        <v>1039</v>
      </c>
      <c r="D5" s="22" t="s">
        <v>1041</v>
      </c>
      <c r="E5" s="22" t="s">
        <v>1038</v>
      </c>
    </row>
    <row r="6" spans="1:10">
      <c r="A6" s="339">
        <v>42005</v>
      </c>
      <c r="B6" s="126">
        <v>42005</v>
      </c>
      <c r="C6" s="6">
        <v>105324</v>
      </c>
    </row>
    <row r="7" spans="1:10">
      <c r="A7" s="339"/>
      <c r="B7" s="126">
        <v>42036</v>
      </c>
      <c r="C7" s="6">
        <v>106367</v>
      </c>
      <c r="D7" s="340">
        <f>C7-C6</f>
        <v>1043</v>
      </c>
      <c r="E7" s="22">
        <f>(C7-C6)/C6</f>
        <v>9.9027761953590816E-3</v>
      </c>
    </row>
    <row r="8" spans="1:10">
      <c r="A8" s="339"/>
      <c r="B8" s="126">
        <v>42064</v>
      </c>
      <c r="C8" s="6">
        <v>106891</v>
      </c>
      <c r="D8" s="340">
        <f t="shared" ref="D8:D71" si="0">C8-C7</f>
        <v>524</v>
      </c>
      <c r="E8" s="22">
        <f t="shared" ref="E8:E71" si="1">(C8-C7)/C7</f>
        <v>4.9263399362584259E-3</v>
      </c>
    </row>
    <row r="9" spans="1:10">
      <c r="A9" s="339"/>
      <c r="B9" s="126">
        <v>42095</v>
      </c>
      <c r="C9" s="6">
        <v>107285</v>
      </c>
      <c r="D9" s="340">
        <f t="shared" si="0"/>
        <v>394</v>
      </c>
      <c r="E9" s="22">
        <f t="shared" si="1"/>
        <v>3.6859978856966444E-3</v>
      </c>
    </row>
    <row r="10" spans="1:10">
      <c r="A10" s="339"/>
      <c r="B10" s="126">
        <v>42125</v>
      </c>
      <c r="C10" s="6">
        <v>106928</v>
      </c>
      <c r="D10" s="340">
        <f t="shared" si="0"/>
        <v>-357</v>
      </c>
      <c r="E10" s="22">
        <f t="shared" si="1"/>
        <v>-3.3275854033648694E-3</v>
      </c>
    </row>
    <row r="11" spans="1:10">
      <c r="A11" s="339"/>
      <c r="B11" s="126">
        <v>42156</v>
      </c>
      <c r="C11" s="6">
        <v>106609</v>
      </c>
      <c r="D11" s="340">
        <f t="shared" si="0"/>
        <v>-319</v>
      </c>
      <c r="E11" s="22">
        <f t="shared" si="1"/>
        <v>-2.9833158761035463E-3</v>
      </c>
    </row>
    <row r="12" spans="1:10">
      <c r="A12" s="339"/>
      <c r="B12" s="126">
        <v>42186</v>
      </c>
      <c r="C12" s="6">
        <v>108348</v>
      </c>
      <c r="D12" s="340">
        <f t="shared" si="0"/>
        <v>1739</v>
      </c>
      <c r="E12" s="22">
        <f t="shared" si="1"/>
        <v>1.6311943644532825E-2</v>
      </c>
    </row>
    <row r="13" spans="1:10">
      <c r="A13" s="339"/>
      <c r="B13" s="126">
        <v>42217</v>
      </c>
      <c r="C13" s="6">
        <v>108082</v>
      </c>
      <c r="D13" s="340">
        <f t="shared" si="0"/>
        <v>-266</v>
      </c>
      <c r="E13" s="22">
        <f t="shared" si="1"/>
        <v>-2.4550522390814782E-3</v>
      </c>
    </row>
    <row r="14" spans="1:10">
      <c r="A14" s="339"/>
      <c r="B14" s="126">
        <v>42248</v>
      </c>
      <c r="C14" s="6">
        <v>108492</v>
      </c>
      <c r="D14" s="340">
        <f t="shared" si="0"/>
        <v>410</v>
      </c>
      <c r="E14" s="22">
        <f t="shared" si="1"/>
        <v>3.7934161099905626E-3</v>
      </c>
    </row>
    <row r="15" spans="1:10">
      <c r="A15" s="339"/>
      <c r="B15" s="126">
        <v>42278</v>
      </c>
      <c r="C15" s="6">
        <v>110258</v>
      </c>
      <c r="D15" s="340">
        <f t="shared" si="0"/>
        <v>1766</v>
      </c>
      <c r="E15" s="22">
        <f t="shared" si="1"/>
        <v>1.627769789477565E-2</v>
      </c>
    </row>
    <row r="16" spans="1:10">
      <c r="A16" s="339"/>
      <c r="B16" s="126">
        <v>42309</v>
      </c>
      <c r="C16" s="6">
        <v>112567</v>
      </c>
      <c r="D16" s="340">
        <f t="shared" si="0"/>
        <v>2309</v>
      </c>
      <c r="E16" s="22">
        <f t="shared" si="1"/>
        <v>2.0941791071849663E-2</v>
      </c>
    </row>
    <row r="17" spans="1:5">
      <c r="A17" s="339"/>
      <c r="B17" s="126">
        <v>42339</v>
      </c>
      <c r="C17" s="6">
        <v>112703</v>
      </c>
      <c r="D17" s="340">
        <f t="shared" si="0"/>
        <v>136</v>
      </c>
      <c r="E17" s="22">
        <f t="shared" si="1"/>
        <v>1.2081693569163253E-3</v>
      </c>
    </row>
    <row r="18" spans="1:5">
      <c r="A18" s="339">
        <v>42370</v>
      </c>
      <c r="B18" s="126">
        <v>42370</v>
      </c>
      <c r="C18" s="6">
        <v>112089</v>
      </c>
      <c r="D18" s="340">
        <f t="shared" si="0"/>
        <v>-614</v>
      </c>
      <c r="E18" s="22">
        <f t="shared" si="1"/>
        <v>-5.4479472596115457E-3</v>
      </c>
    </row>
    <row r="19" spans="1:5">
      <c r="A19" s="339"/>
      <c r="B19" s="126">
        <v>42401</v>
      </c>
      <c r="C19" s="6">
        <v>113118</v>
      </c>
      <c r="D19" s="340">
        <f t="shared" si="0"/>
        <v>1029</v>
      </c>
      <c r="E19" s="22">
        <f t="shared" si="1"/>
        <v>9.1802050156572015E-3</v>
      </c>
    </row>
    <row r="20" spans="1:5">
      <c r="A20" s="339"/>
      <c r="B20" s="126">
        <v>42430</v>
      </c>
      <c r="C20" s="6">
        <v>113279</v>
      </c>
      <c r="D20" s="340">
        <f t="shared" si="0"/>
        <v>161</v>
      </c>
      <c r="E20" s="22">
        <f t="shared" si="1"/>
        <v>1.4232924910270691E-3</v>
      </c>
    </row>
    <row r="21" spans="1:5">
      <c r="A21" s="339"/>
      <c r="B21" s="126">
        <v>42461</v>
      </c>
      <c r="C21" s="6">
        <v>112873</v>
      </c>
      <c r="D21" s="340">
        <f t="shared" si="0"/>
        <v>-406</v>
      </c>
      <c r="E21" s="22">
        <f t="shared" si="1"/>
        <v>-3.5840711870690949E-3</v>
      </c>
    </row>
    <row r="22" spans="1:5">
      <c r="A22" s="339"/>
      <c r="B22" s="126">
        <v>42491</v>
      </c>
      <c r="C22" s="6">
        <v>112578</v>
      </c>
      <c r="D22" s="340">
        <f t="shared" si="0"/>
        <v>-295</v>
      </c>
      <c r="E22" s="22">
        <f t="shared" si="1"/>
        <v>-2.6135568293568878E-3</v>
      </c>
    </row>
    <row r="23" spans="1:5">
      <c r="A23" s="339"/>
      <c r="B23" s="126">
        <v>42522</v>
      </c>
      <c r="C23" s="6">
        <v>113340</v>
      </c>
      <c r="D23" s="340">
        <f t="shared" si="0"/>
        <v>762</v>
      </c>
      <c r="E23" s="22">
        <f t="shared" si="1"/>
        <v>6.768640409316207E-3</v>
      </c>
    </row>
    <row r="24" spans="1:5">
      <c r="A24" s="339"/>
      <c r="B24" s="126">
        <v>42552</v>
      </c>
      <c r="C24" s="6">
        <v>114966</v>
      </c>
      <c r="D24" s="340">
        <f t="shared" si="0"/>
        <v>1626</v>
      </c>
      <c r="E24" s="22">
        <f t="shared" si="1"/>
        <v>1.4346214928533616E-2</v>
      </c>
    </row>
    <row r="25" spans="1:5">
      <c r="A25" s="339"/>
      <c r="B25" s="126">
        <v>42583</v>
      </c>
      <c r="C25" s="6">
        <v>113363</v>
      </c>
      <c r="D25" s="340">
        <f t="shared" si="0"/>
        <v>-1603</v>
      </c>
      <c r="E25" s="22">
        <f t="shared" si="1"/>
        <v>-1.3943252787780734E-2</v>
      </c>
    </row>
    <row r="26" spans="1:5">
      <c r="A26" s="339"/>
      <c r="B26" s="126">
        <v>42614</v>
      </c>
      <c r="C26" s="6">
        <v>113523</v>
      </c>
      <c r="D26" s="340">
        <f t="shared" si="0"/>
        <v>160</v>
      </c>
      <c r="E26" s="22">
        <f t="shared" si="1"/>
        <v>1.4113952524192196E-3</v>
      </c>
    </row>
    <row r="27" spans="1:5">
      <c r="A27" s="339"/>
      <c r="B27" s="126">
        <v>42644</v>
      </c>
      <c r="C27" s="6">
        <v>114143</v>
      </c>
      <c r="D27" s="340">
        <f t="shared" si="0"/>
        <v>620</v>
      </c>
      <c r="E27" s="22">
        <f t="shared" si="1"/>
        <v>5.4614483408648466E-3</v>
      </c>
    </row>
    <row r="28" spans="1:5">
      <c r="A28" s="339"/>
      <c r="B28" s="126">
        <v>42675</v>
      </c>
      <c r="C28" s="6">
        <v>115374</v>
      </c>
      <c r="D28" s="340">
        <f t="shared" si="0"/>
        <v>1231</v>
      </c>
      <c r="E28" s="22">
        <f t="shared" si="1"/>
        <v>1.0784717415873071E-2</v>
      </c>
    </row>
    <row r="29" spans="1:5">
      <c r="A29" s="339"/>
      <c r="B29" s="126">
        <v>42705</v>
      </c>
      <c r="C29" s="6">
        <v>115738</v>
      </c>
      <c r="D29" s="340">
        <f t="shared" si="0"/>
        <v>364</v>
      </c>
      <c r="E29" s="22">
        <f t="shared" si="1"/>
        <v>3.1549569227035555E-3</v>
      </c>
    </row>
    <row r="30" spans="1:5">
      <c r="A30" s="339">
        <v>42736</v>
      </c>
      <c r="B30" s="126">
        <v>42736</v>
      </c>
      <c r="C30" s="6">
        <v>116118</v>
      </c>
      <c r="D30" s="340">
        <f t="shared" si="0"/>
        <v>380</v>
      </c>
      <c r="E30" s="22">
        <f t="shared" si="1"/>
        <v>3.283277748017073E-3</v>
      </c>
    </row>
    <row r="31" spans="1:5">
      <c r="A31" s="339"/>
      <c r="B31" s="126">
        <v>42767</v>
      </c>
      <c r="C31" s="6">
        <v>117662</v>
      </c>
      <c r="D31" s="340">
        <f t="shared" si="0"/>
        <v>1544</v>
      </c>
      <c r="E31" s="22">
        <f t="shared" si="1"/>
        <v>1.3296818753337122E-2</v>
      </c>
    </row>
    <row r="32" spans="1:5">
      <c r="A32" s="339"/>
      <c r="B32" s="126">
        <v>42795</v>
      </c>
      <c r="C32" s="6">
        <v>118916</v>
      </c>
      <c r="D32" s="340">
        <f t="shared" si="0"/>
        <v>1254</v>
      </c>
      <c r="E32" s="22">
        <f t="shared" si="1"/>
        <v>1.065764647889718E-2</v>
      </c>
    </row>
    <row r="33" spans="1:5">
      <c r="A33" s="339"/>
      <c r="B33" s="126">
        <v>42826</v>
      </c>
      <c r="C33" s="6">
        <v>118516</v>
      </c>
      <c r="D33" s="340">
        <f t="shared" si="0"/>
        <v>-400</v>
      </c>
      <c r="E33" s="22">
        <f t="shared" si="1"/>
        <v>-3.3637189276464058E-3</v>
      </c>
    </row>
    <row r="34" spans="1:5">
      <c r="A34" s="339"/>
      <c r="B34" s="126">
        <v>42856</v>
      </c>
      <c r="C34" s="6">
        <v>117677</v>
      </c>
      <c r="D34" s="340">
        <f t="shared" si="0"/>
        <v>-839</v>
      </c>
      <c r="E34" s="22">
        <f t="shared" si="1"/>
        <v>-7.0792129332748321E-3</v>
      </c>
    </row>
    <row r="35" spans="1:5">
      <c r="A35" s="339"/>
      <c r="B35" s="126">
        <v>42887</v>
      </c>
      <c r="C35" s="6">
        <v>118993</v>
      </c>
      <c r="D35" s="340">
        <f t="shared" si="0"/>
        <v>1316</v>
      </c>
      <c r="E35" s="22">
        <f t="shared" si="1"/>
        <v>1.1183153887335673E-2</v>
      </c>
    </row>
    <row r="36" spans="1:5">
      <c r="A36" s="339"/>
      <c r="B36" s="126">
        <v>42917</v>
      </c>
      <c r="C36" s="6">
        <v>121169</v>
      </c>
      <c r="D36" s="340">
        <f t="shared" si="0"/>
        <v>2176</v>
      </c>
      <c r="E36" s="22">
        <f t="shared" si="1"/>
        <v>1.8286789979242477E-2</v>
      </c>
    </row>
    <row r="37" spans="1:5">
      <c r="A37" s="339"/>
      <c r="B37" s="126">
        <v>42948</v>
      </c>
      <c r="C37" s="6">
        <v>121224</v>
      </c>
      <c r="D37" s="340">
        <f t="shared" si="0"/>
        <v>55</v>
      </c>
      <c r="E37" s="22">
        <f t="shared" si="1"/>
        <v>4.5391147900865732E-4</v>
      </c>
    </row>
    <row r="38" spans="1:5">
      <c r="A38" s="339"/>
      <c r="B38" s="126">
        <v>42979</v>
      </c>
      <c r="C38" s="6">
        <v>121311</v>
      </c>
      <c r="D38" s="340">
        <f t="shared" si="0"/>
        <v>87</v>
      </c>
      <c r="E38" s="22">
        <f t="shared" si="1"/>
        <v>7.1767966739259554E-4</v>
      </c>
    </row>
    <row r="39" spans="1:5">
      <c r="A39" s="339"/>
      <c r="B39" s="126">
        <v>43009</v>
      </c>
      <c r="C39" s="6">
        <v>121963</v>
      </c>
      <c r="D39" s="340">
        <f t="shared" si="0"/>
        <v>652</v>
      </c>
      <c r="E39" s="22">
        <f t="shared" si="1"/>
        <v>5.3746156572775762E-3</v>
      </c>
    </row>
    <row r="40" spans="1:5">
      <c r="A40" s="339"/>
      <c r="B40" s="126">
        <v>43040</v>
      </c>
      <c r="C40" s="6">
        <v>123560</v>
      </c>
      <c r="D40" s="340">
        <f t="shared" si="0"/>
        <v>1597</v>
      </c>
      <c r="E40" s="22">
        <f t="shared" si="1"/>
        <v>1.3094135106548707E-2</v>
      </c>
    </row>
    <row r="41" spans="1:5">
      <c r="A41" s="339"/>
      <c r="B41" s="126">
        <v>43070</v>
      </c>
      <c r="C41" s="6">
        <v>122756</v>
      </c>
      <c r="D41" s="340">
        <f t="shared" si="0"/>
        <v>-804</v>
      </c>
      <c r="E41" s="22">
        <f t="shared" si="1"/>
        <v>-6.5069601812884426E-3</v>
      </c>
    </row>
    <row r="42" spans="1:5">
      <c r="A42" s="339">
        <v>43101</v>
      </c>
      <c r="B42" s="126">
        <v>43101</v>
      </c>
      <c r="C42" s="6">
        <v>122331</v>
      </c>
      <c r="D42" s="340">
        <f t="shared" si="0"/>
        <v>-425</v>
      </c>
      <c r="E42" s="22">
        <f t="shared" si="1"/>
        <v>-3.4621525628075207E-3</v>
      </c>
    </row>
    <row r="43" spans="1:5">
      <c r="A43" s="339"/>
      <c r="B43" s="126">
        <v>43132</v>
      </c>
      <c r="C43" s="6">
        <v>122603</v>
      </c>
      <c r="D43" s="340">
        <f t="shared" si="0"/>
        <v>272</v>
      </c>
      <c r="E43" s="22">
        <f t="shared" si="1"/>
        <v>2.223475652124155E-3</v>
      </c>
    </row>
    <row r="44" spans="1:5">
      <c r="A44" s="339"/>
      <c r="B44" s="126">
        <v>43160</v>
      </c>
      <c r="C44" s="6">
        <v>122822</v>
      </c>
      <c r="D44" s="340">
        <f t="shared" si="0"/>
        <v>219</v>
      </c>
      <c r="E44" s="22">
        <f t="shared" si="1"/>
        <v>1.7862531911943427E-3</v>
      </c>
    </row>
    <row r="45" spans="1:5">
      <c r="A45" s="339"/>
      <c r="B45" s="126">
        <v>43191</v>
      </c>
      <c r="C45" s="6">
        <v>122918</v>
      </c>
      <c r="D45" s="340">
        <f t="shared" si="0"/>
        <v>96</v>
      </c>
      <c r="E45" s="22">
        <f t="shared" si="1"/>
        <v>7.8161892820504471E-4</v>
      </c>
    </row>
    <row r="46" spans="1:5">
      <c r="A46" s="339"/>
      <c r="B46" s="126">
        <v>43221</v>
      </c>
      <c r="C46" s="6">
        <v>122079</v>
      </c>
      <c r="D46" s="340">
        <f t="shared" si="0"/>
        <v>-839</v>
      </c>
      <c r="E46" s="22">
        <f t="shared" si="1"/>
        <v>-6.8256886704957777E-3</v>
      </c>
    </row>
    <row r="47" spans="1:5">
      <c r="A47" s="339"/>
      <c r="B47" s="126">
        <v>43252</v>
      </c>
      <c r="C47" s="6">
        <v>122022</v>
      </c>
      <c r="D47" s="340">
        <f t="shared" si="0"/>
        <v>-57</v>
      </c>
      <c r="E47" s="22">
        <f t="shared" si="1"/>
        <v>-4.6691077089425697E-4</v>
      </c>
    </row>
    <row r="48" spans="1:5">
      <c r="A48" s="339"/>
      <c r="B48" s="126">
        <v>43282</v>
      </c>
      <c r="C48" s="6">
        <v>122975</v>
      </c>
      <c r="D48" s="340">
        <f t="shared" si="0"/>
        <v>953</v>
      </c>
      <c r="E48" s="22">
        <f t="shared" si="1"/>
        <v>7.8100670370916721E-3</v>
      </c>
    </row>
    <row r="49" spans="1:5">
      <c r="A49" s="339"/>
      <c r="B49" s="126">
        <v>43313</v>
      </c>
      <c r="C49" s="6">
        <v>122836</v>
      </c>
      <c r="D49" s="340">
        <f t="shared" si="0"/>
        <v>-139</v>
      </c>
      <c r="E49" s="22">
        <f t="shared" si="1"/>
        <v>-1.1303110388290302E-3</v>
      </c>
    </row>
    <row r="50" spans="1:5">
      <c r="A50" s="339"/>
      <c r="B50" s="126">
        <v>43344</v>
      </c>
      <c r="C50" s="6">
        <v>123233</v>
      </c>
      <c r="D50" s="340">
        <f t="shared" si="0"/>
        <v>397</v>
      </c>
      <c r="E50" s="22">
        <f t="shared" si="1"/>
        <v>3.2319515451496306E-3</v>
      </c>
    </row>
    <row r="51" spans="1:5">
      <c r="A51" s="339"/>
      <c r="B51" s="126">
        <v>43374</v>
      </c>
      <c r="C51" s="6">
        <v>124543</v>
      </c>
      <c r="D51" s="340">
        <f t="shared" si="0"/>
        <v>1310</v>
      </c>
      <c r="E51" s="22">
        <f t="shared" si="1"/>
        <v>1.0630269489503623E-2</v>
      </c>
    </row>
    <row r="52" spans="1:5">
      <c r="A52" s="339"/>
      <c r="B52" s="126">
        <v>43405</v>
      </c>
      <c r="C52" s="6">
        <v>125780</v>
      </c>
      <c r="D52" s="340">
        <f t="shared" si="0"/>
        <v>1237</v>
      </c>
      <c r="E52" s="22">
        <f t="shared" si="1"/>
        <v>9.9323125346265952E-3</v>
      </c>
    </row>
    <row r="53" spans="1:5">
      <c r="A53" s="339"/>
      <c r="B53" s="126">
        <v>43435</v>
      </c>
      <c r="C53" s="6">
        <v>125509</v>
      </c>
      <c r="D53" s="340">
        <f t="shared" si="0"/>
        <v>-271</v>
      </c>
      <c r="E53" s="22">
        <f t="shared" si="1"/>
        <v>-2.1545555732230878E-3</v>
      </c>
    </row>
    <row r="54" spans="1:5">
      <c r="A54" s="339">
        <v>43466</v>
      </c>
      <c r="B54" s="126">
        <v>43466</v>
      </c>
      <c r="C54" s="6">
        <v>125514</v>
      </c>
      <c r="D54" s="340">
        <f t="shared" si="0"/>
        <v>5</v>
      </c>
      <c r="E54" s="22">
        <f t="shared" si="1"/>
        <v>3.9837780557569573E-5</v>
      </c>
    </row>
    <row r="55" spans="1:5">
      <c r="A55" s="339"/>
      <c r="B55" s="126">
        <v>43497</v>
      </c>
      <c r="C55" s="6">
        <v>126770</v>
      </c>
      <c r="D55" s="340">
        <f t="shared" si="0"/>
        <v>1256</v>
      </c>
      <c r="E55" s="22">
        <f t="shared" si="1"/>
        <v>1.0006851825294389E-2</v>
      </c>
    </row>
    <row r="56" spans="1:5">
      <c r="A56" s="339"/>
      <c r="B56" s="126">
        <v>43525</v>
      </c>
      <c r="C56" s="6">
        <v>127506</v>
      </c>
      <c r="D56" s="340">
        <f t="shared" si="0"/>
        <v>736</v>
      </c>
      <c r="E56" s="22">
        <f t="shared" si="1"/>
        <v>5.8057900134101132E-3</v>
      </c>
    </row>
    <row r="57" spans="1:5">
      <c r="A57" s="339"/>
      <c r="B57" s="126">
        <v>43556</v>
      </c>
      <c r="C57" s="6">
        <v>128837</v>
      </c>
      <c r="D57" s="340">
        <f t="shared" si="0"/>
        <v>1331</v>
      </c>
      <c r="E57" s="22">
        <f t="shared" si="1"/>
        <v>1.0438724452182642E-2</v>
      </c>
    </row>
    <row r="58" spans="1:5">
      <c r="A58" s="339"/>
      <c r="B58" s="126">
        <v>43586</v>
      </c>
      <c r="C58" s="6">
        <v>128606</v>
      </c>
      <c r="D58" s="340">
        <f t="shared" si="0"/>
        <v>-231</v>
      </c>
      <c r="E58" s="22">
        <f t="shared" si="1"/>
        <v>-1.792963201564768E-3</v>
      </c>
    </row>
    <row r="59" spans="1:5">
      <c r="A59" s="339"/>
      <c r="B59" s="126">
        <v>43617</v>
      </c>
      <c r="C59" s="6">
        <v>129478</v>
      </c>
      <c r="D59" s="340">
        <f t="shared" si="0"/>
        <v>872</v>
      </c>
      <c r="E59" s="22">
        <f t="shared" si="1"/>
        <v>6.7803990482559135E-3</v>
      </c>
    </row>
    <row r="60" spans="1:5">
      <c r="A60" s="339"/>
      <c r="B60" s="126">
        <v>43647</v>
      </c>
      <c r="C60" s="6">
        <v>130724</v>
      </c>
      <c r="D60" s="340">
        <f t="shared" si="0"/>
        <v>1246</v>
      </c>
      <c r="E60" s="22">
        <f t="shared" si="1"/>
        <v>9.6232564605570059E-3</v>
      </c>
    </row>
    <row r="61" spans="1:5">
      <c r="A61" s="339"/>
      <c r="B61" s="126">
        <v>43678</v>
      </c>
      <c r="C61" s="6">
        <v>129151</v>
      </c>
      <c r="D61" s="340">
        <f t="shared" si="0"/>
        <v>-1573</v>
      </c>
      <c r="E61" s="22">
        <f t="shared" si="1"/>
        <v>-1.2032985526758667E-2</v>
      </c>
    </row>
    <row r="62" spans="1:5">
      <c r="A62" s="339"/>
      <c r="B62" s="126">
        <v>43709</v>
      </c>
      <c r="C62" s="6">
        <v>129378</v>
      </c>
      <c r="D62" s="340">
        <f t="shared" si="0"/>
        <v>227</v>
      </c>
      <c r="E62" s="22">
        <f t="shared" si="1"/>
        <v>1.7576325386563015E-3</v>
      </c>
    </row>
    <row r="63" spans="1:5">
      <c r="A63" s="339"/>
      <c r="B63" s="126">
        <v>43739</v>
      </c>
      <c r="C63" s="6">
        <v>130695</v>
      </c>
      <c r="D63" s="340">
        <f t="shared" si="0"/>
        <v>1317</v>
      </c>
      <c r="E63" s="22">
        <f t="shared" si="1"/>
        <v>1.0179474099151323E-2</v>
      </c>
    </row>
    <row r="64" spans="1:5">
      <c r="A64" s="339"/>
      <c r="B64" s="126">
        <v>43770</v>
      </c>
      <c r="C64" s="6">
        <v>131903</v>
      </c>
      <c r="D64" s="340">
        <f t="shared" si="0"/>
        <v>1208</v>
      </c>
      <c r="E64" s="22">
        <f t="shared" si="1"/>
        <v>9.2428937602815724E-3</v>
      </c>
    </row>
    <row r="65" spans="1:5">
      <c r="A65" s="339"/>
      <c r="B65" s="126">
        <v>43800</v>
      </c>
      <c r="C65" s="6">
        <v>130985</v>
      </c>
      <c r="D65" s="340">
        <f t="shared" si="0"/>
        <v>-918</v>
      </c>
      <c r="E65" s="22">
        <f t="shared" si="1"/>
        <v>-6.9596597499677797E-3</v>
      </c>
    </row>
    <row r="66" spans="1:5">
      <c r="A66" s="339">
        <v>43831</v>
      </c>
      <c r="B66" s="126">
        <v>43831</v>
      </c>
      <c r="C66" s="6">
        <v>130255</v>
      </c>
      <c r="D66" s="340">
        <f t="shared" si="0"/>
        <v>-730</v>
      </c>
      <c r="E66" s="22">
        <f t="shared" si="1"/>
        <v>-5.5731572317440931E-3</v>
      </c>
    </row>
    <row r="67" spans="1:5">
      <c r="A67" s="339"/>
      <c r="B67" s="126">
        <v>43862</v>
      </c>
      <c r="C67" s="6">
        <v>131946</v>
      </c>
      <c r="D67" s="340">
        <f t="shared" si="0"/>
        <v>1691</v>
      </c>
      <c r="E67" s="22">
        <f t="shared" si="1"/>
        <v>1.298222716978235E-2</v>
      </c>
    </row>
    <row r="68" spans="1:5">
      <c r="A68" s="339"/>
      <c r="B68" s="126">
        <v>43891</v>
      </c>
      <c r="C68" s="6">
        <v>127827</v>
      </c>
      <c r="D68" s="340">
        <f t="shared" si="0"/>
        <v>-4119</v>
      </c>
      <c r="E68" s="22">
        <f t="shared" si="1"/>
        <v>-3.1217316174798782E-2</v>
      </c>
    </row>
    <row r="69" spans="1:5">
      <c r="A69" s="339"/>
      <c r="B69" s="126">
        <v>43922</v>
      </c>
      <c r="C69" s="6">
        <v>117956</v>
      </c>
      <c r="D69" s="340">
        <f t="shared" si="0"/>
        <v>-9871</v>
      </c>
      <c r="E69" s="22">
        <f t="shared" si="1"/>
        <v>-7.7221557260985549E-2</v>
      </c>
    </row>
    <row r="70" spans="1:5">
      <c r="A70" s="339"/>
      <c r="B70" s="126">
        <v>43952</v>
      </c>
      <c r="C70" s="6">
        <v>113515</v>
      </c>
      <c r="D70" s="340">
        <f t="shared" si="0"/>
        <v>-4441</v>
      </c>
      <c r="E70" s="22">
        <f t="shared" si="1"/>
        <v>-3.7649632066194177E-2</v>
      </c>
    </row>
    <row r="71" spans="1:5">
      <c r="A71" s="339"/>
      <c r="B71" s="126">
        <v>43983</v>
      </c>
      <c r="C71" s="6">
        <v>110253</v>
      </c>
      <c r="D71" s="340">
        <f t="shared" si="0"/>
        <v>-3262</v>
      </c>
      <c r="E71" s="22">
        <f t="shared" si="1"/>
        <v>-2.8736290358102455E-2</v>
      </c>
    </row>
    <row r="72" spans="1:5">
      <c r="A72" s="339"/>
      <c r="B72" s="126">
        <v>44013</v>
      </c>
      <c r="C72" s="6">
        <v>110007</v>
      </c>
      <c r="D72" s="340">
        <f t="shared" ref="D72:D105" si="2">C72-C71</f>
        <v>-246</v>
      </c>
      <c r="E72" s="22">
        <f t="shared" ref="E72:E105" si="3">(C72-C71)/C71</f>
        <v>-2.2312318032162389E-3</v>
      </c>
    </row>
    <row r="73" spans="1:5">
      <c r="A73" s="339"/>
      <c r="B73" s="126">
        <v>44044</v>
      </c>
      <c r="C73" s="6">
        <v>109718</v>
      </c>
      <c r="D73" s="340">
        <f t="shared" si="2"/>
        <v>-289</v>
      </c>
      <c r="E73" s="22">
        <f t="shared" si="3"/>
        <v>-2.6271055478287743E-3</v>
      </c>
    </row>
    <row r="74" spans="1:5">
      <c r="A74" s="339"/>
      <c r="B74" s="126">
        <v>44075</v>
      </c>
      <c r="C74" s="6">
        <v>109645</v>
      </c>
      <c r="D74" s="340">
        <f t="shared" si="2"/>
        <v>-73</v>
      </c>
      <c r="E74" s="22">
        <f t="shared" si="3"/>
        <v>-6.6534205873238666E-4</v>
      </c>
    </row>
    <row r="75" spans="1:5">
      <c r="A75" s="339"/>
      <c r="B75" s="126">
        <v>44105</v>
      </c>
      <c r="C75" s="6">
        <v>111091</v>
      </c>
      <c r="D75" s="340">
        <f t="shared" si="2"/>
        <v>1446</v>
      </c>
      <c r="E75" s="22">
        <f t="shared" si="3"/>
        <v>1.3188015869396689E-2</v>
      </c>
    </row>
    <row r="76" spans="1:5">
      <c r="A76" s="339"/>
      <c r="B76" s="126">
        <v>44136</v>
      </c>
      <c r="C76" s="6">
        <v>112630</v>
      </c>
      <c r="D76" s="340">
        <f t="shared" si="2"/>
        <v>1539</v>
      </c>
      <c r="E76" s="22">
        <f t="shared" si="3"/>
        <v>1.3853507484854758E-2</v>
      </c>
    </row>
    <row r="77" spans="1:5">
      <c r="A77" s="339"/>
      <c r="B77" s="126">
        <v>44166</v>
      </c>
      <c r="C77" s="6">
        <v>112226</v>
      </c>
      <c r="D77" s="340">
        <f t="shared" si="2"/>
        <v>-404</v>
      </c>
      <c r="E77" s="22">
        <f t="shared" si="3"/>
        <v>-3.5869661724229778E-3</v>
      </c>
    </row>
    <row r="78" spans="1:5">
      <c r="A78" s="339">
        <v>44197</v>
      </c>
      <c r="B78" s="126">
        <v>44197</v>
      </c>
      <c r="C78" s="6">
        <v>110277</v>
      </c>
      <c r="D78" s="340">
        <f t="shared" si="2"/>
        <v>-1949</v>
      </c>
      <c r="E78" s="22">
        <f t="shared" si="3"/>
        <v>-1.7366742109671554E-2</v>
      </c>
    </row>
    <row r="79" spans="1:5">
      <c r="A79" s="339"/>
      <c r="B79" s="126">
        <v>44228</v>
      </c>
      <c r="C79" s="6">
        <v>109926</v>
      </c>
      <c r="D79" s="340">
        <f t="shared" si="2"/>
        <v>-351</v>
      </c>
      <c r="E79" s="22">
        <f t="shared" si="3"/>
        <v>-3.1828939851464948E-3</v>
      </c>
    </row>
    <row r="80" spans="1:5">
      <c r="A80" s="339"/>
      <c r="B80" s="126">
        <v>44256</v>
      </c>
      <c r="C80" s="6">
        <v>110564</v>
      </c>
      <c r="D80" s="340">
        <f t="shared" si="2"/>
        <v>638</v>
      </c>
      <c r="E80" s="22">
        <f t="shared" si="3"/>
        <v>5.8039044448083259E-3</v>
      </c>
    </row>
    <row r="81" spans="1:5">
      <c r="A81" s="339"/>
      <c r="B81" s="126">
        <v>44287</v>
      </c>
      <c r="C81" s="6">
        <v>111454</v>
      </c>
      <c r="D81" s="340">
        <f t="shared" si="2"/>
        <v>890</v>
      </c>
      <c r="E81" s="22">
        <f t="shared" si="3"/>
        <v>8.0496364096812704E-3</v>
      </c>
    </row>
    <row r="82" spans="1:5">
      <c r="A82" s="339"/>
      <c r="B82" s="126">
        <v>44317</v>
      </c>
      <c r="C82" s="6">
        <v>112774</v>
      </c>
      <c r="D82" s="340">
        <f t="shared" si="2"/>
        <v>1320</v>
      </c>
      <c r="E82" s="22">
        <f t="shared" si="3"/>
        <v>1.1843451109874926E-2</v>
      </c>
    </row>
    <row r="83" spans="1:5">
      <c r="A83" s="339"/>
      <c r="B83" s="126">
        <v>44348</v>
      </c>
      <c r="C83" s="6">
        <v>117956</v>
      </c>
      <c r="D83" s="340">
        <f t="shared" si="2"/>
        <v>5182</v>
      </c>
      <c r="E83" s="22">
        <f t="shared" si="3"/>
        <v>4.5950307695036087E-2</v>
      </c>
    </row>
    <row r="84" spans="1:5">
      <c r="A84" s="339"/>
      <c r="B84" s="126">
        <v>44378</v>
      </c>
      <c r="C84" s="6">
        <v>123830</v>
      </c>
      <c r="D84" s="340">
        <f t="shared" si="2"/>
        <v>5874</v>
      </c>
      <c r="E84" s="22">
        <f t="shared" si="3"/>
        <v>4.9798229848418057E-2</v>
      </c>
    </row>
    <row r="85" spans="1:5">
      <c r="A85" s="339"/>
      <c r="B85" s="126">
        <v>44409</v>
      </c>
      <c r="C85" s="6">
        <v>122663</v>
      </c>
      <c r="D85" s="340">
        <f t="shared" si="2"/>
        <v>-1167</v>
      </c>
      <c r="E85" s="22">
        <f t="shared" si="3"/>
        <v>-9.4242106113219745E-3</v>
      </c>
    </row>
    <row r="86" spans="1:5">
      <c r="A86" s="339"/>
      <c r="B86" s="126">
        <v>44440</v>
      </c>
      <c r="C86" s="6">
        <v>121731</v>
      </c>
      <c r="D86" s="340">
        <f t="shared" si="2"/>
        <v>-932</v>
      </c>
      <c r="E86" s="22">
        <f t="shared" si="3"/>
        <v>-7.5980532026772539E-3</v>
      </c>
    </row>
    <row r="87" spans="1:5">
      <c r="A87" s="339"/>
      <c r="B87" s="126">
        <v>44470</v>
      </c>
      <c r="C87" s="6">
        <v>123708</v>
      </c>
      <c r="D87" s="340">
        <f t="shared" si="2"/>
        <v>1977</v>
      </c>
      <c r="E87" s="22">
        <f t="shared" si="3"/>
        <v>1.6240727505729847E-2</v>
      </c>
    </row>
    <row r="88" spans="1:5">
      <c r="A88" s="339"/>
      <c r="B88" s="126">
        <v>44501</v>
      </c>
      <c r="C88" s="6">
        <v>126082</v>
      </c>
      <c r="D88" s="340">
        <f t="shared" si="2"/>
        <v>2374</v>
      </c>
      <c r="E88" s="22">
        <f t="shared" si="3"/>
        <v>1.9190351472823098E-2</v>
      </c>
    </row>
    <row r="89" spans="1:5">
      <c r="A89" s="339"/>
      <c r="B89" s="126">
        <v>44531</v>
      </c>
      <c r="C89" s="6">
        <v>126998</v>
      </c>
      <c r="D89" s="340">
        <f t="shared" si="2"/>
        <v>916</v>
      </c>
      <c r="E89" s="22">
        <f t="shared" si="3"/>
        <v>7.2651131803112261E-3</v>
      </c>
    </row>
    <row r="90" spans="1:5">
      <c r="A90" s="339">
        <v>44562</v>
      </c>
      <c r="B90" s="126">
        <v>44562</v>
      </c>
      <c r="C90" s="6">
        <v>127062</v>
      </c>
      <c r="D90" s="340">
        <f t="shared" si="2"/>
        <v>64</v>
      </c>
      <c r="E90" s="22">
        <f t="shared" si="3"/>
        <v>5.0394494401486637E-4</v>
      </c>
    </row>
    <row r="91" spans="1:5">
      <c r="A91" s="339"/>
      <c r="B91" s="126">
        <v>44593</v>
      </c>
      <c r="C91" s="6">
        <v>128939</v>
      </c>
      <c r="D91" s="340">
        <f t="shared" si="2"/>
        <v>1877</v>
      </c>
      <c r="E91" s="22">
        <f t="shared" si="3"/>
        <v>1.4772315877288254E-2</v>
      </c>
    </row>
    <row r="92" spans="1:5">
      <c r="A92" s="339"/>
      <c r="B92" s="126">
        <v>44621</v>
      </c>
      <c r="C92" s="6">
        <v>129615</v>
      </c>
      <c r="D92" s="340">
        <f t="shared" si="2"/>
        <v>676</v>
      </c>
      <c r="E92" s="22">
        <f t="shared" si="3"/>
        <v>5.242789225913029E-3</v>
      </c>
    </row>
    <row r="93" spans="1:5">
      <c r="B93" s="126">
        <v>44287</v>
      </c>
      <c r="C93" s="6">
        <v>130420</v>
      </c>
      <c r="D93" s="340">
        <f t="shared" si="2"/>
        <v>805</v>
      </c>
      <c r="E93" s="22">
        <f t="shared" si="3"/>
        <v>6.2107009219611927E-3</v>
      </c>
    </row>
    <row r="94" spans="1:5">
      <c r="B94" s="126">
        <v>43952</v>
      </c>
      <c r="C94" s="6">
        <v>131075</v>
      </c>
      <c r="D94" s="340">
        <f t="shared" si="2"/>
        <v>655</v>
      </c>
      <c r="E94" s="22">
        <f t="shared" si="3"/>
        <v>5.0222358533967186E-3</v>
      </c>
    </row>
    <row r="95" spans="1:5">
      <c r="B95" s="131" t="s">
        <v>671</v>
      </c>
      <c r="C95" s="6">
        <v>132748</v>
      </c>
      <c r="D95" s="340">
        <f t="shared" si="2"/>
        <v>1673</v>
      </c>
      <c r="E95" s="22">
        <f t="shared" si="3"/>
        <v>1.2763684913217624E-2</v>
      </c>
    </row>
    <row r="96" spans="1:5">
      <c r="B96" s="132" t="s">
        <v>672</v>
      </c>
      <c r="C96" s="6">
        <v>133487</v>
      </c>
      <c r="D96" s="340">
        <f t="shared" si="2"/>
        <v>739</v>
      </c>
      <c r="E96" s="22">
        <f t="shared" si="3"/>
        <v>5.5669388616024348E-3</v>
      </c>
    </row>
    <row r="97" spans="1:5">
      <c r="B97" s="132" t="s">
        <v>673</v>
      </c>
      <c r="C97" s="6">
        <v>133842</v>
      </c>
      <c r="D97" s="340">
        <f t="shared" si="2"/>
        <v>355</v>
      </c>
      <c r="E97" s="22">
        <f t="shared" si="3"/>
        <v>2.6594350011611618E-3</v>
      </c>
    </row>
    <row r="98" spans="1:5">
      <c r="B98" s="124">
        <v>44440</v>
      </c>
      <c r="C98" s="6">
        <v>135056</v>
      </c>
      <c r="D98" s="340">
        <f t="shared" si="2"/>
        <v>1214</v>
      </c>
      <c r="E98" s="22">
        <f t="shared" si="3"/>
        <v>9.0703964375905919E-3</v>
      </c>
    </row>
    <row r="99" spans="1:5">
      <c r="B99" s="124">
        <v>44470</v>
      </c>
      <c r="C99" s="125">
        <v>137270</v>
      </c>
      <c r="D99" s="340">
        <f t="shared" si="2"/>
        <v>2214</v>
      </c>
      <c r="E99" s="22">
        <f t="shared" si="3"/>
        <v>1.639319985783675E-2</v>
      </c>
    </row>
    <row r="100" spans="1:5">
      <c r="B100" s="5" t="s">
        <v>679</v>
      </c>
      <c r="C100" s="6">
        <v>139180</v>
      </c>
      <c r="D100" s="340">
        <f t="shared" si="2"/>
        <v>1910</v>
      </c>
      <c r="E100" s="22">
        <f t="shared" si="3"/>
        <v>1.391418372550448E-2</v>
      </c>
    </row>
    <row r="101" spans="1:5">
      <c r="B101" s="5" t="s">
        <v>681</v>
      </c>
      <c r="C101" s="6">
        <v>138762</v>
      </c>
      <c r="D101" s="340">
        <f t="shared" si="2"/>
        <v>-418</v>
      </c>
      <c r="E101" s="22">
        <f t="shared" si="3"/>
        <v>-3.0033050725678978E-3</v>
      </c>
    </row>
    <row r="102" spans="1:5">
      <c r="A102" s="337">
        <v>2023</v>
      </c>
      <c r="B102" s="5" t="s">
        <v>1118</v>
      </c>
      <c r="C102" s="6">
        <v>138891</v>
      </c>
      <c r="D102" s="340">
        <f t="shared" si="2"/>
        <v>129</v>
      </c>
      <c r="E102" s="22">
        <f t="shared" si="3"/>
        <v>9.2964932762571882E-4</v>
      </c>
    </row>
    <row r="103" spans="1:5">
      <c r="B103" s="5" t="s">
        <v>664</v>
      </c>
      <c r="C103" s="6">
        <v>140132</v>
      </c>
      <c r="D103" s="340">
        <f t="shared" si="2"/>
        <v>1241</v>
      </c>
      <c r="E103" s="22">
        <f t="shared" si="3"/>
        <v>8.9350641870243573E-3</v>
      </c>
    </row>
    <row r="104" spans="1:5">
      <c r="B104" s="5" t="s">
        <v>666</v>
      </c>
      <c r="C104" s="6">
        <v>141747</v>
      </c>
      <c r="D104" s="340">
        <f t="shared" si="2"/>
        <v>1615</v>
      </c>
      <c r="E104" s="22">
        <f t="shared" si="3"/>
        <v>1.1524848000456712E-2</v>
      </c>
    </row>
    <row r="105" spans="1:5">
      <c r="B105" s="5" t="s">
        <v>668</v>
      </c>
      <c r="C105" s="6">
        <v>143025</v>
      </c>
      <c r="D105" s="340">
        <f t="shared" si="2"/>
        <v>1278</v>
      </c>
      <c r="E105" s="22">
        <f t="shared" si="3"/>
        <v>9.0160638320387725E-3</v>
      </c>
    </row>
    <row r="106" spans="1:5">
      <c r="B106" s="133" t="s">
        <v>670</v>
      </c>
      <c r="C106" s="128">
        <v>143730</v>
      </c>
      <c r="D106" s="340">
        <f>C106-C105</f>
        <v>705</v>
      </c>
      <c r="E106" s="22">
        <f>(C106-C105)/C105</f>
        <v>4.9292081803880439E-3</v>
      </c>
    </row>
    <row r="107" spans="1:5">
      <c r="B107" s="5"/>
    </row>
    <row r="108" spans="1:5">
      <c r="B108" s="5"/>
    </row>
    <row r="109" spans="1:5">
      <c r="B109" s="5"/>
    </row>
    <row r="110" spans="1:5">
      <c r="B110" s="5"/>
    </row>
    <row r="111" spans="1:5">
      <c r="B111" s="5"/>
    </row>
    <row r="112" spans="1:5">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1">
    <mergeCell ref="H1:I1"/>
  </mergeCells>
  <hyperlinks>
    <hyperlink ref="H1:I1" location="Index!A1" display="Regresar al Índice" xr:uid="{6B93916C-FE17-4A44-B3F8-3E891773B302}"/>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BAB76-9A6B-4D24-BF20-B0B8AFDEAB4C}">
  <sheetPr codeName="Hoja115"/>
  <dimension ref="A1:J216"/>
  <sheetViews>
    <sheetView zoomScaleNormal="100" workbookViewId="0"/>
  </sheetViews>
  <sheetFormatPr baseColWidth="10" defaultColWidth="11.42578125" defaultRowHeight="12.75"/>
  <cols>
    <col min="1" max="1" width="6.140625" style="337" bestFit="1" customWidth="1"/>
    <col min="2" max="2" width="5.5703125" style="109" bestFit="1" customWidth="1"/>
    <col min="3" max="3" width="13.7109375" style="6" bestFit="1" customWidth="1"/>
    <col min="4" max="4" width="23" style="337" bestFit="1" customWidth="1"/>
    <col min="5" max="5" width="25" style="22" bestFit="1" customWidth="1"/>
    <col min="6" max="16384" width="11.42578125" style="337"/>
  </cols>
  <sheetData>
    <row r="1" spans="1:10">
      <c r="A1" s="262" t="s">
        <v>2875</v>
      </c>
      <c r="F1" s="262"/>
      <c r="G1" s="262"/>
      <c r="H1" s="266" t="s">
        <v>1445</v>
      </c>
      <c r="I1" s="266"/>
      <c r="J1" s="262"/>
    </row>
    <row r="2" spans="1:10">
      <c r="A2" s="337" t="s">
        <v>1429</v>
      </c>
    </row>
    <row r="4" spans="1:10">
      <c r="D4" s="337" t="s">
        <v>655</v>
      </c>
      <c r="E4" s="22" t="s">
        <v>293</v>
      </c>
    </row>
    <row r="5" spans="1:10">
      <c r="A5" s="338" t="s">
        <v>438</v>
      </c>
      <c r="B5" s="130" t="s">
        <v>562</v>
      </c>
      <c r="C5" s="6" t="s">
        <v>1039</v>
      </c>
      <c r="D5" s="22" t="s">
        <v>1040</v>
      </c>
      <c r="E5" s="22" t="s">
        <v>1035</v>
      </c>
    </row>
    <row r="6" spans="1:10">
      <c r="A6" s="339">
        <v>42005</v>
      </c>
      <c r="B6" s="126">
        <v>42005</v>
      </c>
      <c r="C6" s="6">
        <v>105324</v>
      </c>
    </row>
    <row r="7" spans="1:10">
      <c r="A7" s="339"/>
      <c r="B7" s="126">
        <v>42036</v>
      </c>
      <c r="C7" s="6">
        <v>106367</v>
      </c>
    </row>
    <row r="8" spans="1:10">
      <c r="A8" s="339"/>
      <c r="B8" s="126">
        <v>42064</v>
      </c>
      <c r="C8" s="6">
        <v>106891</v>
      </c>
    </row>
    <row r="9" spans="1:10">
      <c r="A9" s="339"/>
      <c r="B9" s="126">
        <v>42095</v>
      </c>
      <c r="C9" s="6">
        <v>107285</v>
      </c>
    </row>
    <row r="10" spans="1:10">
      <c r="A10" s="339"/>
      <c r="B10" s="126">
        <v>42125</v>
      </c>
      <c r="C10" s="6">
        <v>106928</v>
      </c>
    </row>
    <row r="11" spans="1:10">
      <c r="A11" s="339"/>
      <c r="B11" s="126">
        <v>42156</v>
      </c>
      <c r="C11" s="6">
        <v>106609</v>
      </c>
    </row>
    <row r="12" spans="1:10">
      <c r="A12" s="339"/>
      <c r="B12" s="126">
        <v>42186</v>
      </c>
      <c r="C12" s="6">
        <v>108348</v>
      </c>
    </row>
    <row r="13" spans="1:10">
      <c r="A13" s="339"/>
      <c r="B13" s="126">
        <v>42217</v>
      </c>
      <c r="C13" s="6">
        <v>108082</v>
      </c>
    </row>
    <row r="14" spans="1:10">
      <c r="A14" s="339"/>
      <c r="B14" s="126">
        <v>42248</v>
      </c>
      <c r="C14" s="6">
        <v>108492</v>
      </c>
    </row>
    <row r="15" spans="1:10">
      <c r="A15" s="339"/>
      <c r="B15" s="126">
        <v>42278</v>
      </c>
      <c r="C15" s="6">
        <v>110258</v>
      </c>
    </row>
    <row r="16" spans="1:10">
      <c r="A16" s="339"/>
      <c r="B16" s="126">
        <v>42309</v>
      </c>
      <c r="C16" s="6">
        <v>112567</v>
      </c>
    </row>
    <row r="17" spans="1:5">
      <c r="A17" s="339"/>
      <c r="B17" s="126">
        <v>42339</v>
      </c>
      <c r="C17" s="6">
        <v>112703</v>
      </c>
    </row>
    <row r="18" spans="1:5">
      <c r="A18" s="339">
        <v>42370</v>
      </c>
      <c r="B18" s="126">
        <v>42370</v>
      </c>
      <c r="C18" s="6">
        <v>112089</v>
      </c>
      <c r="D18" s="340">
        <v>6765</v>
      </c>
      <c r="E18" s="22">
        <v>6.4230374843340543E-2</v>
      </c>
    </row>
    <row r="19" spans="1:5">
      <c r="A19" s="339"/>
      <c r="B19" s="126">
        <v>42401</v>
      </c>
      <c r="C19" s="6">
        <v>113118</v>
      </c>
      <c r="D19" s="340">
        <v>6751</v>
      </c>
      <c r="E19" s="22">
        <v>6.3468933033741667E-2</v>
      </c>
    </row>
    <row r="20" spans="1:5">
      <c r="A20" s="339"/>
      <c r="B20" s="126">
        <v>42430</v>
      </c>
      <c r="C20" s="6">
        <v>113279</v>
      </c>
      <c r="D20" s="340">
        <v>6388</v>
      </c>
      <c r="E20" s="22">
        <v>5.9761813436117167E-2</v>
      </c>
    </row>
    <row r="21" spans="1:5">
      <c r="A21" s="339"/>
      <c r="B21" s="126">
        <v>42461</v>
      </c>
      <c r="C21" s="6">
        <v>112873</v>
      </c>
      <c r="D21" s="340">
        <v>5588</v>
      </c>
      <c r="E21" s="22">
        <v>5.2085566481800814E-2</v>
      </c>
    </row>
    <row r="22" spans="1:5">
      <c r="A22" s="339"/>
      <c r="B22" s="126">
        <v>42491</v>
      </c>
      <c r="C22" s="6">
        <v>112578</v>
      </c>
      <c r="D22" s="340">
        <v>5650</v>
      </c>
      <c r="E22" s="22">
        <v>5.2839293730360615E-2</v>
      </c>
    </row>
    <row r="23" spans="1:5">
      <c r="A23" s="339"/>
      <c r="B23" s="126">
        <v>42522</v>
      </c>
      <c r="C23" s="6">
        <v>113340</v>
      </c>
      <c r="D23" s="340">
        <v>6731</v>
      </c>
      <c r="E23" s="22">
        <v>6.3137258580420033E-2</v>
      </c>
    </row>
    <row r="24" spans="1:5">
      <c r="A24" s="339"/>
      <c r="B24" s="126">
        <v>42552</v>
      </c>
      <c r="C24" s="6">
        <v>114966</v>
      </c>
      <c r="D24" s="340">
        <v>6618</v>
      </c>
      <c r="E24" s="22">
        <v>6.1080961346771517E-2</v>
      </c>
    </row>
    <row r="25" spans="1:5">
      <c r="A25" s="339"/>
      <c r="B25" s="126">
        <v>42583</v>
      </c>
      <c r="C25" s="6">
        <v>113363</v>
      </c>
      <c r="D25" s="340">
        <v>5281</v>
      </c>
      <c r="E25" s="22">
        <v>4.8861049943561372E-2</v>
      </c>
    </row>
    <row r="26" spans="1:5">
      <c r="A26" s="339"/>
      <c r="B26" s="126">
        <v>42614</v>
      </c>
      <c r="C26" s="6">
        <v>113523</v>
      </c>
      <c r="D26" s="340">
        <v>5031</v>
      </c>
      <c r="E26" s="22">
        <v>4.6372082734210819E-2</v>
      </c>
    </row>
    <row r="27" spans="1:5">
      <c r="A27" s="339"/>
      <c r="B27" s="126">
        <v>42644</v>
      </c>
      <c r="C27" s="6">
        <v>114143</v>
      </c>
      <c r="D27" s="340">
        <v>3885</v>
      </c>
      <c r="E27" s="22">
        <v>3.5235538464329121E-2</v>
      </c>
    </row>
    <row r="28" spans="1:5">
      <c r="A28" s="339"/>
      <c r="B28" s="126">
        <v>42675</v>
      </c>
      <c r="C28" s="6">
        <v>115374</v>
      </c>
      <c r="D28" s="340">
        <v>2807</v>
      </c>
      <c r="E28" s="22">
        <v>2.4936260182824452E-2</v>
      </c>
    </row>
    <row r="29" spans="1:5">
      <c r="A29" s="339"/>
      <c r="B29" s="126">
        <v>42705</v>
      </c>
      <c r="C29" s="6">
        <v>115738</v>
      </c>
      <c r="D29" s="340">
        <v>3035</v>
      </c>
      <c r="E29" s="22">
        <v>2.6929185558503321E-2</v>
      </c>
    </row>
    <row r="30" spans="1:5">
      <c r="A30" s="339">
        <v>42736</v>
      </c>
      <c r="B30" s="126">
        <v>42736</v>
      </c>
      <c r="C30" s="6">
        <v>116118</v>
      </c>
      <c r="D30" s="340">
        <v>4029</v>
      </c>
      <c r="E30" s="22">
        <v>3.5944651125444961E-2</v>
      </c>
    </row>
    <row r="31" spans="1:5">
      <c r="A31" s="339"/>
      <c r="B31" s="126">
        <v>42767</v>
      </c>
      <c r="C31" s="6">
        <v>117662</v>
      </c>
      <c r="D31" s="340">
        <v>4544</v>
      </c>
      <c r="E31" s="22">
        <v>4.0170441485882002E-2</v>
      </c>
    </row>
    <row r="32" spans="1:5">
      <c r="A32" s="339"/>
      <c r="B32" s="126">
        <v>42795</v>
      </c>
      <c r="C32" s="6">
        <v>118916</v>
      </c>
      <c r="D32" s="340">
        <v>5637</v>
      </c>
      <c r="E32" s="22">
        <v>4.9762091826375587E-2</v>
      </c>
    </row>
    <row r="33" spans="1:5">
      <c r="A33" s="339"/>
      <c r="B33" s="126">
        <v>42826</v>
      </c>
      <c r="C33" s="6">
        <v>118516</v>
      </c>
      <c r="D33" s="340">
        <v>5643</v>
      </c>
      <c r="E33" s="22">
        <v>4.9994241315460736E-2</v>
      </c>
    </row>
    <row r="34" spans="1:5">
      <c r="A34" s="339"/>
      <c r="B34" s="126">
        <v>42856</v>
      </c>
      <c r="C34" s="6">
        <v>117677</v>
      </c>
      <c r="D34" s="340">
        <v>5099</v>
      </c>
      <c r="E34" s="22">
        <v>4.5293041269164488E-2</v>
      </c>
    </row>
    <row r="35" spans="1:5">
      <c r="A35" s="339"/>
      <c r="B35" s="126">
        <v>42887</v>
      </c>
      <c r="C35" s="6">
        <v>118993</v>
      </c>
      <c r="D35" s="340">
        <v>5653</v>
      </c>
      <c r="E35" s="22">
        <v>4.9876477854243866E-2</v>
      </c>
    </row>
    <row r="36" spans="1:5">
      <c r="A36" s="339"/>
      <c r="B36" s="126">
        <v>42917</v>
      </c>
      <c r="C36" s="6">
        <v>121169</v>
      </c>
      <c r="D36" s="340">
        <v>6203</v>
      </c>
      <c r="E36" s="22">
        <v>5.3955082372179601E-2</v>
      </c>
    </row>
    <row r="37" spans="1:5">
      <c r="A37" s="339"/>
      <c r="B37" s="126">
        <v>42948</v>
      </c>
      <c r="C37" s="6">
        <v>121224</v>
      </c>
      <c r="D37" s="340">
        <v>7861</v>
      </c>
      <c r="E37" s="22">
        <v>6.9343612995421786E-2</v>
      </c>
    </row>
    <row r="38" spans="1:5">
      <c r="A38" s="339"/>
      <c r="B38" s="126">
        <v>42979</v>
      </c>
      <c r="C38" s="6">
        <v>121311</v>
      </c>
      <c r="D38" s="340">
        <v>7788</v>
      </c>
      <c r="E38" s="22">
        <v>6.8602838191379717E-2</v>
      </c>
    </row>
    <row r="39" spans="1:5">
      <c r="A39" s="339"/>
      <c r="B39" s="126">
        <v>43009</v>
      </c>
      <c r="C39" s="6">
        <v>121963</v>
      </c>
      <c r="D39" s="340">
        <v>7820</v>
      </c>
      <c r="E39" s="22">
        <v>6.8510552552499937E-2</v>
      </c>
    </row>
    <row r="40" spans="1:5">
      <c r="A40" s="339"/>
      <c r="B40" s="126">
        <v>43040</v>
      </c>
      <c r="C40" s="6">
        <v>123560</v>
      </c>
      <c r="D40" s="340">
        <v>8186</v>
      </c>
      <c r="E40" s="22">
        <v>7.0951860904536548E-2</v>
      </c>
    </row>
    <row r="41" spans="1:5">
      <c r="A41" s="339"/>
      <c r="B41" s="126">
        <v>43070</v>
      </c>
      <c r="C41" s="6">
        <v>122756</v>
      </c>
      <c r="D41" s="340">
        <v>7018</v>
      </c>
      <c r="E41" s="22">
        <v>6.0636955883115309E-2</v>
      </c>
    </row>
    <row r="42" spans="1:5">
      <c r="A42" s="339">
        <v>43101</v>
      </c>
      <c r="B42" s="126">
        <v>43101</v>
      </c>
      <c r="C42" s="6">
        <v>122331</v>
      </c>
      <c r="D42" s="340">
        <v>6213</v>
      </c>
      <c r="E42" s="22">
        <v>5.3505916395390894E-2</v>
      </c>
    </row>
    <row r="43" spans="1:5">
      <c r="A43" s="339"/>
      <c r="B43" s="126">
        <v>43132</v>
      </c>
      <c r="C43" s="6">
        <v>122603</v>
      </c>
      <c r="D43" s="340">
        <v>4941</v>
      </c>
      <c r="E43" s="22">
        <v>4.1993166867807789E-2</v>
      </c>
    </row>
    <row r="44" spans="1:5">
      <c r="A44" s="339"/>
      <c r="B44" s="126">
        <v>43160</v>
      </c>
      <c r="C44" s="6">
        <v>122822</v>
      </c>
      <c r="D44" s="340">
        <v>3906</v>
      </c>
      <c r="E44" s="22">
        <v>3.2846715328467155E-2</v>
      </c>
    </row>
    <row r="45" spans="1:5">
      <c r="A45" s="339"/>
      <c r="B45" s="126">
        <v>43191</v>
      </c>
      <c r="C45" s="6">
        <v>122918</v>
      </c>
      <c r="D45" s="340">
        <v>4402</v>
      </c>
      <c r="E45" s="22">
        <v>3.7142664281615986E-2</v>
      </c>
    </row>
    <row r="46" spans="1:5">
      <c r="A46" s="339"/>
      <c r="B46" s="126">
        <v>43221</v>
      </c>
      <c r="C46" s="6">
        <v>122079</v>
      </c>
      <c r="D46" s="340">
        <v>4402</v>
      </c>
      <c r="E46" s="22">
        <v>3.7407479796391821E-2</v>
      </c>
    </row>
    <row r="47" spans="1:5">
      <c r="A47" s="339"/>
      <c r="B47" s="126">
        <v>43252</v>
      </c>
      <c r="C47" s="6">
        <v>122022</v>
      </c>
      <c r="D47" s="340">
        <v>3029</v>
      </c>
      <c r="E47" s="22">
        <v>2.5455278881951038E-2</v>
      </c>
    </row>
    <row r="48" spans="1:5">
      <c r="A48" s="339"/>
      <c r="B48" s="126">
        <v>43282</v>
      </c>
      <c r="C48" s="6">
        <v>122975</v>
      </c>
      <c r="D48" s="340">
        <v>1806</v>
      </c>
      <c r="E48" s="22">
        <v>1.4904802383447912E-2</v>
      </c>
    </row>
    <row r="49" spans="1:5">
      <c r="A49" s="339"/>
      <c r="B49" s="126">
        <v>43313</v>
      </c>
      <c r="C49" s="6">
        <v>122836</v>
      </c>
      <c r="D49" s="340">
        <v>1612</v>
      </c>
      <c r="E49" s="22">
        <v>1.3297696825711081E-2</v>
      </c>
    </row>
    <row r="50" spans="1:5">
      <c r="A50" s="339"/>
      <c r="B50" s="126">
        <v>43344</v>
      </c>
      <c r="C50" s="6">
        <v>123233</v>
      </c>
      <c r="D50" s="340">
        <v>1922</v>
      </c>
      <c r="E50" s="22">
        <v>1.5843575603201689E-2</v>
      </c>
    </row>
    <row r="51" spans="1:5">
      <c r="A51" s="339"/>
      <c r="B51" s="126">
        <v>43374</v>
      </c>
      <c r="C51" s="6">
        <v>124543</v>
      </c>
      <c r="D51" s="340">
        <v>2580</v>
      </c>
      <c r="E51" s="22">
        <v>2.1153956527799413E-2</v>
      </c>
    </row>
    <row r="52" spans="1:5">
      <c r="A52" s="339"/>
      <c r="B52" s="126">
        <v>43405</v>
      </c>
      <c r="C52" s="6">
        <v>125780</v>
      </c>
      <c r="D52" s="340">
        <v>2220</v>
      </c>
      <c r="E52" s="22">
        <v>1.7966979605050178E-2</v>
      </c>
    </row>
    <row r="53" spans="1:5">
      <c r="A53" s="339"/>
      <c r="B53" s="126">
        <v>43435</v>
      </c>
      <c r="C53" s="6">
        <v>125509</v>
      </c>
      <c r="D53" s="340">
        <v>2753</v>
      </c>
      <c r="E53" s="22">
        <v>2.2426602365668482E-2</v>
      </c>
    </row>
    <row r="54" spans="1:5">
      <c r="A54" s="339">
        <v>43466</v>
      </c>
      <c r="B54" s="126">
        <v>43466</v>
      </c>
      <c r="C54" s="6">
        <v>125514</v>
      </c>
      <c r="D54" s="340">
        <v>3183</v>
      </c>
      <c r="E54" s="22">
        <v>2.6019569855555827E-2</v>
      </c>
    </row>
    <row r="55" spans="1:5">
      <c r="A55" s="339"/>
      <c r="B55" s="126">
        <v>43497</v>
      </c>
      <c r="C55" s="6">
        <v>126770</v>
      </c>
      <c r="D55" s="340">
        <v>4167</v>
      </c>
      <c r="E55" s="22">
        <v>3.3987749076286877E-2</v>
      </c>
    </row>
    <row r="56" spans="1:5">
      <c r="A56" s="339"/>
      <c r="B56" s="126">
        <v>43525</v>
      </c>
      <c r="C56" s="6">
        <v>127506</v>
      </c>
      <c r="D56" s="340">
        <v>4684</v>
      </c>
      <c r="E56" s="22">
        <v>3.8136490205337804E-2</v>
      </c>
    </row>
    <row r="57" spans="1:5">
      <c r="A57" s="339"/>
      <c r="B57" s="126">
        <v>43556</v>
      </c>
      <c r="C57" s="6">
        <v>128837</v>
      </c>
      <c r="D57" s="340">
        <v>5919</v>
      </c>
      <c r="E57" s="22">
        <v>4.8154053922126946E-2</v>
      </c>
    </row>
    <row r="58" spans="1:5">
      <c r="A58" s="339"/>
      <c r="B58" s="126">
        <v>43586</v>
      </c>
      <c r="C58" s="6">
        <v>128606</v>
      </c>
      <c r="D58" s="340">
        <v>6527</v>
      </c>
      <c r="E58" s="22">
        <v>5.3465378975909042E-2</v>
      </c>
    </row>
    <row r="59" spans="1:5">
      <c r="A59" s="339"/>
      <c r="B59" s="126">
        <v>43617</v>
      </c>
      <c r="C59" s="6">
        <v>129478</v>
      </c>
      <c r="D59" s="340">
        <v>7456</v>
      </c>
      <c r="E59" s="22">
        <v>6.1103735391978498E-2</v>
      </c>
    </row>
    <row r="60" spans="1:5">
      <c r="A60" s="339"/>
      <c r="B60" s="126">
        <v>43647</v>
      </c>
      <c r="C60" s="6">
        <v>130724</v>
      </c>
      <c r="D60" s="340">
        <v>7749</v>
      </c>
      <c r="E60" s="22">
        <v>6.3012807481195365E-2</v>
      </c>
    </row>
    <row r="61" spans="1:5">
      <c r="A61" s="339"/>
      <c r="B61" s="126">
        <v>43678</v>
      </c>
      <c r="C61" s="6">
        <v>129151</v>
      </c>
      <c r="D61" s="340">
        <v>6315</v>
      </c>
      <c r="E61" s="22">
        <v>5.1410010094760497E-2</v>
      </c>
    </row>
    <row r="62" spans="1:5">
      <c r="A62" s="339"/>
      <c r="B62" s="126">
        <v>43709</v>
      </c>
      <c r="C62" s="6">
        <v>129378</v>
      </c>
      <c r="D62" s="340">
        <v>6145</v>
      </c>
      <c r="E62" s="22">
        <v>4.9864890086259363E-2</v>
      </c>
    </row>
    <row r="63" spans="1:5">
      <c r="A63" s="339"/>
      <c r="B63" s="126">
        <v>43739</v>
      </c>
      <c r="C63" s="6">
        <v>130695</v>
      </c>
      <c r="D63" s="340">
        <v>6152</v>
      </c>
      <c r="E63" s="22">
        <v>4.9396593947471958E-2</v>
      </c>
    </row>
    <row r="64" spans="1:5">
      <c r="A64" s="339"/>
      <c r="B64" s="126">
        <v>43770</v>
      </c>
      <c r="C64" s="6">
        <v>131903</v>
      </c>
      <c r="D64" s="340">
        <v>6123</v>
      </c>
      <c r="E64" s="22">
        <v>4.8680235331531242E-2</v>
      </c>
    </row>
    <row r="65" spans="1:5">
      <c r="A65" s="339"/>
      <c r="B65" s="126">
        <v>43800</v>
      </c>
      <c r="C65" s="6">
        <v>130985</v>
      </c>
      <c r="D65" s="340">
        <v>5476</v>
      </c>
      <c r="E65" s="22">
        <v>4.36303372666502E-2</v>
      </c>
    </row>
    <row r="66" spans="1:5">
      <c r="A66" s="339">
        <v>43831</v>
      </c>
      <c r="B66" s="126">
        <v>43831</v>
      </c>
      <c r="C66" s="6">
        <v>130255</v>
      </c>
      <c r="D66" s="340">
        <v>4741</v>
      </c>
      <c r="E66" s="22">
        <v>3.7772678745000558E-2</v>
      </c>
    </row>
    <row r="67" spans="1:5">
      <c r="A67" s="339"/>
      <c r="B67" s="126">
        <v>43862</v>
      </c>
      <c r="C67" s="6">
        <v>131946</v>
      </c>
      <c r="D67" s="340">
        <v>5176</v>
      </c>
      <c r="E67" s="22">
        <v>4.0829849333438507E-2</v>
      </c>
    </row>
    <row r="68" spans="1:5">
      <c r="A68" s="339"/>
      <c r="B68" s="126">
        <v>43891</v>
      </c>
      <c r="C68" s="6">
        <v>127827</v>
      </c>
      <c r="D68" s="340">
        <v>321</v>
      </c>
      <c r="E68" s="22">
        <v>2.5175285868900285E-3</v>
      </c>
    </row>
    <row r="69" spans="1:5">
      <c r="A69" s="339"/>
      <c r="B69" s="126">
        <v>43922</v>
      </c>
      <c r="C69" s="6">
        <v>117956</v>
      </c>
      <c r="D69" s="340">
        <v>-10881</v>
      </c>
      <c r="E69" s="22">
        <v>-8.4455552364615757E-2</v>
      </c>
    </row>
    <row r="70" spans="1:5">
      <c r="A70" s="339"/>
      <c r="B70" s="126">
        <v>43952</v>
      </c>
      <c r="C70" s="6">
        <v>113515</v>
      </c>
      <c r="D70" s="340">
        <v>-15091</v>
      </c>
      <c r="E70" s="22">
        <v>-0.1173428922445298</v>
      </c>
    </row>
    <row r="71" spans="1:5">
      <c r="A71" s="339"/>
      <c r="B71" s="126">
        <v>43983</v>
      </c>
      <c r="C71" s="6">
        <v>110253</v>
      </c>
      <c r="D71" s="340">
        <v>-19225</v>
      </c>
      <c r="E71" s="22">
        <v>-0.148480822996957</v>
      </c>
    </row>
    <row r="72" spans="1:5">
      <c r="A72" s="339"/>
      <c r="B72" s="126">
        <v>44013</v>
      </c>
      <c r="C72" s="6">
        <v>110007</v>
      </c>
      <c r="D72" s="340">
        <v>-20717</v>
      </c>
      <c r="E72" s="22">
        <v>-0.15847893271319727</v>
      </c>
    </row>
    <row r="73" spans="1:5">
      <c r="A73" s="339"/>
      <c r="B73" s="126">
        <v>44044</v>
      </c>
      <c r="C73" s="6">
        <v>109718</v>
      </c>
      <c r="D73" s="340">
        <v>-19433</v>
      </c>
      <c r="E73" s="22">
        <v>-0.15046728248329475</v>
      </c>
    </row>
    <row r="74" spans="1:5">
      <c r="A74" s="339"/>
      <c r="B74" s="126">
        <v>44075</v>
      </c>
      <c r="C74" s="6">
        <v>109645</v>
      </c>
      <c r="D74" s="340">
        <v>-19733</v>
      </c>
      <c r="E74" s="22">
        <v>-0.15252206712114888</v>
      </c>
    </row>
    <row r="75" spans="1:5">
      <c r="A75" s="339"/>
      <c r="B75" s="126">
        <v>44105</v>
      </c>
      <c r="C75" s="6">
        <v>111091</v>
      </c>
      <c r="D75" s="340">
        <v>-19604</v>
      </c>
      <c r="E75" s="22">
        <v>-0.14999808714947013</v>
      </c>
    </row>
    <row r="76" spans="1:5">
      <c r="A76" s="339"/>
      <c r="B76" s="126">
        <v>44136</v>
      </c>
      <c r="C76" s="6">
        <v>112630</v>
      </c>
      <c r="D76" s="340">
        <v>-19273</v>
      </c>
      <c r="E76" s="22">
        <v>-0.14611494810580503</v>
      </c>
    </row>
    <row r="77" spans="1:5">
      <c r="A77" s="339"/>
      <c r="B77" s="126">
        <v>44166</v>
      </c>
      <c r="C77" s="6">
        <v>112226</v>
      </c>
      <c r="D77" s="340">
        <v>-18759</v>
      </c>
      <c r="E77" s="22">
        <v>-0.14321487193190061</v>
      </c>
    </row>
    <row r="78" spans="1:5">
      <c r="A78" s="339">
        <v>44197</v>
      </c>
      <c r="B78" s="126">
        <v>44197</v>
      </c>
      <c r="C78" s="6">
        <v>110277</v>
      </c>
      <c r="D78" s="340">
        <v>-19978</v>
      </c>
      <c r="E78" s="22">
        <v>-0.15337607001650608</v>
      </c>
    </row>
    <row r="79" spans="1:5">
      <c r="A79" s="339"/>
      <c r="B79" s="126">
        <v>44228</v>
      </c>
      <c r="C79" s="6">
        <v>109926</v>
      </c>
      <c r="D79" s="340">
        <v>-22020</v>
      </c>
      <c r="E79" s="22">
        <v>-0.16688645354917922</v>
      </c>
    </row>
    <row r="80" spans="1:5">
      <c r="A80" s="339"/>
      <c r="B80" s="126">
        <v>44256</v>
      </c>
      <c r="C80" s="6">
        <v>110564</v>
      </c>
      <c r="D80" s="340">
        <v>-17263</v>
      </c>
      <c r="E80" s="22">
        <v>-0.1350497156312829</v>
      </c>
    </row>
    <row r="81" spans="1:5">
      <c r="A81" s="339"/>
      <c r="B81" s="126">
        <v>44287</v>
      </c>
      <c r="C81" s="6">
        <v>111454</v>
      </c>
      <c r="D81" s="340">
        <v>-6502</v>
      </c>
      <c r="E81" s="22">
        <v>-5.5122248974193766E-2</v>
      </c>
    </row>
    <row r="82" spans="1:5">
      <c r="A82" s="339"/>
      <c r="B82" s="126">
        <v>44317</v>
      </c>
      <c r="C82" s="6">
        <v>112774</v>
      </c>
      <c r="D82" s="340">
        <v>-741</v>
      </c>
      <c r="E82" s="22">
        <v>-6.527771660133022E-3</v>
      </c>
    </row>
    <row r="83" spans="1:5">
      <c r="A83" s="339"/>
      <c r="B83" s="126">
        <v>44348</v>
      </c>
      <c r="C83" s="6">
        <v>117956</v>
      </c>
      <c r="D83" s="340">
        <v>7703</v>
      </c>
      <c r="E83" s="22">
        <v>6.9866579594206057E-2</v>
      </c>
    </row>
    <row r="84" spans="1:5">
      <c r="A84" s="339"/>
      <c r="B84" s="126">
        <v>44378</v>
      </c>
      <c r="C84" s="6">
        <v>123830</v>
      </c>
      <c r="D84" s="340">
        <v>13823</v>
      </c>
      <c r="E84" s="22">
        <v>0.12565564009563027</v>
      </c>
    </row>
    <row r="85" spans="1:5">
      <c r="A85" s="339"/>
      <c r="B85" s="126">
        <v>44409</v>
      </c>
      <c r="C85" s="6">
        <v>122663</v>
      </c>
      <c r="D85" s="340">
        <v>12945</v>
      </c>
      <c r="E85" s="22">
        <v>0.11798428699028418</v>
      </c>
    </row>
    <row r="86" spans="1:5">
      <c r="A86" s="339"/>
      <c r="B86" s="126">
        <v>44440</v>
      </c>
      <c r="C86" s="6">
        <v>121731</v>
      </c>
      <c r="D86" s="340">
        <v>12086</v>
      </c>
      <c r="E86" s="22">
        <v>0.1102284645902686</v>
      </c>
    </row>
    <row r="87" spans="1:5">
      <c r="A87" s="339"/>
      <c r="B87" s="126">
        <v>44470</v>
      </c>
      <c r="C87" s="6">
        <v>123708</v>
      </c>
      <c r="D87" s="340">
        <v>12617</v>
      </c>
      <c r="E87" s="22">
        <v>0.1135735568137833</v>
      </c>
    </row>
    <row r="88" spans="1:5">
      <c r="A88" s="339"/>
      <c r="B88" s="126">
        <v>44501</v>
      </c>
      <c r="C88" s="6">
        <v>126082</v>
      </c>
      <c r="D88" s="340">
        <v>13452</v>
      </c>
      <c r="E88" s="22">
        <v>0.11943531918671757</v>
      </c>
    </row>
    <row r="89" spans="1:5">
      <c r="A89" s="339"/>
      <c r="B89" s="126">
        <v>44531</v>
      </c>
      <c r="C89" s="6">
        <v>126998</v>
      </c>
      <c r="D89" s="340">
        <v>14772</v>
      </c>
      <c r="E89" s="22">
        <v>0.13162725215190776</v>
      </c>
    </row>
    <row r="90" spans="1:5">
      <c r="A90" s="339">
        <v>44562</v>
      </c>
      <c r="B90" s="126">
        <v>44562</v>
      </c>
      <c r="C90" s="6">
        <v>127062</v>
      </c>
      <c r="D90" s="340">
        <v>16785</v>
      </c>
      <c r="E90" s="22">
        <v>0.15220762262303109</v>
      </c>
    </row>
    <row r="91" spans="1:5">
      <c r="A91" s="339"/>
      <c r="B91" s="126">
        <v>44593</v>
      </c>
      <c r="C91" s="6">
        <v>128939</v>
      </c>
      <c r="D91" s="340">
        <v>19013</v>
      </c>
      <c r="E91" s="22">
        <v>0.17296181067263433</v>
      </c>
    </row>
    <row r="92" spans="1:5">
      <c r="A92" s="339"/>
      <c r="B92" s="126">
        <v>44621</v>
      </c>
      <c r="C92" s="6">
        <v>129615</v>
      </c>
      <c r="D92" s="340">
        <v>19051</v>
      </c>
      <c r="E92" s="22">
        <v>0.17230744184363808</v>
      </c>
    </row>
    <row r="93" spans="1:5">
      <c r="B93" s="126">
        <v>44287</v>
      </c>
      <c r="C93" s="6">
        <v>130420</v>
      </c>
      <c r="D93" s="340">
        <v>18966</v>
      </c>
      <c r="E93" s="22">
        <v>0.17016885890143019</v>
      </c>
    </row>
    <row r="94" spans="1:5">
      <c r="B94" s="126">
        <v>43952</v>
      </c>
      <c r="C94" s="6">
        <v>131075</v>
      </c>
      <c r="D94" s="337">
        <v>18301</v>
      </c>
      <c r="E94" s="22">
        <v>0.16228031283806552</v>
      </c>
    </row>
    <row r="95" spans="1:5">
      <c r="B95" s="131" t="s">
        <v>671</v>
      </c>
      <c r="C95" s="6">
        <v>132748</v>
      </c>
      <c r="D95" s="337">
        <v>14792</v>
      </c>
      <c r="E95" s="22">
        <v>0.12540269252941774</v>
      </c>
    </row>
    <row r="96" spans="1:5">
      <c r="B96" s="132" t="s">
        <v>672</v>
      </c>
      <c r="C96" s="6">
        <v>133487</v>
      </c>
      <c r="D96" s="340">
        <v>9657</v>
      </c>
      <c r="E96" s="22">
        <v>7.7985948477751865E-2</v>
      </c>
    </row>
    <row r="97" spans="1:6">
      <c r="B97" s="132" t="s">
        <v>673</v>
      </c>
      <c r="C97" s="6">
        <v>133842</v>
      </c>
      <c r="D97" s="340">
        <f t="shared" ref="D97:D105" si="0">C97-C85</f>
        <v>11179</v>
      </c>
      <c r="E97" s="22">
        <f t="shared" ref="E97:E105" si="1">C97/C85-1</f>
        <v>9.1135876344129896E-2</v>
      </c>
    </row>
    <row r="98" spans="1:6">
      <c r="B98" s="124">
        <v>44440</v>
      </c>
      <c r="C98" s="6">
        <v>135056</v>
      </c>
      <c r="D98" s="340">
        <f t="shared" si="0"/>
        <v>13325</v>
      </c>
      <c r="E98" s="22">
        <f t="shared" si="1"/>
        <v>0.1094626676853061</v>
      </c>
    </row>
    <row r="99" spans="1:6">
      <c r="B99" s="124">
        <v>44470</v>
      </c>
      <c r="C99" s="125">
        <v>137270</v>
      </c>
      <c r="D99" s="340">
        <f t="shared" si="0"/>
        <v>13562</v>
      </c>
      <c r="E99" s="22">
        <f t="shared" si="1"/>
        <v>0.10962912665308622</v>
      </c>
    </row>
    <row r="100" spans="1:6">
      <c r="B100" s="5" t="s">
        <v>679</v>
      </c>
      <c r="C100" s="6">
        <v>139180</v>
      </c>
      <c r="D100" s="340">
        <f t="shared" si="0"/>
        <v>13098</v>
      </c>
      <c r="E100" s="22">
        <f t="shared" si="1"/>
        <v>0.1038847734014372</v>
      </c>
    </row>
    <row r="101" spans="1:6">
      <c r="B101" s="5" t="s">
        <v>681</v>
      </c>
      <c r="C101" s="6">
        <v>138762</v>
      </c>
      <c r="D101" s="340">
        <f t="shared" si="0"/>
        <v>11764</v>
      </c>
      <c r="E101" s="22">
        <f t="shared" si="1"/>
        <v>9.2631380021732657E-2</v>
      </c>
    </row>
    <row r="102" spans="1:6">
      <c r="A102" s="337">
        <v>2023</v>
      </c>
      <c r="B102" s="5" t="s">
        <v>1118</v>
      </c>
      <c r="C102" s="6">
        <v>138891</v>
      </c>
      <c r="D102" s="340">
        <f t="shared" si="0"/>
        <v>11829</v>
      </c>
      <c r="E102" s="22">
        <f t="shared" si="1"/>
        <v>9.3096283704018568E-2</v>
      </c>
    </row>
    <row r="103" spans="1:6">
      <c r="B103" s="5" t="s">
        <v>664</v>
      </c>
      <c r="C103" s="6">
        <v>140132</v>
      </c>
      <c r="D103" s="340">
        <f t="shared" si="0"/>
        <v>11193</v>
      </c>
      <c r="E103" s="22">
        <f t="shared" si="1"/>
        <v>8.680849083675235E-2</v>
      </c>
    </row>
    <row r="104" spans="1:6">
      <c r="B104" s="5" t="s">
        <v>666</v>
      </c>
      <c r="C104" s="6">
        <v>141747</v>
      </c>
      <c r="D104" s="340">
        <f t="shared" si="0"/>
        <v>12132</v>
      </c>
      <c r="E104" s="22">
        <f t="shared" si="1"/>
        <v>9.3600277745631288E-2</v>
      </c>
    </row>
    <row r="105" spans="1:6">
      <c r="B105" s="5" t="s">
        <v>668</v>
      </c>
      <c r="C105" s="6">
        <v>143025</v>
      </c>
      <c r="D105" s="340">
        <f t="shared" si="0"/>
        <v>12605</v>
      </c>
      <c r="E105" s="22">
        <f t="shared" si="1"/>
        <v>9.6649286919184174E-2</v>
      </c>
    </row>
    <row r="106" spans="1:6">
      <c r="B106" s="133" t="s">
        <v>670</v>
      </c>
      <c r="C106" s="128">
        <v>143730</v>
      </c>
      <c r="D106" s="341">
        <f>C106-C94</f>
        <v>12655</v>
      </c>
      <c r="E106" s="134">
        <f>C106/C94-1</f>
        <v>9.6547777989700601E-2</v>
      </c>
      <c r="F106" s="342"/>
    </row>
    <row r="107" spans="1:6">
      <c r="B107" s="5"/>
    </row>
    <row r="108" spans="1:6">
      <c r="B108" s="5"/>
    </row>
    <row r="109" spans="1:6">
      <c r="B109" s="5"/>
    </row>
    <row r="110" spans="1:6">
      <c r="B110" s="5"/>
    </row>
    <row r="111" spans="1:6">
      <c r="B111" s="5"/>
    </row>
    <row r="112" spans="1:6">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1">
    <mergeCell ref="H1:I1"/>
  </mergeCells>
  <hyperlinks>
    <hyperlink ref="H1:I1" location="Index!A1" display="Regresar al Índice" xr:uid="{033B9236-4EAD-4C5F-8F19-47559245C97D}"/>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5901C-B4FD-4F3B-91F6-B41343087688}">
  <sheetPr codeName="Hoja15"/>
  <dimension ref="A1:P217"/>
  <sheetViews>
    <sheetView zoomScaleNormal="100" workbookViewId="0">
      <pane xSplit="11" topLeftCell="O1" activePane="topRight" state="frozen"/>
      <selection pane="topRight"/>
    </sheetView>
  </sheetViews>
  <sheetFormatPr baseColWidth="10" defaultColWidth="15.28515625" defaultRowHeight="12.75"/>
  <cols>
    <col min="1" max="1" width="15.28515625" style="302"/>
    <col min="2" max="2" width="15.28515625" style="136"/>
    <col min="3" max="10" width="15.28515625" style="302"/>
    <col min="11" max="11" width="21.42578125" style="302" hidden="1" customWidth="1"/>
    <col min="12" max="12" width="13.85546875" style="302" hidden="1" customWidth="1"/>
    <col min="13" max="13" width="11.140625" style="302" hidden="1" customWidth="1"/>
    <col min="14" max="14" width="9.7109375" style="302" hidden="1" customWidth="1"/>
    <col min="15" max="15" width="9.7109375" style="302" customWidth="1"/>
    <col min="16" max="17" width="14.5703125" style="302" customWidth="1"/>
    <col min="18" max="22" width="15.28515625" style="302" customWidth="1"/>
    <col min="23" max="16384" width="15.28515625" style="302"/>
  </cols>
  <sheetData>
    <row r="1" spans="1:16" s="302" customFormat="1">
      <c r="A1" s="262" t="s">
        <v>2876</v>
      </c>
      <c r="B1" s="136"/>
      <c r="H1" s="263" t="s">
        <v>1445</v>
      </c>
      <c r="I1" s="263"/>
      <c r="O1" s="303"/>
      <c r="P1" s="303"/>
    </row>
    <row r="2" spans="1:16" s="302" customFormat="1">
      <c r="A2" s="302" t="s">
        <v>1336</v>
      </c>
      <c r="B2" s="136"/>
    </row>
    <row r="5" spans="1:16" s="302" customFormat="1">
      <c r="A5" s="302" t="s">
        <v>297</v>
      </c>
      <c r="B5" s="57" t="s">
        <v>298</v>
      </c>
      <c r="C5" s="325" t="s">
        <v>279</v>
      </c>
      <c r="D5" s="325" t="s">
        <v>299</v>
      </c>
      <c r="E5" s="325" t="s">
        <v>300</v>
      </c>
      <c r="F5" s="325" t="s">
        <v>301</v>
      </c>
      <c r="G5" s="325" t="s">
        <v>302</v>
      </c>
      <c r="H5" s="325" t="s">
        <v>284</v>
      </c>
      <c r="I5" s="325" t="s">
        <v>303</v>
      </c>
    </row>
    <row r="6" spans="1:16" s="302" customFormat="1">
      <c r="A6" s="302">
        <v>2013</v>
      </c>
      <c r="B6" s="58">
        <v>70246</v>
      </c>
      <c r="C6" s="326">
        <v>282499</v>
      </c>
      <c r="D6" s="326">
        <v>98394</v>
      </c>
      <c r="E6" s="326">
        <v>9369</v>
      </c>
      <c r="F6" s="326">
        <v>347298</v>
      </c>
      <c r="G6" s="326">
        <v>3034</v>
      </c>
      <c r="H6" s="326">
        <v>523456</v>
      </c>
      <c r="I6" s="326">
        <v>62952</v>
      </c>
      <c r="K6" s="267" t="s">
        <v>304</v>
      </c>
      <c r="L6" s="325" t="s">
        <v>1170</v>
      </c>
      <c r="M6" s="333" t="s">
        <v>1446</v>
      </c>
    </row>
    <row r="7" spans="1:16" s="302" customFormat="1">
      <c r="A7" s="302">
        <v>2014</v>
      </c>
      <c r="B7" s="58">
        <v>77509</v>
      </c>
      <c r="C7" s="326">
        <v>295797</v>
      </c>
      <c r="D7" s="326">
        <v>107248</v>
      </c>
      <c r="E7" s="326">
        <v>9548</v>
      </c>
      <c r="F7" s="326">
        <v>363344</v>
      </c>
      <c r="G7" s="326">
        <v>2860</v>
      </c>
      <c r="H7" s="326">
        <v>540644</v>
      </c>
      <c r="I7" s="326">
        <v>66390</v>
      </c>
      <c r="K7" s="267" t="s">
        <v>298</v>
      </c>
      <c r="L7" s="302">
        <v>118708</v>
      </c>
      <c r="M7" s="302">
        <v>120101</v>
      </c>
      <c r="N7" s="137">
        <f>M7/$M$15</f>
        <v>6.0824029596392118E-2</v>
      </c>
      <c r="O7" s="324"/>
    </row>
    <row r="8" spans="1:16" s="302" customFormat="1">
      <c r="A8" s="302">
        <v>2015</v>
      </c>
      <c r="B8" s="58">
        <v>82606</v>
      </c>
      <c r="C8" s="326">
        <v>312586</v>
      </c>
      <c r="D8" s="326">
        <v>119587</v>
      </c>
      <c r="E8" s="326">
        <v>9329</v>
      </c>
      <c r="F8" s="326">
        <v>385457</v>
      </c>
      <c r="G8" s="326">
        <v>2875</v>
      </c>
      <c r="H8" s="326">
        <v>551836</v>
      </c>
      <c r="I8" s="326">
        <v>70979</v>
      </c>
      <c r="K8" s="267" t="s">
        <v>279</v>
      </c>
      <c r="L8" s="302">
        <v>399607</v>
      </c>
      <c r="M8" s="302">
        <v>405961</v>
      </c>
      <c r="N8" s="137">
        <f>M8/$M$15</f>
        <v>0.20559515640153653</v>
      </c>
      <c r="O8" s="324"/>
    </row>
    <row r="9" spans="1:16" s="302" customFormat="1">
      <c r="A9" s="302">
        <v>2016</v>
      </c>
      <c r="B9" s="58">
        <v>89558</v>
      </c>
      <c r="C9" s="326">
        <v>334254</v>
      </c>
      <c r="D9" s="326">
        <v>130890</v>
      </c>
      <c r="E9" s="326">
        <v>9329</v>
      </c>
      <c r="F9" s="326">
        <v>407270</v>
      </c>
      <c r="G9" s="326">
        <v>3040</v>
      </c>
      <c r="H9" s="326">
        <v>575641</v>
      </c>
      <c r="I9" s="326">
        <v>74255</v>
      </c>
      <c r="K9" s="267" t="s">
        <v>299</v>
      </c>
      <c r="L9" s="302">
        <v>145346</v>
      </c>
      <c r="M9" s="302">
        <v>151152</v>
      </c>
      <c r="N9" s="137">
        <f>M9/$M$15</f>
        <v>7.6549518501543373E-2</v>
      </c>
      <c r="O9" s="324"/>
    </row>
    <row r="10" spans="1:16" s="302" customFormat="1">
      <c r="A10" s="302">
        <v>2017</v>
      </c>
      <c r="B10" s="58">
        <v>96726</v>
      </c>
      <c r="C10" s="326">
        <v>343480</v>
      </c>
      <c r="D10" s="326">
        <v>144472</v>
      </c>
      <c r="E10" s="326">
        <v>9194</v>
      </c>
      <c r="F10" s="326">
        <v>435724</v>
      </c>
      <c r="G10" s="326">
        <v>3204</v>
      </c>
      <c r="H10" s="326">
        <v>605107</v>
      </c>
      <c r="I10" s="326">
        <v>79961</v>
      </c>
      <c r="K10" s="267" t="s">
        <v>300</v>
      </c>
      <c r="L10" s="302">
        <v>9814</v>
      </c>
      <c r="M10" s="302">
        <v>10020</v>
      </c>
      <c r="N10" s="137">
        <f>M10/$M$15</f>
        <v>5.0745354040003746E-3</v>
      </c>
      <c r="O10" s="324"/>
    </row>
    <row r="11" spans="1:16" s="302" customFormat="1">
      <c r="A11" s="302">
        <v>2018</v>
      </c>
      <c r="B11" s="58">
        <v>104065</v>
      </c>
      <c r="C11" s="326">
        <v>354114</v>
      </c>
      <c r="D11" s="326">
        <v>141254</v>
      </c>
      <c r="E11" s="326">
        <v>9458</v>
      </c>
      <c r="F11" s="326">
        <v>452017</v>
      </c>
      <c r="G11" s="326">
        <v>2703</v>
      </c>
      <c r="H11" s="326">
        <v>614655</v>
      </c>
      <c r="I11" s="326">
        <v>82734</v>
      </c>
      <c r="K11" s="267" t="s">
        <v>301</v>
      </c>
      <c r="L11" s="302">
        <v>508146</v>
      </c>
      <c r="M11" s="302">
        <v>519348</v>
      </c>
      <c r="N11" s="137">
        <f t="shared" ref="N11:N14" si="0">M11/$M$15</f>
        <v>0.26301894341285298</v>
      </c>
      <c r="O11" s="324"/>
    </row>
    <row r="12" spans="1:16" s="302" customFormat="1">
      <c r="A12" s="302">
        <v>2019</v>
      </c>
      <c r="B12" s="58">
        <v>109333</v>
      </c>
      <c r="C12" s="326">
        <v>363625</v>
      </c>
      <c r="D12" s="326">
        <v>141943</v>
      </c>
      <c r="E12" s="326">
        <v>9697</v>
      </c>
      <c r="F12" s="326">
        <v>458198</v>
      </c>
      <c r="G12" s="326">
        <v>2683</v>
      </c>
      <c r="H12" s="326">
        <v>640252</v>
      </c>
      <c r="I12" s="326">
        <v>86968</v>
      </c>
      <c r="K12" s="267" t="s">
        <v>302</v>
      </c>
      <c r="L12" s="302">
        <v>2500</v>
      </c>
      <c r="M12" s="302">
        <v>2538</v>
      </c>
      <c r="N12" s="137">
        <f>M12/$M$15</f>
        <v>1.2853463927497955E-3</v>
      </c>
      <c r="O12" s="324"/>
    </row>
    <row r="13" spans="1:16" s="302" customFormat="1">
      <c r="A13" s="302">
        <v>2020</v>
      </c>
      <c r="B13" s="58">
        <v>111767</v>
      </c>
      <c r="C13" s="326">
        <v>366999</v>
      </c>
      <c r="D13" s="326">
        <v>133149</v>
      </c>
      <c r="E13" s="326">
        <v>9984</v>
      </c>
      <c r="F13" s="326">
        <v>452541</v>
      </c>
      <c r="G13" s="326">
        <v>2738</v>
      </c>
      <c r="H13" s="326">
        <v>614772</v>
      </c>
      <c r="I13" s="326">
        <v>88417</v>
      </c>
      <c r="J13" s="326"/>
      <c r="K13" s="267" t="s">
        <v>284</v>
      </c>
      <c r="L13" s="302">
        <v>644397</v>
      </c>
      <c r="M13" s="302">
        <v>659693</v>
      </c>
      <c r="N13" s="137">
        <f t="shared" si="0"/>
        <v>0.33409535771169852</v>
      </c>
      <c r="O13" s="324"/>
    </row>
    <row r="14" spans="1:16" s="302" customFormat="1">
      <c r="A14" s="302">
        <v>2021</v>
      </c>
      <c r="B14" s="58">
        <v>116251</v>
      </c>
      <c r="C14" s="326">
        <v>388949</v>
      </c>
      <c r="D14" s="326">
        <v>134547</v>
      </c>
      <c r="E14" s="326">
        <v>9393</v>
      </c>
      <c r="F14" s="326">
        <v>480660</v>
      </c>
      <c r="G14" s="326">
        <v>2624</v>
      </c>
      <c r="H14" s="326">
        <v>620320</v>
      </c>
      <c r="I14" s="326">
        <v>97255</v>
      </c>
      <c r="J14" s="138"/>
      <c r="K14" s="267" t="s">
        <v>303</v>
      </c>
      <c r="L14" s="302">
        <v>104444</v>
      </c>
      <c r="M14" s="302">
        <v>105752</v>
      </c>
      <c r="N14" s="137">
        <f t="shared" si="0"/>
        <v>5.355711257922631E-2</v>
      </c>
      <c r="O14" s="324"/>
    </row>
    <row r="15" spans="1:16" s="302" customFormat="1">
      <c r="A15" s="329">
        <v>2022</v>
      </c>
      <c r="B15" s="58">
        <v>118708</v>
      </c>
      <c r="C15" s="326">
        <v>399607</v>
      </c>
      <c r="D15" s="326">
        <v>145346</v>
      </c>
      <c r="E15" s="326">
        <v>9814</v>
      </c>
      <c r="F15" s="326">
        <v>508146</v>
      </c>
      <c r="G15" s="326">
        <v>2500</v>
      </c>
      <c r="H15" s="326">
        <v>644397</v>
      </c>
      <c r="I15" s="326">
        <v>104444</v>
      </c>
      <c r="K15" s="267" t="s">
        <v>305</v>
      </c>
      <c r="L15" s="302">
        <f>SUM(L7:L14)</f>
        <v>1932962</v>
      </c>
      <c r="M15" s="302">
        <f>SUM(M7:M14)</f>
        <v>1974565</v>
      </c>
      <c r="N15" s="137">
        <f>SUM(N7:N14)</f>
        <v>1</v>
      </c>
    </row>
    <row r="16" spans="1:16" s="302" customFormat="1">
      <c r="A16" s="334">
        <v>45047</v>
      </c>
      <c r="B16" s="58">
        <v>120101</v>
      </c>
      <c r="C16" s="326">
        <v>405961</v>
      </c>
      <c r="D16" s="326">
        <v>151152</v>
      </c>
      <c r="E16" s="326">
        <v>10020</v>
      </c>
      <c r="F16" s="326">
        <v>519348</v>
      </c>
      <c r="G16" s="326">
        <v>2538</v>
      </c>
      <c r="H16" s="326">
        <v>659693</v>
      </c>
      <c r="I16" s="326">
        <v>105752</v>
      </c>
      <c r="J16" s="326">
        <f>SUM(B16:I16)</f>
        <v>1974565</v>
      </c>
      <c r="K16" s="267"/>
      <c r="N16" s="137"/>
    </row>
    <row r="17" spans="1:11" s="302" customFormat="1">
      <c r="B17" s="5"/>
    </row>
    <row r="18" spans="1:11" s="302" customFormat="1">
      <c r="A18" s="302" t="s">
        <v>1447</v>
      </c>
      <c r="B18" s="59">
        <f>B16/B15-1</f>
        <v>1.1734676685648759E-2</v>
      </c>
      <c r="C18" s="137">
        <f t="shared" ref="C18:I18" si="1">C16/C15-1</f>
        <v>1.5900622361470163E-2</v>
      </c>
      <c r="D18" s="137">
        <f t="shared" si="1"/>
        <v>3.9946059747086204E-2</v>
      </c>
      <c r="E18" s="137">
        <f t="shared" si="1"/>
        <v>2.0990421846341922E-2</v>
      </c>
      <c r="F18" s="137">
        <f t="shared" si="1"/>
        <v>2.2044845379084022E-2</v>
      </c>
      <c r="G18" s="137">
        <f t="shared" si="1"/>
        <v>1.5200000000000102E-2</v>
      </c>
      <c r="H18" s="137">
        <f>H16/H15-1</f>
        <v>2.37369199422095E-2</v>
      </c>
      <c r="I18" s="137">
        <f t="shared" si="1"/>
        <v>1.2523457546627759E-2</v>
      </c>
      <c r="J18" s="326"/>
    </row>
    <row r="19" spans="1:11" s="302" customFormat="1">
      <c r="A19" s="302" t="s">
        <v>1448</v>
      </c>
      <c r="B19" s="58">
        <f>B16-B15</f>
        <v>1393</v>
      </c>
      <c r="C19" s="326">
        <f t="shared" ref="C19:H19" si="2">C16-C15</f>
        <v>6354</v>
      </c>
      <c r="D19" s="326">
        <f t="shared" si="2"/>
        <v>5806</v>
      </c>
      <c r="E19" s="326">
        <f t="shared" si="2"/>
        <v>206</v>
      </c>
      <c r="F19" s="326">
        <f t="shared" si="2"/>
        <v>11202</v>
      </c>
      <c r="G19" s="326">
        <f t="shared" si="2"/>
        <v>38</v>
      </c>
      <c r="H19" s="326">
        <f t="shared" si="2"/>
        <v>15296</v>
      </c>
      <c r="I19" s="326">
        <f>I16-I15</f>
        <v>1308</v>
      </c>
    </row>
    <row r="20" spans="1:11" s="302" customFormat="1">
      <c r="B20" s="335">
        <f>B16/$J$16</f>
        <v>6.0824029596392118E-2</v>
      </c>
      <c r="C20" s="335">
        <f>C16/$J$16</f>
        <v>0.20559515640153653</v>
      </c>
      <c r="D20" s="335">
        <f t="shared" ref="D20:G20" si="3">D16/$J$16</f>
        <v>7.6549518501543373E-2</v>
      </c>
      <c r="E20" s="335">
        <f t="shared" si="3"/>
        <v>5.0745354040003746E-3</v>
      </c>
      <c r="F20" s="335">
        <f t="shared" si="3"/>
        <v>0.26301894341285298</v>
      </c>
      <c r="G20" s="335">
        <f t="shared" si="3"/>
        <v>1.2853463927497955E-3</v>
      </c>
      <c r="H20" s="335">
        <f>H16/$J$16</f>
        <v>0.33409535771169852</v>
      </c>
      <c r="I20" s="335">
        <f>I16/$J$16</f>
        <v>5.355711257922631E-2</v>
      </c>
      <c r="K20" s="108"/>
    </row>
    <row r="21" spans="1:11" s="302" customFormat="1">
      <c r="B21" s="5"/>
      <c r="K21" s="108"/>
    </row>
    <row r="22" spans="1:11" s="302" customFormat="1">
      <c r="B22" s="5"/>
      <c r="K22" s="108"/>
    </row>
    <row r="23" spans="1:11" s="302" customFormat="1">
      <c r="B23" s="5"/>
      <c r="K23" s="108"/>
    </row>
    <row r="24" spans="1:11" s="302" customFormat="1">
      <c r="B24" s="5"/>
      <c r="K24" s="108"/>
    </row>
    <row r="25" spans="1:11" s="302" customFormat="1">
      <c r="B25" s="5"/>
      <c r="K25" s="108"/>
    </row>
    <row r="26" spans="1:11" s="302" customFormat="1">
      <c r="B26" s="5"/>
      <c r="K26" s="108"/>
    </row>
    <row r="27" spans="1:11" s="302" customFormat="1">
      <c r="B27" s="5"/>
      <c r="K27" s="108"/>
    </row>
    <row r="28" spans="1:11" s="302" customFormat="1">
      <c r="B28" s="5"/>
      <c r="K28" s="108"/>
    </row>
    <row r="29" spans="1:11" s="302" customFormat="1">
      <c r="B29" s="5"/>
      <c r="K29" s="108"/>
    </row>
    <row r="30" spans="1:11" s="302" customFormat="1">
      <c r="B30" s="5"/>
      <c r="K30" s="336"/>
    </row>
    <row r="31" spans="1:11" s="302" customFormat="1">
      <c r="B31" s="5"/>
      <c r="K31" s="336"/>
    </row>
    <row r="32" spans="1:11" s="302" customFormat="1">
      <c r="B32" s="5"/>
    </row>
    <row r="33" spans="2:2" s="302" customFormat="1">
      <c r="B33" s="5"/>
    </row>
    <row r="34" spans="2:2" s="302" customFormat="1">
      <c r="B34" s="5"/>
    </row>
    <row r="35" spans="2:2" s="302" customFormat="1">
      <c r="B35" s="5"/>
    </row>
    <row r="36" spans="2:2" s="302" customFormat="1">
      <c r="B36" s="5"/>
    </row>
    <row r="37" spans="2:2" s="302" customFormat="1">
      <c r="B37" s="5"/>
    </row>
    <row r="38" spans="2:2" s="302" customFormat="1">
      <c r="B38" s="5"/>
    </row>
    <row r="39" spans="2:2" s="302" customFormat="1">
      <c r="B39" s="5"/>
    </row>
    <row r="40" spans="2:2" s="302" customFormat="1">
      <c r="B40" s="5"/>
    </row>
    <row r="41" spans="2:2" s="302" customFormat="1">
      <c r="B41" s="5"/>
    </row>
    <row r="42" spans="2:2" s="302" customFormat="1">
      <c r="B42" s="5"/>
    </row>
    <row r="43" spans="2:2" s="302" customFormat="1">
      <c r="B43" s="5"/>
    </row>
    <row r="44" spans="2:2" s="302" customFormat="1">
      <c r="B44" s="5"/>
    </row>
    <row r="45" spans="2:2" s="302" customFormat="1">
      <c r="B45" s="5"/>
    </row>
    <row r="46" spans="2:2" s="302" customFormat="1">
      <c r="B46" s="5"/>
    </row>
    <row r="47" spans="2:2" s="302" customFormat="1">
      <c r="B47" s="5"/>
    </row>
    <row r="48" spans="2:2" s="302" customFormat="1">
      <c r="B48" s="5"/>
    </row>
    <row r="49" spans="2:2" s="302" customFormat="1">
      <c r="B49" s="5"/>
    </row>
    <row r="50" spans="2:2" s="302" customFormat="1">
      <c r="B50" s="5"/>
    </row>
    <row r="51" spans="2:2" s="302" customFormat="1">
      <c r="B51" s="5"/>
    </row>
    <row r="52" spans="2:2" s="302" customFormat="1">
      <c r="B52" s="5"/>
    </row>
    <row r="53" spans="2:2" s="302" customFormat="1">
      <c r="B53" s="5"/>
    </row>
    <row r="54" spans="2:2" s="302" customFormat="1">
      <c r="B54" s="5"/>
    </row>
    <row r="55" spans="2:2" s="302" customFormat="1">
      <c r="B55" s="5"/>
    </row>
    <row r="56" spans="2:2" s="302" customFormat="1">
      <c r="B56" s="5"/>
    </row>
    <row r="57" spans="2:2" s="302" customFormat="1">
      <c r="B57" s="5"/>
    </row>
    <row r="58" spans="2:2" s="302" customFormat="1">
      <c r="B58" s="5"/>
    </row>
    <row r="59" spans="2:2" s="302" customFormat="1">
      <c r="B59" s="5"/>
    </row>
    <row r="60" spans="2:2" s="302" customFormat="1">
      <c r="B60" s="5"/>
    </row>
    <row r="61" spans="2:2" s="302" customFormat="1">
      <c r="B61" s="5"/>
    </row>
    <row r="62" spans="2:2" s="302" customFormat="1">
      <c r="B62" s="5"/>
    </row>
    <row r="63" spans="2:2" s="302" customFormat="1">
      <c r="B63" s="5"/>
    </row>
    <row r="64" spans="2:2" s="302" customFormat="1">
      <c r="B64" s="5"/>
    </row>
    <row r="65" spans="2:2" s="302" customFormat="1">
      <c r="B65" s="5"/>
    </row>
    <row r="66" spans="2:2" s="302" customFormat="1">
      <c r="B66" s="5"/>
    </row>
    <row r="67" spans="2:2" s="302" customFormat="1">
      <c r="B67" s="5"/>
    </row>
    <row r="68" spans="2:2" s="302" customFormat="1">
      <c r="B68" s="5"/>
    </row>
    <row r="69" spans="2:2" s="302" customFormat="1">
      <c r="B69" s="5"/>
    </row>
    <row r="70" spans="2:2" s="302" customFormat="1">
      <c r="B70" s="5"/>
    </row>
    <row r="71" spans="2:2" s="302" customFormat="1">
      <c r="B71" s="5"/>
    </row>
    <row r="72" spans="2:2" s="302" customFormat="1">
      <c r="B72" s="5"/>
    </row>
    <row r="73" spans="2:2" s="302" customFormat="1">
      <c r="B73" s="5"/>
    </row>
    <row r="74" spans="2:2" s="302" customFormat="1">
      <c r="B74" s="5"/>
    </row>
    <row r="75" spans="2:2" s="302" customFormat="1">
      <c r="B75" s="5"/>
    </row>
    <row r="76" spans="2:2" s="302" customFormat="1">
      <c r="B76" s="5"/>
    </row>
    <row r="77" spans="2:2" s="302" customFormat="1">
      <c r="B77" s="5"/>
    </row>
    <row r="78" spans="2:2" s="302" customFormat="1">
      <c r="B78" s="5"/>
    </row>
    <row r="79" spans="2:2" s="302" customFormat="1">
      <c r="B79" s="5"/>
    </row>
    <row r="80" spans="2:2" s="302" customFormat="1">
      <c r="B80" s="5"/>
    </row>
    <row r="81" spans="2:2" s="302" customFormat="1">
      <c r="B81" s="5"/>
    </row>
    <row r="82" spans="2:2" s="302" customFormat="1">
      <c r="B82" s="5"/>
    </row>
    <row r="83" spans="2:2" s="302" customFormat="1">
      <c r="B83" s="5"/>
    </row>
    <row r="84" spans="2:2" s="302" customFormat="1">
      <c r="B84" s="5"/>
    </row>
    <row r="85" spans="2:2" s="302" customFormat="1">
      <c r="B85" s="5"/>
    </row>
    <row r="86" spans="2:2" s="302" customFormat="1">
      <c r="B86" s="5"/>
    </row>
    <row r="87" spans="2:2" s="302" customFormat="1">
      <c r="B87" s="5"/>
    </row>
    <row r="88" spans="2:2" s="302" customFormat="1">
      <c r="B88" s="5"/>
    </row>
    <row r="89" spans="2:2" s="302" customFormat="1">
      <c r="B89" s="5"/>
    </row>
    <row r="90" spans="2:2" s="302" customFormat="1">
      <c r="B90" s="5"/>
    </row>
    <row r="91" spans="2:2" s="302" customFormat="1">
      <c r="B91" s="5"/>
    </row>
    <row r="92" spans="2:2" s="302" customFormat="1">
      <c r="B92" s="5"/>
    </row>
    <row r="93" spans="2:2" s="302" customFormat="1">
      <c r="B93" s="5"/>
    </row>
    <row r="94" spans="2:2" s="302" customFormat="1">
      <c r="B94" s="5"/>
    </row>
    <row r="95" spans="2:2" s="302" customFormat="1">
      <c r="B95" s="5"/>
    </row>
    <row r="96" spans="2:2" s="302" customFormat="1">
      <c r="B96" s="5"/>
    </row>
    <row r="97" spans="2:2" s="302" customFormat="1">
      <c r="B97" s="5"/>
    </row>
    <row r="98" spans="2:2" s="302" customFormat="1">
      <c r="B98" s="5"/>
    </row>
    <row r="99" spans="2:2" s="302" customFormat="1">
      <c r="B99" s="5"/>
    </row>
    <row r="100" spans="2:2" s="302" customFormat="1">
      <c r="B100" s="5"/>
    </row>
    <row r="101" spans="2:2" s="302" customFormat="1">
      <c r="B101" s="5"/>
    </row>
    <row r="102" spans="2:2" s="302" customFormat="1">
      <c r="B102" s="5"/>
    </row>
    <row r="103" spans="2:2" s="302" customFormat="1">
      <c r="B103" s="5"/>
    </row>
    <row r="104" spans="2:2" s="302" customFormat="1">
      <c r="B104" s="5"/>
    </row>
    <row r="105" spans="2:2" s="302" customFormat="1">
      <c r="B105" s="5"/>
    </row>
    <row r="106" spans="2:2" s="302" customFormat="1">
      <c r="B106" s="5"/>
    </row>
    <row r="107" spans="2:2" s="302" customFormat="1">
      <c r="B107" s="5"/>
    </row>
    <row r="108" spans="2:2" s="302" customFormat="1">
      <c r="B108" s="5"/>
    </row>
    <row r="109" spans="2:2" s="302" customFormat="1">
      <c r="B109" s="5"/>
    </row>
    <row r="110" spans="2:2" s="302" customFormat="1">
      <c r="B110" s="5"/>
    </row>
    <row r="111" spans="2:2" s="302" customFormat="1">
      <c r="B111" s="5"/>
    </row>
    <row r="112" spans="2:2" s="302" customFormat="1">
      <c r="B112" s="5"/>
    </row>
    <row r="113" spans="2:2" s="302" customFormat="1">
      <c r="B113" s="5"/>
    </row>
    <row r="114" spans="2:2" s="302" customFormat="1">
      <c r="B114" s="5"/>
    </row>
    <row r="115" spans="2:2" s="302" customFormat="1">
      <c r="B115" s="5"/>
    </row>
    <row r="116" spans="2:2" s="302" customFormat="1">
      <c r="B116" s="5"/>
    </row>
    <row r="117" spans="2:2" s="302" customFormat="1">
      <c r="B117" s="5"/>
    </row>
    <row r="118" spans="2:2" s="302" customFormat="1">
      <c r="B118" s="5"/>
    </row>
    <row r="119" spans="2:2" s="302" customFormat="1">
      <c r="B119" s="5"/>
    </row>
    <row r="120" spans="2:2" s="302" customFormat="1">
      <c r="B120" s="5"/>
    </row>
    <row r="121" spans="2:2" s="302" customFormat="1">
      <c r="B121" s="5"/>
    </row>
    <row r="122" spans="2:2" s="302" customFormat="1">
      <c r="B122" s="5"/>
    </row>
    <row r="123" spans="2:2" s="302" customFormat="1">
      <c r="B123" s="5"/>
    </row>
    <row r="124" spans="2:2" s="302" customFormat="1">
      <c r="B124" s="5"/>
    </row>
    <row r="125" spans="2:2" s="302" customFormat="1">
      <c r="B125" s="5"/>
    </row>
    <row r="126" spans="2:2" s="302" customFormat="1">
      <c r="B126" s="5"/>
    </row>
    <row r="127" spans="2:2" s="302" customFormat="1">
      <c r="B127" s="5"/>
    </row>
    <row r="128" spans="2:2" s="302" customFormat="1">
      <c r="B128" s="5"/>
    </row>
    <row r="129" spans="2:2" s="302" customFormat="1">
      <c r="B129" s="5"/>
    </row>
    <row r="130" spans="2:2" s="302" customFormat="1">
      <c r="B130" s="5"/>
    </row>
    <row r="131" spans="2:2" s="302" customFormat="1">
      <c r="B131" s="5"/>
    </row>
    <row r="132" spans="2:2" s="302" customFormat="1">
      <c r="B132" s="5"/>
    </row>
    <row r="133" spans="2:2" s="302" customFormat="1">
      <c r="B133" s="5"/>
    </row>
    <row r="134" spans="2:2" s="302" customFormat="1">
      <c r="B134" s="5"/>
    </row>
    <row r="135" spans="2:2" s="302" customFormat="1">
      <c r="B135" s="5"/>
    </row>
    <row r="136" spans="2:2" s="302" customFormat="1">
      <c r="B136" s="5"/>
    </row>
    <row r="137" spans="2:2" s="302" customFormat="1">
      <c r="B137" s="5"/>
    </row>
    <row r="138" spans="2:2" s="302" customFormat="1">
      <c r="B138" s="5"/>
    </row>
    <row r="139" spans="2:2" s="302" customFormat="1">
      <c r="B139" s="5"/>
    </row>
    <row r="140" spans="2:2" s="302" customFormat="1">
      <c r="B140" s="5"/>
    </row>
    <row r="141" spans="2:2" s="302" customFormat="1">
      <c r="B141" s="5"/>
    </row>
    <row r="142" spans="2:2" s="302" customFormat="1">
      <c r="B142" s="5"/>
    </row>
    <row r="143" spans="2:2" s="302" customFormat="1">
      <c r="B143" s="5"/>
    </row>
    <row r="144" spans="2:2" s="302" customFormat="1">
      <c r="B144" s="5"/>
    </row>
    <row r="145" spans="2:2" s="302" customFormat="1">
      <c r="B145" s="5"/>
    </row>
    <row r="146" spans="2:2" s="302" customFormat="1">
      <c r="B146" s="5"/>
    </row>
    <row r="147" spans="2:2" s="302" customFormat="1">
      <c r="B147" s="5"/>
    </row>
    <row r="148" spans="2:2" s="302" customFormat="1">
      <c r="B148" s="5"/>
    </row>
    <row r="149" spans="2:2" s="302" customFormat="1">
      <c r="B149" s="5"/>
    </row>
    <row r="150" spans="2:2" s="302" customFormat="1">
      <c r="B150" s="5"/>
    </row>
    <row r="151" spans="2:2" s="302" customFormat="1">
      <c r="B151" s="5"/>
    </row>
    <row r="152" spans="2:2" s="302" customFormat="1">
      <c r="B152" s="5"/>
    </row>
    <row r="153" spans="2:2" s="302" customFormat="1">
      <c r="B153" s="5"/>
    </row>
    <row r="154" spans="2:2" s="302" customFormat="1">
      <c r="B154" s="5"/>
    </row>
    <row r="155" spans="2:2" s="302" customFormat="1">
      <c r="B155" s="5"/>
    </row>
    <row r="156" spans="2:2" s="302" customFormat="1">
      <c r="B156" s="5"/>
    </row>
    <row r="157" spans="2:2" s="302" customFormat="1">
      <c r="B157" s="5"/>
    </row>
    <row r="158" spans="2:2" s="302" customFormat="1">
      <c r="B158" s="5"/>
    </row>
    <row r="159" spans="2:2" s="302" customFormat="1">
      <c r="B159" s="5"/>
    </row>
    <row r="160" spans="2:2" s="302" customFormat="1">
      <c r="B160" s="5"/>
    </row>
    <row r="161" spans="2:2" s="302" customFormat="1">
      <c r="B161" s="5"/>
    </row>
    <row r="162" spans="2:2" s="302" customFormat="1">
      <c r="B162" s="5"/>
    </row>
    <row r="163" spans="2:2" s="302" customFormat="1">
      <c r="B163" s="5"/>
    </row>
    <row r="164" spans="2:2" s="302" customFormat="1">
      <c r="B164" s="5"/>
    </row>
    <row r="165" spans="2:2" s="302" customFormat="1">
      <c r="B165" s="5"/>
    </row>
    <row r="166" spans="2:2" s="302" customFormat="1">
      <c r="B166" s="5"/>
    </row>
    <row r="167" spans="2:2" s="302" customFormat="1">
      <c r="B167" s="5"/>
    </row>
    <row r="168" spans="2:2" s="302" customFormat="1">
      <c r="B168" s="5"/>
    </row>
    <row r="169" spans="2:2" s="302" customFormat="1">
      <c r="B169" s="5"/>
    </row>
    <row r="170" spans="2:2" s="302" customFormat="1">
      <c r="B170" s="5"/>
    </row>
    <row r="171" spans="2:2" s="302" customFormat="1">
      <c r="B171" s="5"/>
    </row>
    <row r="172" spans="2:2" s="302" customFormat="1">
      <c r="B172" s="5"/>
    </row>
    <row r="173" spans="2:2" s="302" customFormat="1">
      <c r="B173" s="5"/>
    </row>
    <row r="174" spans="2:2" s="302" customFormat="1">
      <c r="B174" s="5"/>
    </row>
    <row r="175" spans="2:2" s="302" customFormat="1">
      <c r="B175" s="5"/>
    </row>
    <row r="176" spans="2:2" s="302" customFormat="1">
      <c r="B176" s="5"/>
    </row>
    <row r="177" spans="2:2" s="302" customFormat="1">
      <c r="B177" s="5"/>
    </row>
    <row r="178" spans="2:2" s="302" customFormat="1">
      <c r="B178" s="5"/>
    </row>
    <row r="179" spans="2:2" s="302" customFormat="1">
      <c r="B179" s="5"/>
    </row>
    <row r="180" spans="2:2" s="302" customFormat="1">
      <c r="B180" s="5"/>
    </row>
    <row r="181" spans="2:2" s="302" customFormat="1">
      <c r="B181" s="5"/>
    </row>
    <row r="182" spans="2:2" s="302" customFormat="1">
      <c r="B182" s="5"/>
    </row>
    <row r="183" spans="2:2" s="302" customFormat="1">
      <c r="B183" s="5"/>
    </row>
    <row r="184" spans="2:2" s="302" customFormat="1">
      <c r="B184" s="5"/>
    </row>
    <row r="185" spans="2:2" s="302" customFormat="1">
      <c r="B185" s="5"/>
    </row>
    <row r="186" spans="2:2" s="302" customFormat="1">
      <c r="B186" s="5"/>
    </row>
    <row r="187" spans="2:2" s="302" customFormat="1">
      <c r="B187" s="5"/>
    </row>
    <row r="188" spans="2:2" s="302" customFormat="1">
      <c r="B188" s="5"/>
    </row>
    <row r="189" spans="2:2" s="302" customFormat="1">
      <c r="B189" s="5"/>
    </row>
    <row r="190" spans="2:2" s="302" customFormat="1">
      <c r="B190" s="5"/>
    </row>
    <row r="191" spans="2:2" s="302" customFormat="1">
      <c r="B191" s="5"/>
    </row>
    <row r="192" spans="2:2" s="302" customFormat="1">
      <c r="B192" s="5"/>
    </row>
    <row r="193" spans="2:2" s="302" customFormat="1">
      <c r="B193" s="5"/>
    </row>
    <row r="194" spans="2:2" s="302" customFormat="1">
      <c r="B194" s="5"/>
    </row>
    <row r="195" spans="2:2" s="302" customFormat="1">
      <c r="B195" s="5"/>
    </row>
    <row r="196" spans="2:2" s="302" customFormat="1">
      <c r="B196" s="5"/>
    </row>
    <row r="197" spans="2:2" s="302" customFormat="1">
      <c r="B197" s="5"/>
    </row>
    <row r="198" spans="2:2" s="302" customFormat="1">
      <c r="B198" s="5"/>
    </row>
    <row r="199" spans="2:2" s="302" customFormat="1">
      <c r="B199" s="5"/>
    </row>
    <row r="200" spans="2:2" s="302" customFormat="1">
      <c r="B200" s="5"/>
    </row>
    <row r="201" spans="2:2" s="302" customFormat="1">
      <c r="B201" s="5"/>
    </row>
    <row r="202" spans="2:2" s="302" customFormat="1">
      <c r="B202" s="5"/>
    </row>
    <row r="203" spans="2:2" s="302" customFormat="1">
      <c r="B203" s="5"/>
    </row>
    <row r="204" spans="2:2" s="302" customFormat="1">
      <c r="B204" s="5"/>
    </row>
    <row r="205" spans="2:2" s="302" customFormat="1">
      <c r="B205" s="5"/>
    </row>
    <row r="206" spans="2:2" s="302" customFormat="1">
      <c r="B206" s="5"/>
    </row>
    <row r="207" spans="2:2" s="302" customFormat="1">
      <c r="B207" s="5"/>
    </row>
    <row r="208" spans="2:2" s="302" customFormat="1">
      <c r="B208" s="5"/>
    </row>
    <row r="209" spans="2:2" s="302" customFormat="1">
      <c r="B209" s="5"/>
    </row>
    <row r="210" spans="2:2" s="302" customFormat="1">
      <c r="B210" s="5"/>
    </row>
    <row r="211" spans="2:2" s="302" customFormat="1">
      <c r="B211" s="5"/>
    </row>
    <row r="212" spans="2:2" s="302" customFormat="1">
      <c r="B212" s="5"/>
    </row>
    <row r="213" spans="2:2" s="302" customFormat="1">
      <c r="B213" s="5"/>
    </row>
    <row r="214" spans="2:2" s="302" customFormat="1">
      <c r="B214" s="5"/>
    </row>
    <row r="215" spans="2:2" s="302" customFormat="1">
      <c r="B215" s="5"/>
    </row>
    <row r="216" spans="2:2" s="302" customFormat="1">
      <c r="B216" s="5"/>
    </row>
    <row r="217" spans="2:2" s="302" customFormat="1">
      <c r="B217" s="5"/>
    </row>
  </sheetData>
  <mergeCells count="2">
    <mergeCell ref="H1:I1"/>
    <mergeCell ref="O1:P1"/>
  </mergeCells>
  <hyperlinks>
    <hyperlink ref="H1:I1" location="Index!A1" display="Regresar al Índice" xr:uid="{3DF3B8CF-1E00-426F-B42E-0BDA21DD137B}"/>
  </hyperlinks>
  <pageMargins left="0.7" right="0.7" top="0.75" bottom="0.75" header="0.3" footer="0.3"/>
  <pageSetup orientation="portrait" horizontalDpi="4294967295" verticalDpi="4294967295"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EE1F8-2F56-4A65-9CAA-30E883C03A28}">
  <sheetPr codeName="Hoja16"/>
  <dimension ref="A1:P216"/>
  <sheetViews>
    <sheetView zoomScaleNormal="100" workbookViewId="0"/>
  </sheetViews>
  <sheetFormatPr baseColWidth="10" defaultColWidth="11.42578125" defaultRowHeight="12.75"/>
  <cols>
    <col min="1" max="1" width="34.85546875" style="302" customWidth="1"/>
    <col min="2" max="2" width="15.28515625" style="136" customWidth="1"/>
    <col min="3" max="12" width="11.42578125" style="302"/>
    <col min="13" max="13" width="0" style="302" hidden="1" customWidth="1"/>
    <col min="14" max="14" width="26.28515625" style="302" hidden="1" customWidth="1"/>
    <col min="15" max="16" width="11.42578125" style="302" hidden="1" customWidth="1"/>
    <col min="17" max="17" width="11.42578125" style="302" customWidth="1"/>
    <col min="18" max="16384" width="11.42578125" style="302"/>
  </cols>
  <sheetData>
    <row r="1" spans="1:14" s="302" customFormat="1" ht="15" customHeight="1">
      <c r="A1" s="262" t="s">
        <v>2877</v>
      </c>
      <c r="B1" s="136"/>
      <c r="H1" s="263" t="s">
        <v>1445</v>
      </c>
      <c r="I1" s="263"/>
      <c r="J1" s="263"/>
    </row>
    <row r="2" spans="1:14" s="302" customFormat="1">
      <c r="A2" s="302" t="s">
        <v>1336</v>
      </c>
      <c r="B2" s="136"/>
    </row>
    <row r="4" spans="1:14" s="302" customFormat="1">
      <c r="A4" s="302" t="s">
        <v>291</v>
      </c>
      <c r="B4" s="139" t="s">
        <v>1446</v>
      </c>
      <c r="C4" s="325" t="s">
        <v>293</v>
      </c>
      <c r="N4" s="302" t="s">
        <v>306</v>
      </c>
    </row>
    <row r="5" spans="1:14" s="302" customFormat="1">
      <c r="A5" s="302" t="s">
        <v>298</v>
      </c>
      <c r="B5" s="58">
        <v>120101</v>
      </c>
      <c r="C5" s="137">
        <f>B5/$B$13</f>
        <v>6.0824029596392118E-2</v>
      </c>
      <c r="D5" s="332"/>
      <c r="N5" s="302">
        <v>108770</v>
      </c>
    </row>
    <row r="6" spans="1:14" s="302" customFormat="1">
      <c r="A6" s="302" t="s">
        <v>279</v>
      </c>
      <c r="B6" s="326">
        <v>405961</v>
      </c>
      <c r="C6" s="137">
        <f>B6/$B$13</f>
        <v>0.20559515640153653</v>
      </c>
      <c r="D6" s="332"/>
      <c r="N6" s="302">
        <v>364270</v>
      </c>
    </row>
    <row r="7" spans="1:14" s="302" customFormat="1">
      <c r="A7" s="302" t="s">
        <v>299</v>
      </c>
      <c r="B7" s="326">
        <v>151152</v>
      </c>
      <c r="C7" s="137">
        <f t="shared" ref="C7:C12" si="0">B7/$B$13</f>
        <v>7.6549518501543373E-2</v>
      </c>
      <c r="D7" s="332"/>
      <c r="N7" s="302">
        <v>150933</v>
      </c>
    </row>
    <row r="8" spans="1:14" s="302" customFormat="1">
      <c r="A8" s="302" t="s">
        <v>300</v>
      </c>
      <c r="B8" s="326">
        <v>10020</v>
      </c>
      <c r="C8" s="137">
        <f>B8/$B$13</f>
        <v>5.0745354040003746E-3</v>
      </c>
      <c r="D8" s="332"/>
      <c r="N8" s="302">
        <v>9755</v>
      </c>
    </row>
    <row r="9" spans="1:14" s="302" customFormat="1">
      <c r="A9" s="302" t="s">
        <v>301</v>
      </c>
      <c r="B9" s="326">
        <v>519348</v>
      </c>
      <c r="C9" s="137">
        <f>B9/$B$13</f>
        <v>0.26301894341285298</v>
      </c>
      <c r="D9" s="332"/>
      <c r="N9" s="302">
        <v>464598</v>
      </c>
    </row>
    <row r="10" spans="1:14" s="302" customFormat="1">
      <c r="A10" s="302" t="s">
        <v>302</v>
      </c>
      <c r="B10" s="326">
        <v>2538</v>
      </c>
      <c r="C10" s="137">
        <f>B10/$B$13</f>
        <v>1.2853463927497955E-3</v>
      </c>
      <c r="D10" s="332"/>
      <c r="N10" s="302">
        <v>2733</v>
      </c>
    </row>
    <row r="11" spans="1:14" s="302" customFormat="1">
      <c r="A11" s="302" t="s">
        <v>284</v>
      </c>
      <c r="B11" s="326">
        <v>659693</v>
      </c>
      <c r="C11" s="137">
        <f>B11/$B$13</f>
        <v>0.33409535771169852</v>
      </c>
      <c r="D11" s="332"/>
      <c r="N11" s="302">
        <v>641445</v>
      </c>
    </row>
    <row r="12" spans="1:14" s="302" customFormat="1">
      <c r="A12" s="302" t="s">
        <v>303</v>
      </c>
      <c r="B12" s="326">
        <v>105752</v>
      </c>
      <c r="C12" s="137">
        <f t="shared" si="0"/>
        <v>5.355711257922631E-2</v>
      </c>
      <c r="D12" s="332"/>
      <c r="N12" s="302">
        <v>86187</v>
      </c>
    </row>
    <row r="13" spans="1:14" s="302" customFormat="1">
      <c r="A13" s="140" t="s">
        <v>52</v>
      </c>
      <c r="B13" s="60">
        <f>SUM(B5:B12)</f>
        <v>1974565</v>
      </c>
      <c r="C13" s="141">
        <f>SUM(C5:C12)</f>
        <v>1</v>
      </c>
      <c r="D13" s="332"/>
      <c r="N13" s="302">
        <v>1828691</v>
      </c>
    </row>
    <row r="14" spans="1:14" s="302" customFormat="1">
      <c r="B14" s="5"/>
    </row>
    <row r="15" spans="1:14" s="302" customFormat="1">
      <c r="B15" s="5"/>
    </row>
    <row r="16" spans="1:14" s="302" customFormat="1">
      <c r="B16" s="5"/>
      <c r="C16" s="332"/>
    </row>
    <row r="17" spans="1:3" s="302" customFormat="1">
      <c r="A17" s="267"/>
      <c r="B17" s="5"/>
      <c r="C17" s="332"/>
    </row>
    <row r="18" spans="1:3" s="302" customFormat="1">
      <c r="A18" s="267"/>
      <c r="B18" s="5"/>
      <c r="C18" s="332"/>
    </row>
    <row r="19" spans="1:3" s="302" customFormat="1">
      <c r="A19" s="267"/>
      <c r="B19" s="5"/>
      <c r="C19" s="332"/>
    </row>
    <row r="20" spans="1:3" s="302" customFormat="1">
      <c r="A20" s="267"/>
      <c r="B20" s="5"/>
      <c r="C20" s="332"/>
    </row>
    <row r="21" spans="1:3" s="302" customFormat="1">
      <c r="A21" s="267"/>
      <c r="B21" s="5"/>
      <c r="C21" s="332"/>
    </row>
    <row r="22" spans="1:3" s="302" customFormat="1">
      <c r="A22" s="267"/>
      <c r="B22" s="5"/>
      <c r="C22" s="332"/>
    </row>
    <row r="23" spans="1:3" s="302" customFormat="1">
      <c r="A23" s="267"/>
      <c r="B23" s="5"/>
      <c r="C23" s="332"/>
    </row>
    <row r="24" spans="1:3" s="302" customFormat="1">
      <c r="A24" s="267"/>
      <c r="B24" s="5"/>
      <c r="C24" s="142"/>
    </row>
    <row r="25" spans="1:3" s="302" customFormat="1">
      <c r="B25" s="5"/>
      <c r="C25" s="142"/>
    </row>
    <row r="26" spans="1:3" s="302" customFormat="1">
      <c r="B26" s="5"/>
    </row>
    <row r="27" spans="1:3" s="302" customFormat="1">
      <c r="B27" s="5"/>
    </row>
    <row r="28" spans="1:3" s="302" customFormat="1">
      <c r="B28" s="5"/>
    </row>
    <row r="29" spans="1:3" s="302" customFormat="1">
      <c r="B29" s="5"/>
    </row>
    <row r="30" spans="1:3" s="302" customFormat="1">
      <c r="B30" s="5"/>
    </row>
    <row r="31" spans="1:3" s="302" customFormat="1">
      <c r="B31" s="5"/>
    </row>
    <row r="32" spans="1:3" s="302" customFormat="1">
      <c r="B32" s="5"/>
    </row>
    <row r="33" spans="2:2" s="302" customFormat="1">
      <c r="B33" s="5"/>
    </row>
    <row r="34" spans="2:2" s="302" customFormat="1">
      <c r="B34" s="5"/>
    </row>
    <row r="35" spans="2:2" s="302" customFormat="1">
      <c r="B35" s="5"/>
    </row>
    <row r="36" spans="2:2" s="302" customFormat="1">
      <c r="B36" s="5"/>
    </row>
    <row r="37" spans="2:2" s="302" customFormat="1">
      <c r="B37" s="5"/>
    </row>
    <row r="38" spans="2:2" s="302" customFormat="1">
      <c r="B38" s="5"/>
    </row>
    <row r="39" spans="2:2" s="302" customFormat="1">
      <c r="B39" s="5"/>
    </row>
    <row r="40" spans="2:2" s="302" customFormat="1">
      <c r="B40" s="5"/>
    </row>
    <row r="41" spans="2:2" s="302" customFormat="1">
      <c r="B41" s="5"/>
    </row>
    <row r="42" spans="2:2" s="302" customFormat="1">
      <c r="B42" s="5"/>
    </row>
    <row r="43" spans="2:2" s="302" customFormat="1">
      <c r="B43" s="5"/>
    </row>
    <row r="44" spans="2:2" s="302" customFormat="1">
      <c r="B44" s="5"/>
    </row>
    <row r="45" spans="2:2" s="302" customFormat="1">
      <c r="B45" s="5"/>
    </row>
    <row r="46" spans="2:2" s="302" customFormat="1">
      <c r="B46" s="5"/>
    </row>
    <row r="47" spans="2:2" s="302" customFormat="1">
      <c r="B47" s="5"/>
    </row>
    <row r="48" spans="2:2" s="302" customFormat="1">
      <c r="B48" s="5"/>
    </row>
    <row r="49" spans="2:2" s="302" customFormat="1">
      <c r="B49" s="5"/>
    </row>
    <row r="50" spans="2:2" s="302" customFormat="1">
      <c r="B50" s="5"/>
    </row>
    <row r="51" spans="2:2" s="302" customFormat="1">
      <c r="B51" s="5"/>
    </row>
    <row r="52" spans="2:2" s="302" customFormat="1">
      <c r="B52" s="5"/>
    </row>
    <row r="53" spans="2:2" s="302" customFormat="1">
      <c r="B53" s="5"/>
    </row>
    <row r="54" spans="2:2" s="302" customFormat="1">
      <c r="B54" s="5"/>
    </row>
    <row r="55" spans="2:2" s="302" customFormat="1">
      <c r="B55" s="5"/>
    </row>
    <row r="56" spans="2:2" s="302" customFormat="1">
      <c r="B56" s="5"/>
    </row>
    <row r="57" spans="2:2" s="302" customFormat="1">
      <c r="B57" s="5"/>
    </row>
    <row r="58" spans="2:2" s="302" customFormat="1">
      <c r="B58" s="5"/>
    </row>
    <row r="59" spans="2:2" s="302" customFormat="1">
      <c r="B59" s="5"/>
    </row>
    <row r="60" spans="2:2" s="302" customFormat="1">
      <c r="B60" s="5"/>
    </row>
    <row r="61" spans="2:2" s="302" customFormat="1">
      <c r="B61" s="5"/>
    </row>
    <row r="62" spans="2:2" s="302" customFormat="1">
      <c r="B62" s="5"/>
    </row>
    <row r="63" spans="2:2" s="302" customFormat="1">
      <c r="B63" s="5"/>
    </row>
    <row r="64" spans="2:2" s="302" customFormat="1">
      <c r="B64" s="5"/>
    </row>
    <row r="65" spans="2:2" s="302" customFormat="1">
      <c r="B65" s="5"/>
    </row>
    <row r="66" spans="2:2" s="302" customFormat="1">
      <c r="B66" s="5"/>
    </row>
    <row r="67" spans="2:2" s="302" customFormat="1">
      <c r="B67" s="5"/>
    </row>
    <row r="68" spans="2:2" s="302" customFormat="1">
      <c r="B68" s="5"/>
    </row>
    <row r="69" spans="2:2" s="302" customFormat="1">
      <c r="B69" s="5"/>
    </row>
    <row r="70" spans="2:2" s="302" customFormat="1">
      <c r="B70" s="5"/>
    </row>
    <row r="71" spans="2:2" s="302" customFormat="1">
      <c r="B71" s="5"/>
    </row>
    <row r="72" spans="2:2" s="302" customFormat="1">
      <c r="B72" s="5"/>
    </row>
    <row r="73" spans="2:2" s="302" customFormat="1">
      <c r="B73" s="5"/>
    </row>
    <row r="74" spans="2:2" s="302" customFormat="1">
      <c r="B74" s="5"/>
    </row>
    <row r="75" spans="2:2" s="302" customFormat="1">
      <c r="B75" s="5"/>
    </row>
    <row r="76" spans="2:2" s="302" customFormat="1">
      <c r="B76" s="5"/>
    </row>
    <row r="77" spans="2:2" s="302" customFormat="1">
      <c r="B77" s="5"/>
    </row>
    <row r="78" spans="2:2" s="302" customFormat="1">
      <c r="B78" s="5"/>
    </row>
    <row r="79" spans="2:2" s="302" customFormat="1">
      <c r="B79" s="5"/>
    </row>
    <row r="80" spans="2:2" s="302" customFormat="1">
      <c r="B80" s="5"/>
    </row>
    <row r="81" spans="2:2" s="302" customFormat="1">
      <c r="B81" s="5"/>
    </row>
    <row r="82" spans="2:2" s="302" customFormat="1">
      <c r="B82" s="5"/>
    </row>
    <row r="83" spans="2:2" s="302" customFormat="1">
      <c r="B83" s="5"/>
    </row>
    <row r="84" spans="2:2" s="302" customFormat="1">
      <c r="B84" s="5"/>
    </row>
    <row r="85" spans="2:2" s="302" customFormat="1">
      <c r="B85" s="5"/>
    </row>
    <row r="86" spans="2:2" s="302" customFormat="1">
      <c r="B86" s="5"/>
    </row>
    <row r="87" spans="2:2" s="302" customFormat="1">
      <c r="B87" s="5"/>
    </row>
    <row r="88" spans="2:2" s="302" customFormat="1">
      <c r="B88" s="5"/>
    </row>
    <row r="89" spans="2:2" s="302" customFormat="1">
      <c r="B89" s="5"/>
    </row>
    <row r="90" spans="2:2" s="302" customFormat="1">
      <c r="B90" s="5"/>
    </row>
    <row r="91" spans="2:2" s="302" customFormat="1">
      <c r="B91" s="5"/>
    </row>
    <row r="92" spans="2:2" s="302" customFormat="1">
      <c r="B92" s="5"/>
    </row>
    <row r="93" spans="2:2" s="302" customFormat="1">
      <c r="B93" s="5"/>
    </row>
    <row r="94" spans="2:2" s="302" customFormat="1">
      <c r="B94" s="5"/>
    </row>
    <row r="95" spans="2:2" s="302" customFormat="1">
      <c r="B95" s="5"/>
    </row>
    <row r="96" spans="2:2" s="302" customFormat="1">
      <c r="B96" s="5"/>
    </row>
    <row r="97" spans="2:2" s="302" customFormat="1">
      <c r="B97" s="5"/>
    </row>
    <row r="98" spans="2:2" s="302" customFormat="1">
      <c r="B98" s="5"/>
    </row>
    <row r="99" spans="2:2" s="302" customFormat="1">
      <c r="B99" s="5"/>
    </row>
    <row r="100" spans="2:2" s="302" customFormat="1">
      <c r="B100" s="5"/>
    </row>
    <row r="101" spans="2:2" s="302" customFormat="1">
      <c r="B101" s="5"/>
    </row>
    <row r="102" spans="2:2" s="302" customFormat="1">
      <c r="B102" s="5"/>
    </row>
    <row r="103" spans="2:2" s="302" customFormat="1">
      <c r="B103" s="5"/>
    </row>
    <row r="104" spans="2:2" s="302" customFormat="1">
      <c r="B104" s="5"/>
    </row>
    <row r="105" spans="2:2" s="302" customFormat="1">
      <c r="B105" s="5"/>
    </row>
    <row r="106" spans="2:2" s="302" customFormat="1">
      <c r="B106" s="5"/>
    </row>
    <row r="107" spans="2:2" s="302" customFormat="1">
      <c r="B107" s="5"/>
    </row>
    <row r="108" spans="2:2" s="302" customFormat="1">
      <c r="B108" s="5"/>
    </row>
    <row r="109" spans="2:2" s="302" customFormat="1">
      <c r="B109" s="5"/>
    </row>
    <row r="110" spans="2:2" s="302" customFormat="1">
      <c r="B110" s="5"/>
    </row>
    <row r="111" spans="2:2" s="302" customFormat="1">
      <c r="B111" s="5"/>
    </row>
    <row r="112" spans="2:2" s="302" customFormat="1">
      <c r="B112" s="5"/>
    </row>
    <row r="113" spans="2:2" s="302" customFormat="1">
      <c r="B113" s="5"/>
    </row>
    <row r="114" spans="2:2" s="302" customFormat="1">
      <c r="B114" s="5"/>
    </row>
    <row r="115" spans="2:2" s="302" customFormat="1">
      <c r="B115" s="5"/>
    </row>
    <row r="116" spans="2:2" s="302" customFormat="1">
      <c r="B116" s="5"/>
    </row>
    <row r="117" spans="2:2" s="302" customFormat="1">
      <c r="B117" s="5"/>
    </row>
    <row r="118" spans="2:2" s="302" customFormat="1">
      <c r="B118" s="5"/>
    </row>
    <row r="119" spans="2:2" s="302" customFormat="1">
      <c r="B119" s="5"/>
    </row>
    <row r="120" spans="2:2" s="302" customFormat="1">
      <c r="B120" s="5"/>
    </row>
    <row r="121" spans="2:2" s="302" customFormat="1">
      <c r="B121" s="5"/>
    </row>
    <row r="122" spans="2:2" s="302" customFormat="1">
      <c r="B122" s="5"/>
    </row>
    <row r="123" spans="2:2" s="302" customFormat="1">
      <c r="B123" s="5"/>
    </row>
    <row r="124" spans="2:2" s="302" customFormat="1">
      <c r="B124" s="5"/>
    </row>
    <row r="125" spans="2:2" s="302" customFormat="1">
      <c r="B125" s="5"/>
    </row>
    <row r="126" spans="2:2" s="302" customFormat="1">
      <c r="B126" s="5"/>
    </row>
    <row r="127" spans="2:2" s="302" customFormat="1">
      <c r="B127" s="5"/>
    </row>
    <row r="128" spans="2:2" s="302" customFormat="1">
      <c r="B128" s="5"/>
    </row>
    <row r="129" spans="2:2" s="302" customFormat="1">
      <c r="B129" s="5"/>
    </row>
    <row r="130" spans="2:2" s="302" customFormat="1">
      <c r="B130" s="5"/>
    </row>
    <row r="131" spans="2:2" s="302" customFormat="1">
      <c r="B131" s="5"/>
    </row>
    <row r="132" spans="2:2" s="302" customFormat="1">
      <c r="B132" s="5"/>
    </row>
    <row r="133" spans="2:2" s="302" customFormat="1">
      <c r="B133" s="5"/>
    </row>
    <row r="134" spans="2:2" s="302" customFormat="1">
      <c r="B134" s="5"/>
    </row>
    <row r="135" spans="2:2" s="302" customFormat="1">
      <c r="B135" s="5"/>
    </row>
    <row r="136" spans="2:2" s="302" customFormat="1">
      <c r="B136" s="5"/>
    </row>
    <row r="137" spans="2:2" s="302" customFormat="1">
      <c r="B137" s="5"/>
    </row>
    <row r="138" spans="2:2" s="302" customFormat="1">
      <c r="B138" s="5"/>
    </row>
    <row r="139" spans="2:2" s="302" customFormat="1">
      <c r="B139" s="5"/>
    </row>
    <row r="140" spans="2:2" s="302" customFormat="1">
      <c r="B140" s="5"/>
    </row>
    <row r="141" spans="2:2" s="302" customFormat="1">
      <c r="B141" s="5"/>
    </row>
    <row r="142" spans="2:2" s="302" customFormat="1">
      <c r="B142" s="5"/>
    </row>
    <row r="143" spans="2:2" s="302" customFormat="1">
      <c r="B143" s="5"/>
    </row>
    <row r="144" spans="2:2" s="302" customFormat="1">
      <c r="B144" s="5"/>
    </row>
    <row r="145" spans="2:2" s="302" customFormat="1">
      <c r="B145" s="5"/>
    </row>
    <row r="146" spans="2:2" s="302" customFormat="1">
      <c r="B146" s="5"/>
    </row>
    <row r="147" spans="2:2" s="302" customFormat="1">
      <c r="B147" s="5"/>
    </row>
    <row r="148" spans="2:2" s="302" customFormat="1">
      <c r="B148" s="5"/>
    </row>
    <row r="149" spans="2:2" s="302" customFormat="1">
      <c r="B149" s="5"/>
    </row>
    <row r="150" spans="2:2" s="302" customFormat="1">
      <c r="B150" s="5"/>
    </row>
    <row r="151" spans="2:2" s="302" customFormat="1">
      <c r="B151" s="5"/>
    </row>
    <row r="152" spans="2:2" s="302" customFormat="1">
      <c r="B152" s="5"/>
    </row>
    <row r="153" spans="2:2" s="302" customFormat="1">
      <c r="B153" s="5"/>
    </row>
    <row r="154" spans="2:2" s="302" customFormat="1">
      <c r="B154" s="5"/>
    </row>
    <row r="155" spans="2:2" s="302" customFormat="1">
      <c r="B155" s="5"/>
    </row>
    <row r="156" spans="2:2" s="302" customFormat="1">
      <c r="B156" s="5"/>
    </row>
    <row r="157" spans="2:2" s="302" customFormat="1">
      <c r="B157" s="5"/>
    </row>
    <row r="158" spans="2:2" s="302" customFormat="1">
      <c r="B158" s="5"/>
    </row>
    <row r="159" spans="2:2" s="302" customFormat="1">
      <c r="B159" s="5"/>
    </row>
    <row r="160" spans="2:2" s="302" customFormat="1">
      <c r="B160" s="5"/>
    </row>
    <row r="161" spans="2:2" s="302" customFormat="1">
      <c r="B161" s="5"/>
    </row>
    <row r="162" spans="2:2" s="302" customFormat="1">
      <c r="B162" s="5"/>
    </row>
    <row r="163" spans="2:2" s="302" customFormat="1">
      <c r="B163" s="5"/>
    </row>
    <row r="164" spans="2:2" s="302" customFormat="1">
      <c r="B164" s="5"/>
    </row>
    <row r="165" spans="2:2" s="302" customFormat="1">
      <c r="B165" s="5"/>
    </row>
    <row r="166" spans="2:2" s="302" customFormat="1">
      <c r="B166" s="5"/>
    </row>
    <row r="167" spans="2:2" s="302" customFormat="1">
      <c r="B167" s="5"/>
    </row>
    <row r="168" spans="2:2" s="302" customFormat="1">
      <c r="B168" s="5"/>
    </row>
    <row r="169" spans="2:2" s="302" customFormat="1">
      <c r="B169" s="5"/>
    </row>
    <row r="170" spans="2:2" s="302" customFormat="1">
      <c r="B170" s="5"/>
    </row>
    <row r="171" spans="2:2" s="302" customFormat="1">
      <c r="B171" s="5"/>
    </row>
    <row r="172" spans="2:2" s="302" customFormat="1">
      <c r="B172" s="5"/>
    </row>
    <row r="173" spans="2:2" s="302" customFormat="1">
      <c r="B173" s="5"/>
    </row>
    <row r="174" spans="2:2" s="302" customFormat="1">
      <c r="B174" s="5"/>
    </row>
    <row r="175" spans="2:2" s="302" customFormat="1">
      <c r="B175" s="5"/>
    </row>
    <row r="176" spans="2:2" s="302" customFormat="1">
      <c r="B176" s="5"/>
    </row>
    <row r="177" spans="2:2" s="302" customFormat="1">
      <c r="B177" s="5"/>
    </row>
    <row r="178" spans="2:2" s="302" customFormat="1">
      <c r="B178" s="5"/>
    </row>
    <row r="179" spans="2:2" s="302" customFormat="1">
      <c r="B179" s="5"/>
    </row>
    <row r="180" spans="2:2" s="302" customFormat="1">
      <c r="B180" s="5"/>
    </row>
    <row r="181" spans="2:2" s="302" customFormat="1">
      <c r="B181" s="5"/>
    </row>
    <row r="182" spans="2:2" s="302" customFormat="1">
      <c r="B182" s="5"/>
    </row>
    <row r="183" spans="2:2" s="302" customFormat="1">
      <c r="B183" s="5"/>
    </row>
    <row r="184" spans="2:2" s="302" customFormat="1">
      <c r="B184" s="5"/>
    </row>
    <row r="185" spans="2:2" s="302" customFormat="1">
      <c r="B185" s="5"/>
    </row>
    <row r="186" spans="2:2" s="302" customFormat="1">
      <c r="B186" s="5"/>
    </row>
    <row r="187" spans="2:2" s="302" customFormat="1">
      <c r="B187" s="5"/>
    </row>
    <row r="188" spans="2:2" s="302" customFormat="1">
      <c r="B188" s="5"/>
    </row>
    <row r="189" spans="2:2" s="302" customFormat="1">
      <c r="B189" s="5"/>
    </row>
    <row r="190" spans="2:2" s="302" customFormat="1">
      <c r="B190" s="5"/>
    </row>
    <row r="191" spans="2:2" s="302" customFormat="1">
      <c r="B191" s="5"/>
    </row>
    <row r="192" spans="2:2" s="302" customFormat="1">
      <c r="B192" s="5"/>
    </row>
    <row r="193" spans="2:2" s="302" customFormat="1">
      <c r="B193" s="5"/>
    </row>
    <row r="194" spans="2:2" s="302" customFormat="1">
      <c r="B194" s="5"/>
    </row>
    <row r="195" spans="2:2" s="302" customFormat="1">
      <c r="B195" s="5"/>
    </row>
    <row r="196" spans="2:2" s="302" customFormat="1">
      <c r="B196" s="5"/>
    </row>
    <row r="197" spans="2:2" s="302" customFormat="1">
      <c r="B197" s="5"/>
    </row>
    <row r="198" spans="2:2" s="302" customFormat="1">
      <c r="B198" s="5"/>
    </row>
    <row r="199" spans="2:2" s="302" customFormat="1">
      <c r="B199" s="5"/>
    </row>
    <row r="200" spans="2:2" s="302" customFormat="1">
      <c r="B200" s="5"/>
    </row>
    <row r="201" spans="2:2" s="302" customFormat="1">
      <c r="B201" s="5"/>
    </row>
    <row r="202" spans="2:2" s="302" customFormat="1">
      <c r="B202" s="5"/>
    </row>
    <row r="203" spans="2:2" s="302" customFormat="1">
      <c r="B203" s="5"/>
    </row>
    <row r="204" spans="2:2" s="302" customFormat="1">
      <c r="B204" s="5"/>
    </row>
    <row r="205" spans="2:2" s="302" customFormat="1">
      <c r="B205" s="5"/>
    </row>
    <row r="206" spans="2:2" s="302" customFormat="1">
      <c r="B206" s="5"/>
    </row>
    <row r="207" spans="2:2" s="302" customFormat="1">
      <c r="B207" s="5"/>
    </row>
    <row r="208" spans="2:2" s="302" customFormat="1">
      <c r="B208" s="5"/>
    </row>
    <row r="209" spans="2:2" s="302" customFormat="1">
      <c r="B209" s="5"/>
    </row>
    <row r="210" spans="2:2" s="302" customFormat="1">
      <c r="B210" s="5"/>
    </row>
    <row r="211" spans="2:2" s="302" customFormat="1">
      <c r="B211" s="5"/>
    </row>
    <row r="212" spans="2:2" s="302" customFormat="1">
      <c r="B212" s="5"/>
    </row>
    <row r="213" spans="2:2" s="302" customFormat="1">
      <c r="B213" s="5"/>
    </row>
    <row r="214" spans="2:2" s="302" customFormat="1">
      <c r="B214" s="5"/>
    </row>
    <row r="215" spans="2:2" s="302" customFormat="1">
      <c r="B215" s="5"/>
    </row>
    <row r="216" spans="2:2" s="302" customFormat="1">
      <c r="B216" s="5"/>
    </row>
  </sheetData>
  <mergeCells count="1">
    <mergeCell ref="H1:J1"/>
  </mergeCells>
  <hyperlinks>
    <hyperlink ref="H1" location="Index!A1" display="Regresar al Índice" xr:uid="{E559054F-F7B6-4A6F-A47E-6E822FF9D2F0}"/>
    <hyperlink ref="H1:I1" location="Index!A1" display="Regresar al Índice" xr:uid="{940BEAFC-D299-4AFD-8A3E-CB12D33ED654}"/>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3B01-D52F-44FA-90BA-3B528B1FB388}">
  <sheetPr codeName="Hoja1"/>
  <dimension ref="A1:T216"/>
  <sheetViews>
    <sheetView zoomScaleNormal="100" workbookViewId="0"/>
  </sheetViews>
  <sheetFormatPr baseColWidth="10" defaultColWidth="11.42578125" defaultRowHeight="12.75"/>
  <cols>
    <col min="1" max="1" width="27.85546875" style="302" customWidth="1"/>
    <col min="2" max="2" width="16.7109375" style="136" customWidth="1"/>
    <col min="3" max="3" width="14.140625" style="302" customWidth="1"/>
    <col min="4" max="4" width="11.85546875" style="302" customWidth="1"/>
    <col min="5" max="5" width="10.85546875" style="302" customWidth="1"/>
    <col min="6" max="16384" width="11.42578125" style="302"/>
  </cols>
  <sheetData>
    <row r="1" spans="1:20">
      <c r="A1" s="262" t="s">
        <v>1454</v>
      </c>
      <c r="G1" s="108"/>
      <c r="H1" s="263" t="s">
        <v>1445</v>
      </c>
      <c r="I1" s="263"/>
      <c r="J1" s="108"/>
      <c r="K1" s="108"/>
      <c r="L1" s="108"/>
      <c r="M1" s="108"/>
      <c r="N1" s="108"/>
      <c r="O1" s="108"/>
      <c r="P1" s="108"/>
      <c r="Q1" s="108"/>
      <c r="R1" s="108"/>
      <c r="S1" s="108"/>
      <c r="T1" s="108"/>
    </row>
    <row r="2" spans="1:20">
      <c r="A2" s="302" t="s">
        <v>1336</v>
      </c>
    </row>
    <row r="4" spans="1:20" ht="12" customHeight="1"/>
    <row r="5" spans="1:20" ht="13.5" thickBot="1">
      <c r="A5" s="427"/>
      <c r="B5" s="161"/>
      <c r="C5" s="427"/>
      <c r="D5" s="427"/>
      <c r="E5" s="427"/>
    </row>
    <row r="6" spans="1:20" ht="29.45" customHeight="1" thickBot="1">
      <c r="A6" s="210" t="s">
        <v>276</v>
      </c>
      <c r="B6" s="162" t="s">
        <v>1340</v>
      </c>
      <c r="C6" s="162" t="s">
        <v>1452</v>
      </c>
      <c r="D6" s="209" t="s">
        <v>34</v>
      </c>
      <c r="E6" s="209" t="s">
        <v>277</v>
      </c>
    </row>
    <row r="7" spans="1:20" ht="26.25" thickBot="1">
      <c r="A7" s="434" t="s">
        <v>278</v>
      </c>
      <c r="B7" s="435">
        <v>123159</v>
      </c>
      <c r="C7" s="435">
        <v>120101</v>
      </c>
      <c r="D7" s="435">
        <f t="shared" ref="D7:D14" si="0">C7-B7</f>
        <v>-3058</v>
      </c>
      <c r="E7" s="441">
        <f t="shared" ref="E7:E15" si="1">C7/B7-1</f>
        <v>-2.4829691699348011E-2</v>
      </c>
    </row>
    <row r="8" spans="1:20" ht="13.5" thickBot="1">
      <c r="A8" s="436" t="s">
        <v>279</v>
      </c>
      <c r="B8" s="437">
        <v>404779</v>
      </c>
      <c r="C8" s="437">
        <v>405961</v>
      </c>
      <c r="D8" s="435">
        <f t="shared" si="0"/>
        <v>1182</v>
      </c>
      <c r="E8" s="441">
        <f t="shared" si="1"/>
        <v>2.9201119623301075E-3</v>
      </c>
    </row>
    <row r="9" spans="1:20" ht="13.5" thickBot="1">
      <c r="A9" s="436" t="s">
        <v>280</v>
      </c>
      <c r="B9" s="439">
        <v>149587</v>
      </c>
      <c r="C9" s="439">
        <v>151152</v>
      </c>
      <c r="D9" s="435">
        <f t="shared" si="0"/>
        <v>1565</v>
      </c>
      <c r="E9" s="441">
        <f t="shared" si="1"/>
        <v>1.0462139089626676E-2</v>
      </c>
    </row>
    <row r="10" spans="1:20" ht="26.25" thickBot="1">
      <c r="A10" s="438" t="s">
        <v>281</v>
      </c>
      <c r="B10" s="437">
        <v>9992</v>
      </c>
      <c r="C10" s="437">
        <v>10020</v>
      </c>
      <c r="D10" s="435">
        <f t="shared" si="0"/>
        <v>28</v>
      </c>
      <c r="E10" s="441">
        <f t="shared" si="1"/>
        <v>2.802241793434801E-3</v>
      </c>
    </row>
    <row r="11" spans="1:20" ht="13.5" thickBot="1">
      <c r="A11" s="436" t="s">
        <v>282</v>
      </c>
      <c r="B11" s="437">
        <v>518782</v>
      </c>
      <c r="C11" s="437">
        <v>519348</v>
      </c>
      <c r="D11" s="435">
        <f t="shared" si="0"/>
        <v>566</v>
      </c>
      <c r="E11" s="441">
        <f t="shared" si="1"/>
        <v>1.0910170360576288E-3</v>
      </c>
    </row>
    <row r="12" spans="1:20" ht="13.5" thickBot="1">
      <c r="A12" s="436" t="s">
        <v>283</v>
      </c>
      <c r="B12" s="437">
        <v>2545</v>
      </c>
      <c r="C12" s="437">
        <v>2538</v>
      </c>
      <c r="D12" s="435">
        <f t="shared" si="0"/>
        <v>-7</v>
      </c>
      <c r="E12" s="441">
        <f t="shared" si="1"/>
        <v>-2.7504911591356151E-3</v>
      </c>
    </row>
    <row r="13" spans="1:20" ht="13.5" thickBot="1">
      <c r="A13" s="436" t="s">
        <v>284</v>
      </c>
      <c r="B13" s="437">
        <v>659145</v>
      </c>
      <c r="C13" s="437">
        <v>659693</v>
      </c>
      <c r="D13" s="435">
        <f t="shared" si="0"/>
        <v>548</v>
      </c>
      <c r="E13" s="441">
        <f t="shared" si="1"/>
        <v>8.313800453618736E-4</v>
      </c>
    </row>
    <row r="14" spans="1:20" ht="13.5" thickBot="1">
      <c r="A14" s="436" t="s">
        <v>285</v>
      </c>
      <c r="B14" s="437">
        <v>105213</v>
      </c>
      <c r="C14" s="437">
        <v>105752</v>
      </c>
      <c r="D14" s="435">
        <f t="shared" si="0"/>
        <v>539</v>
      </c>
      <c r="E14" s="441">
        <f t="shared" si="1"/>
        <v>5.1229410814253029E-3</v>
      </c>
    </row>
    <row r="15" spans="1:20" ht="13.5" thickBot="1">
      <c r="A15" s="163" t="s">
        <v>52</v>
      </c>
      <c r="B15" s="164">
        <f>SUM(B7:B14)</f>
        <v>1973202</v>
      </c>
      <c r="C15" s="164">
        <f>SUM(C7:C14)</f>
        <v>1974565</v>
      </c>
      <c r="D15" s="165">
        <f>C15-B15</f>
        <v>1363</v>
      </c>
      <c r="E15" s="166">
        <f t="shared" si="1"/>
        <v>6.90755432033896E-4</v>
      </c>
    </row>
    <row r="16" spans="1:20">
      <c r="B16" s="5"/>
    </row>
    <row r="17" spans="2:2">
      <c r="B17" s="5"/>
    </row>
    <row r="30" spans="2:2">
      <c r="B30" s="5"/>
    </row>
    <row r="31" spans="2:2">
      <c r="B31" s="5"/>
    </row>
    <row r="32" spans="2: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1">
    <mergeCell ref="H1:I1"/>
  </mergeCells>
  <hyperlinks>
    <hyperlink ref="H1:I1" location="Index!A1" display="Regresar al Índice" xr:uid="{0C82DF49-C63C-4332-9789-1E74BBCE4A31}"/>
  </hyperlink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D3E0-8023-41DF-8D85-CA374AD414FE}">
  <sheetPr codeName="Hoja20"/>
  <dimension ref="A1:P217"/>
  <sheetViews>
    <sheetView zoomScaleNormal="100" workbookViewId="0"/>
  </sheetViews>
  <sheetFormatPr baseColWidth="10" defaultColWidth="11.42578125" defaultRowHeight="12.75"/>
  <cols>
    <col min="1" max="1" width="15.140625" style="302" customWidth="1"/>
    <col min="2" max="2" width="11.42578125" style="136"/>
    <col min="3" max="16384" width="11.42578125" style="302"/>
  </cols>
  <sheetData>
    <row r="1" spans="1:16" ht="15" customHeight="1">
      <c r="A1" s="262" t="s">
        <v>2878</v>
      </c>
      <c r="B1" s="143"/>
      <c r="C1" s="143"/>
      <c r="D1" s="143"/>
      <c r="E1" s="143"/>
      <c r="F1" s="143"/>
      <c r="G1" s="143"/>
      <c r="H1" s="263" t="s">
        <v>1445</v>
      </c>
      <c r="I1" s="263"/>
      <c r="J1" s="331"/>
      <c r="K1" s="12"/>
      <c r="L1" s="12"/>
      <c r="O1" s="303"/>
      <c r="P1" s="303"/>
    </row>
    <row r="2" spans="1:16">
      <c r="A2" s="302" t="s">
        <v>1336</v>
      </c>
    </row>
    <row r="5" spans="1:16">
      <c r="A5" s="302" t="s">
        <v>297</v>
      </c>
      <c r="B5" s="5" t="s">
        <v>307</v>
      </c>
    </row>
    <row r="6" spans="1:16">
      <c r="A6" s="302">
        <v>2013</v>
      </c>
      <c r="B6" s="58">
        <v>70246</v>
      </c>
    </row>
    <row r="7" spans="1:16">
      <c r="A7" s="302">
        <v>2014</v>
      </c>
      <c r="B7" s="58">
        <v>77509</v>
      </c>
    </row>
    <row r="8" spans="1:16">
      <c r="A8" s="302">
        <v>2015</v>
      </c>
      <c r="B8" s="58">
        <v>82606</v>
      </c>
    </row>
    <row r="9" spans="1:16">
      <c r="A9" s="302">
        <v>2016</v>
      </c>
      <c r="B9" s="58">
        <v>89558</v>
      </c>
    </row>
    <row r="10" spans="1:16">
      <c r="A10" s="302">
        <v>2017</v>
      </c>
      <c r="B10" s="58">
        <v>96726</v>
      </c>
    </row>
    <row r="11" spans="1:16">
      <c r="A11" s="302">
        <v>2018</v>
      </c>
      <c r="B11" s="58">
        <v>104065</v>
      </c>
    </row>
    <row r="12" spans="1:16">
      <c r="A12" s="302">
        <v>2019</v>
      </c>
      <c r="B12" s="58">
        <v>109333</v>
      </c>
    </row>
    <row r="13" spans="1:16">
      <c r="A13" s="302">
        <v>2020</v>
      </c>
      <c r="B13" s="58">
        <v>111767</v>
      </c>
      <c r="C13" s="137"/>
    </row>
    <row r="14" spans="1:16">
      <c r="A14" s="302">
        <v>2021</v>
      </c>
      <c r="B14" s="58">
        <v>116251</v>
      </c>
      <c r="C14" s="326"/>
    </row>
    <row r="15" spans="1:16">
      <c r="A15" s="329">
        <v>2022</v>
      </c>
      <c r="B15" s="58">
        <v>118708</v>
      </c>
    </row>
    <row r="16" spans="1:16">
      <c r="A16" s="330">
        <v>45047</v>
      </c>
      <c r="B16" s="58">
        <f>'F58'!$B$5</f>
        <v>120101</v>
      </c>
    </row>
    <row r="17" spans="1:2">
      <c r="B17" s="5"/>
    </row>
    <row r="18" spans="1:2">
      <c r="A18" s="302" t="s">
        <v>1449</v>
      </c>
      <c r="B18" s="59">
        <f>B16/B15-1</f>
        <v>1.1734676685648759E-2</v>
      </c>
    </row>
    <row r="19" spans="1:2">
      <c r="A19" s="302" t="s">
        <v>1450</v>
      </c>
      <c r="B19" s="58">
        <f>B16-B15</f>
        <v>1393</v>
      </c>
    </row>
    <row r="20" spans="1:2">
      <c r="B20" s="5"/>
    </row>
    <row r="21" spans="1:2">
      <c r="B21" s="5"/>
    </row>
    <row r="22" spans="1:2">
      <c r="B22" s="5"/>
    </row>
    <row r="23" spans="1:2">
      <c r="B23" s="5"/>
    </row>
    <row r="24" spans="1:2">
      <c r="B24" s="5"/>
    </row>
    <row r="25" spans="1:2">
      <c r="B25" s="5"/>
    </row>
    <row r="26" spans="1:2">
      <c r="B26" s="5"/>
    </row>
    <row r="27" spans="1:2">
      <c r="B27" s="5"/>
    </row>
    <row r="28" spans="1:2">
      <c r="B28" s="5"/>
    </row>
    <row r="29" spans="1:2">
      <c r="B29" s="5"/>
    </row>
    <row r="30" spans="1:2">
      <c r="B30" s="5"/>
    </row>
    <row r="31" spans="1:2">
      <c r="B31" s="5"/>
    </row>
    <row r="32" spans="1: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row r="217" spans="2:2">
      <c r="B217" s="5"/>
    </row>
  </sheetData>
  <mergeCells count="2">
    <mergeCell ref="H1:I1"/>
    <mergeCell ref="O1:P1"/>
  </mergeCells>
  <hyperlinks>
    <hyperlink ref="H1:I1" location="Index!A1" display="Regresar al Índice" xr:uid="{D89DAD5D-C85F-4373-B8BD-A2190990F0DD}"/>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3A04F-12A3-41EC-8CB1-A85682618BE8}">
  <sheetPr codeName="Hoja21"/>
  <dimension ref="A1:P216"/>
  <sheetViews>
    <sheetView zoomScaleNormal="100" workbookViewId="0"/>
  </sheetViews>
  <sheetFormatPr baseColWidth="10" defaultColWidth="11.42578125" defaultRowHeight="12.75"/>
  <cols>
    <col min="1" max="1" width="22.7109375" style="302" customWidth="1"/>
    <col min="2" max="2" width="11.42578125" style="136"/>
    <col min="3" max="10" width="11.42578125" style="302"/>
    <col min="11" max="11" width="11.42578125" style="302" hidden="1" customWidth="1"/>
    <col min="12" max="12" width="25.5703125" style="302" hidden="1" customWidth="1"/>
    <col min="13" max="13" width="15.140625" style="302" hidden="1" customWidth="1"/>
    <col min="14" max="18" width="11.42578125" style="302" customWidth="1"/>
    <col min="19" max="16384" width="11.42578125" style="302"/>
  </cols>
  <sheetData>
    <row r="1" spans="1:16" s="302" customFormat="1">
      <c r="A1" s="262" t="s">
        <v>2879</v>
      </c>
      <c r="B1" s="136"/>
      <c r="H1" s="263" t="s">
        <v>1445</v>
      </c>
      <c r="I1" s="263"/>
      <c r="J1" s="2"/>
      <c r="K1" s="2"/>
      <c r="L1" s="2"/>
      <c r="M1" s="2"/>
      <c r="N1" s="2"/>
      <c r="O1" s="2"/>
      <c r="P1" s="2"/>
    </row>
    <row r="2" spans="1:16" s="302" customFormat="1">
      <c r="A2" s="302" t="s">
        <v>1336</v>
      </c>
      <c r="B2" s="136"/>
    </row>
    <row r="3" spans="1:16" s="302" customFormat="1">
      <c r="B3" s="136"/>
      <c r="L3" s="267" t="s">
        <v>406</v>
      </c>
      <c r="M3" s="144" t="s">
        <v>1446</v>
      </c>
    </row>
    <row r="4" spans="1:16" s="302" customFormat="1">
      <c r="B4" s="136"/>
      <c r="L4" s="267" t="s">
        <v>309</v>
      </c>
      <c r="M4" s="145">
        <v>95347</v>
      </c>
    </row>
    <row r="5" spans="1:16" s="302" customFormat="1">
      <c r="A5" s="302" t="s">
        <v>291</v>
      </c>
      <c r="B5" s="5" t="s">
        <v>293</v>
      </c>
      <c r="L5" s="267" t="s">
        <v>308</v>
      </c>
      <c r="M5" s="145">
        <v>48</v>
      </c>
    </row>
    <row r="6" spans="1:16" s="302" customFormat="1">
      <c r="A6" s="302" t="s">
        <v>309</v>
      </c>
      <c r="B6" s="59">
        <f>M4/$M$9</f>
        <v>0.7938901424634266</v>
      </c>
      <c r="L6" s="267" t="s">
        <v>310</v>
      </c>
      <c r="M6" s="145">
        <v>23967</v>
      </c>
    </row>
    <row r="7" spans="1:16" s="302" customFormat="1">
      <c r="A7" s="302" t="s">
        <v>311</v>
      </c>
      <c r="B7" s="59">
        <f>M5/$M$9</f>
        <v>3.9966361645614939E-4</v>
      </c>
      <c r="L7" s="267" t="s">
        <v>312</v>
      </c>
      <c r="M7" s="145">
        <v>252</v>
      </c>
    </row>
    <row r="8" spans="1:16" s="302" customFormat="1">
      <c r="A8" s="302" t="s">
        <v>313</v>
      </c>
      <c r="B8" s="59">
        <f>M6/$M$9</f>
        <v>0.1995570394917611</v>
      </c>
      <c r="L8" s="267" t="s">
        <v>314</v>
      </c>
      <c r="M8" s="145">
        <v>487</v>
      </c>
    </row>
    <row r="9" spans="1:16" s="302" customFormat="1">
      <c r="A9" s="302" t="s">
        <v>315</v>
      </c>
      <c r="B9" s="59">
        <f>M7/$M$9</f>
        <v>2.0982339863947846E-3</v>
      </c>
      <c r="L9" s="267" t="s">
        <v>298</v>
      </c>
      <c r="M9" s="145">
        <f>SUM(M4:M8)</f>
        <v>120101</v>
      </c>
    </row>
    <row r="10" spans="1:16" s="302" customFormat="1">
      <c r="A10" s="302" t="s">
        <v>316</v>
      </c>
      <c r="B10" s="59">
        <f>M8/$M$9</f>
        <v>4.0549204419613495E-3</v>
      </c>
    </row>
    <row r="11" spans="1:16" s="302" customFormat="1">
      <c r="A11" s="302" t="s">
        <v>52</v>
      </c>
      <c r="B11" s="59">
        <f>SUM(B6:B10)</f>
        <v>0.99999999999999989</v>
      </c>
    </row>
    <row r="12" spans="1:16" s="302" customFormat="1">
      <c r="B12" s="5"/>
    </row>
    <row r="13" spans="1:16" s="302" customFormat="1">
      <c r="B13" s="5"/>
    </row>
    <row r="14" spans="1:16" s="302" customFormat="1">
      <c r="B14" s="59">
        <f>B7+B9+B10</f>
        <v>6.5528180448122834E-3</v>
      </c>
    </row>
    <row r="15" spans="1:16" s="302" customFormat="1">
      <c r="B15" s="5"/>
    </row>
    <row r="16" spans="1:16" s="302" customFormat="1">
      <c r="B16" s="5"/>
    </row>
    <row r="17" spans="1:5" s="302" customFormat="1">
      <c r="A17" s="108"/>
      <c r="B17" s="5"/>
    </row>
    <row r="18" spans="1:5" s="302" customFormat="1">
      <c r="A18" s="146"/>
      <c r="B18" s="58"/>
    </row>
    <row r="19" spans="1:5" s="302" customFormat="1">
      <c r="A19" s="108"/>
      <c r="B19" s="5"/>
    </row>
    <row r="20" spans="1:5" s="302" customFormat="1">
      <c r="A20" s="146"/>
      <c r="B20" s="58"/>
    </row>
    <row r="21" spans="1:5" s="302" customFormat="1">
      <c r="A21" s="108"/>
      <c r="B21" s="5"/>
    </row>
    <row r="22" spans="1:5" s="302" customFormat="1">
      <c r="A22" s="108"/>
      <c r="B22" s="5"/>
    </row>
    <row r="23" spans="1:5" s="302" customFormat="1">
      <c r="A23" s="146"/>
      <c r="B23" s="58"/>
    </row>
    <row r="24" spans="1:5" s="302" customFormat="1">
      <c r="B24" s="5"/>
    </row>
    <row r="25" spans="1:5" s="302" customFormat="1">
      <c r="B25" s="5"/>
    </row>
    <row r="26" spans="1:5" s="302" customFormat="1">
      <c r="B26" s="5"/>
    </row>
    <row r="27" spans="1:5" s="302" customFormat="1">
      <c r="A27" s="135"/>
      <c r="B27" s="135"/>
      <c r="C27" s="135"/>
      <c r="D27" s="135"/>
      <c r="E27" s="135"/>
    </row>
    <row r="28" spans="1:5" s="302" customFormat="1">
      <c r="A28" s="135"/>
      <c r="B28" s="135"/>
      <c r="C28" s="135"/>
      <c r="D28" s="135"/>
      <c r="E28" s="135"/>
    </row>
    <row r="29" spans="1:5" s="302" customFormat="1">
      <c r="A29" s="135"/>
      <c r="B29" s="135"/>
      <c r="C29" s="135"/>
      <c r="D29" s="135"/>
      <c r="E29" s="135"/>
    </row>
    <row r="30" spans="1:5" s="302" customFormat="1">
      <c r="A30" s="135"/>
      <c r="B30" s="135"/>
      <c r="C30" s="135"/>
      <c r="D30" s="135"/>
      <c r="E30" s="135"/>
    </row>
    <row r="31" spans="1:5" s="302" customFormat="1">
      <c r="A31" s="135"/>
      <c r="B31" s="135"/>
      <c r="C31" s="135"/>
      <c r="D31" s="135"/>
      <c r="E31" s="135"/>
    </row>
    <row r="32" spans="1:5" s="302" customFormat="1">
      <c r="A32" s="135"/>
      <c r="B32" s="135"/>
      <c r="C32" s="135"/>
      <c r="D32" s="135"/>
      <c r="E32" s="135"/>
    </row>
    <row r="33" spans="1:5" s="302" customFormat="1">
      <c r="A33" s="135"/>
      <c r="B33" s="135"/>
      <c r="C33" s="135"/>
      <c r="D33" s="135"/>
      <c r="E33" s="135"/>
    </row>
    <row r="34" spans="1:5" s="302" customFormat="1">
      <c r="A34" s="135"/>
      <c r="B34" s="135"/>
      <c r="C34" s="135"/>
      <c r="D34" s="135"/>
      <c r="E34" s="135"/>
    </row>
    <row r="35" spans="1:5" s="302" customFormat="1">
      <c r="A35" s="135"/>
      <c r="B35" s="135"/>
      <c r="C35" s="135"/>
      <c r="D35" s="135"/>
      <c r="E35" s="135"/>
    </row>
    <row r="36" spans="1:5" s="302" customFormat="1">
      <c r="A36" s="135"/>
      <c r="B36" s="135"/>
      <c r="C36" s="135"/>
      <c r="D36" s="135"/>
      <c r="E36" s="135"/>
    </row>
    <row r="37" spans="1:5" s="302" customFormat="1">
      <c r="A37" s="135"/>
      <c r="B37" s="135"/>
      <c r="C37" s="135"/>
      <c r="D37" s="135"/>
      <c r="E37" s="135"/>
    </row>
    <row r="38" spans="1:5" s="302" customFormat="1">
      <c r="A38" s="135"/>
      <c r="B38" s="135"/>
      <c r="C38" s="135"/>
      <c r="D38" s="135"/>
      <c r="E38" s="135"/>
    </row>
    <row r="39" spans="1:5" s="302" customFormat="1">
      <c r="A39" s="135"/>
      <c r="B39" s="135"/>
      <c r="C39" s="135"/>
      <c r="D39" s="135"/>
      <c r="E39" s="135"/>
    </row>
    <row r="40" spans="1:5" s="302" customFormat="1">
      <c r="A40" s="135"/>
      <c r="B40" s="135"/>
      <c r="C40" s="135"/>
      <c r="D40" s="135"/>
      <c r="E40" s="135"/>
    </row>
    <row r="41" spans="1:5" s="302" customFormat="1">
      <c r="A41" s="135"/>
      <c r="B41" s="135"/>
      <c r="C41" s="135"/>
      <c r="D41" s="135"/>
      <c r="E41" s="135"/>
    </row>
    <row r="42" spans="1:5" s="302" customFormat="1">
      <c r="A42" s="135"/>
      <c r="B42" s="135"/>
      <c r="C42" s="135"/>
      <c r="D42" s="135"/>
      <c r="E42" s="135"/>
    </row>
    <row r="43" spans="1:5" s="302" customFormat="1">
      <c r="A43" s="135"/>
      <c r="B43" s="135"/>
      <c r="C43" s="135"/>
      <c r="D43" s="135"/>
      <c r="E43" s="135"/>
    </row>
    <row r="44" spans="1:5" s="302" customFormat="1">
      <c r="A44" s="135"/>
      <c r="B44" s="135"/>
      <c r="C44" s="135"/>
      <c r="D44" s="135"/>
      <c r="E44" s="135"/>
    </row>
    <row r="45" spans="1:5" s="302" customFormat="1">
      <c r="A45" s="135"/>
      <c r="B45" s="135"/>
      <c r="C45" s="135"/>
      <c r="D45" s="135"/>
      <c r="E45" s="135"/>
    </row>
    <row r="46" spans="1:5" s="302" customFormat="1">
      <c r="A46" s="135"/>
      <c r="B46" s="135"/>
      <c r="C46" s="135"/>
      <c r="D46" s="135"/>
      <c r="E46" s="135"/>
    </row>
    <row r="47" spans="1:5" s="302" customFormat="1">
      <c r="A47" s="135"/>
      <c r="B47" s="135"/>
      <c r="C47" s="135"/>
      <c r="D47" s="135"/>
      <c r="E47" s="135"/>
    </row>
    <row r="48" spans="1:5" s="302" customFormat="1">
      <c r="A48" s="135"/>
      <c r="B48" s="135"/>
      <c r="C48" s="135"/>
      <c r="D48" s="135"/>
      <c r="E48" s="135"/>
    </row>
    <row r="49" spans="1:5" s="302" customFormat="1">
      <c r="A49" s="135"/>
      <c r="B49" s="135"/>
      <c r="C49" s="135"/>
      <c r="D49" s="135"/>
      <c r="E49" s="135"/>
    </row>
    <row r="50" spans="1:5" s="302" customFormat="1">
      <c r="A50" s="135"/>
      <c r="B50" s="135"/>
      <c r="C50" s="135"/>
      <c r="D50" s="135"/>
      <c r="E50" s="135"/>
    </row>
    <row r="51" spans="1:5" s="302" customFormat="1">
      <c r="A51" s="135"/>
      <c r="B51" s="135"/>
      <c r="C51" s="135"/>
      <c r="D51" s="135"/>
      <c r="E51" s="135"/>
    </row>
    <row r="52" spans="1:5" s="302" customFormat="1">
      <c r="A52" s="135"/>
      <c r="B52" s="135"/>
      <c r="C52" s="135"/>
      <c r="D52" s="135"/>
      <c r="E52" s="135"/>
    </row>
    <row r="53" spans="1:5" s="302" customFormat="1">
      <c r="A53" s="135"/>
      <c r="B53" s="135"/>
      <c r="C53" s="135"/>
      <c r="D53" s="135"/>
      <c r="E53" s="135"/>
    </row>
    <row r="54" spans="1:5" s="302" customFormat="1">
      <c r="A54" s="135"/>
      <c r="B54" s="135"/>
      <c r="C54" s="135"/>
      <c r="D54" s="135"/>
      <c r="E54" s="135"/>
    </row>
    <row r="55" spans="1:5" s="302" customFormat="1">
      <c r="A55" s="135"/>
      <c r="B55" s="135"/>
      <c r="C55" s="135"/>
      <c r="D55" s="135"/>
      <c r="E55" s="135"/>
    </row>
    <row r="56" spans="1:5" s="302" customFormat="1">
      <c r="A56" s="135"/>
      <c r="B56" s="135"/>
      <c r="C56" s="135"/>
      <c r="D56" s="135"/>
      <c r="E56" s="135"/>
    </row>
    <row r="57" spans="1:5" s="302" customFormat="1">
      <c r="A57" s="135"/>
      <c r="B57" s="135"/>
      <c r="C57" s="135"/>
      <c r="D57" s="135"/>
      <c r="E57" s="135"/>
    </row>
    <row r="58" spans="1:5" s="302" customFormat="1">
      <c r="A58" s="135"/>
      <c r="B58" s="135"/>
      <c r="C58" s="135"/>
      <c r="D58" s="135"/>
      <c r="E58" s="135"/>
    </row>
    <row r="59" spans="1:5" s="302" customFormat="1">
      <c r="A59" s="135"/>
      <c r="B59" s="135"/>
      <c r="C59" s="135"/>
      <c r="D59" s="135"/>
      <c r="E59" s="135"/>
    </row>
    <row r="60" spans="1:5" s="302" customFormat="1">
      <c r="A60" s="135"/>
      <c r="B60" s="135"/>
      <c r="C60" s="135"/>
      <c r="D60" s="135"/>
      <c r="E60" s="135"/>
    </row>
    <row r="61" spans="1:5" s="302" customFormat="1">
      <c r="A61" s="135"/>
      <c r="B61" s="135"/>
      <c r="C61" s="135"/>
      <c r="D61" s="135"/>
      <c r="E61" s="135"/>
    </row>
    <row r="62" spans="1:5" s="302" customFormat="1">
      <c r="A62" s="135"/>
      <c r="B62" s="135"/>
      <c r="C62" s="135"/>
      <c r="D62" s="135"/>
      <c r="E62" s="135"/>
    </row>
    <row r="63" spans="1:5" s="302" customFormat="1">
      <c r="A63" s="135"/>
      <c r="B63" s="135"/>
      <c r="C63" s="135"/>
      <c r="D63" s="135"/>
      <c r="E63" s="135"/>
    </row>
    <row r="64" spans="1:5" s="302" customFormat="1">
      <c r="A64" s="135"/>
      <c r="B64" s="135"/>
      <c r="C64" s="135"/>
      <c r="D64" s="135"/>
      <c r="E64" s="135"/>
    </row>
    <row r="65" spans="1:5" s="302" customFormat="1">
      <c r="A65" s="135"/>
      <c r="B65" s="135"/>
      <c r="C65" s="135"/>
      <c r="D65" s="135"/>
      <c r="E65" s="135"/>
    </row>
    <row r="66" spans="1:5" s="302" customFormat="1">
      <c r="A66" s="135"/>
      <c r="B66" s="135"/>
      <c r="C66" s="135"/>
      <c r="D66" s="135"/>
      <c r="E66" s="135"/>
    </row>
    <row r="67" spans="1:5" s="302" customFormat="1">
      <c r="A67" s="135"/>
      <c r="B67" s="135"/>
      <c r="C67" s="135"/>
      <c r="D67" s="135"/>
      <c r="E67" s="135"/>
    </row>
    <row r="68" spans="1:5" s="302" customFormat="1">
      <c r="A68" s="135"/>
      <c r="B68" s="135"/>
      <c r="C68" s="135"/>
      <c r="D68" s="135"/>
      <c r="E68" s="135"/>
    </row>
    <row r="69" spans="1:5" s="302" customFormat="1">
      <c r="A69" s="135"/>
      <c r="B69" s="135"/>
      <c r="C69" s="135"/>
      <c r="D69" s="135"/>
      <c r="E69" s="135"/>
    </row>
    <row r="70" spans="1:5" s="302" customFormat="1">
      <c r="A70" s="135"/>
      <c r="B70" s="135"/>
      <c r="C70" s="135"/>
      <c r="D70" s="135"/>
      <c r="E70" s="135"/>
    </row>
    <row r="71" spans="1:5" s="302" customFormat="1">
      <c r="A71" s="135"/>
      <c r="B71" s="135"/>
      <c r="C71" s="135"/>
      <c r="D71" s="135"/>
      <c r="E71" s="135"/>
    </row>
    <row r="72" spans="1:5" s="302" customFormat="1">
      <c r="A72" s="135"/>
      <c r="B72" s="135"/>
      <c r="C72" s="135"/>
      <c r="D72" s="135"/>
      <c r="E72" s="135"/>
    </row>
    <row r="73" spans="1:5" s="302" customFormat="1">
      <c r="A73" s="135"/>
      <c r="B73" s="135"/>
      <c r="C73" s="135"/>
      <c r="D73" s="135"/>
      <c r="E73" s="135"/>
    </row>
    <row r="74" spans="1:5" s="302" customFormat="1">
      <c r="A74" s="135"/>
      <c r="B74" s="135"/>
      <c r="C74" s="135"/>
      <c r="D74" s="135"/>
      <c r="E74" s="135"/>
    </row>
    <row r="75" spans="1:5" s="302" customFormat="1">
      <c r="A75" s="135"/>
      <c r="B75" s="135"/>
      <c r="C75" s="135"/>
      <c r="D75" s="135"/>
      <c r="E75" s="135"/>
    </row>
    <row r="76" spans="1:5" s="302" customFormat="1">
      <c r="A76" s="135"/>
      <c r="B76" s="135"/>
      <c r="C76" s="135"/>
      <c r="D76" s="135"/>
      <c r="E76" s="135"/>
    </row>
    <row r="77" spans="1:5" s="302" customFormat="1">
      <c r="A77" s="135"/>
      <c r="B77" s="135"/>
      <c r="C77" s="135"/>
      <c r="D77" s="135"/>
      <c r="E77" s="135"/>
    </row>
    <row r="78" spans="1:5" s="302" customFormat="1">
      <c r="A78" s="135"/>
      <c r="B78" s="135"/>
      <c r="C78" s="135"/>
      <c r="D78" s="135"/>
      <c r="E78" s="135"/>
    </row>
    <row r="79" spans="1:5" s="302" customFormat="1">
      <c r="A79" s="135"/>
      <c r="B79" s="135"/>
      <c r="C79" s="135"/>
      <c r="D79" s="135"/>
      <c r="E79" s="135"/>
    </row>
    <row r="80" spans="1:5" s="302" customFormat="1">
      <c r="A80" s="135"/>
      <c r="B80" s="135"/>
      <c r="C80" s="135"/>
      <c r="D80" s="135"/>
      <c r="E80" s="135"/>
    </row>
    <row r="81" spans="1:5" s="302" customFormat="1">
      <c r="A81" s="135"/>
      <c r="B81" s="135"/>
      <c r="C81" s="135"/>
      <c r="D81" s="135"/>
      <c r="E81" s="135"/>
    </row>
    <row r="82" spans="1:5" s="302" customFormat="1">
      <c r="A82" s="135"/>
      <c r="B82" s="135"/>
      <c r="C82" s="135"/>
      <c r="D82" s="135"/>
      <c r="E82" s="135"/>
    </row>
    <row r="83" spans="1:5" s="302" customFormat="1">
      <c r="A83" s="135"/>
      <c r="B83" s="135"/>
      <c r="C83" s="135"/>
      <c r="D83" s="135"/>
      <c r="E83" s="135"/>
    </row>
    <row r="84" spans="1:5" s="302" customFormat="1">
      <c r="A84" s="135"/>
      <c r="B84" s="135"/>
      <c r="C84" s="135"/>
      <c r="D84" s="135"/>
      <c r="E84" s="135"/>
    </row>
    <row r="85" spans="1:5" s="302" customFormat="1">
      <c r="A85" s="135"/>
      <c r="B85" s="135"/>
      <c r="C85" s="135"/>
      <c r="D85" s="135"/>
      <c r="E85" s="135"/>
    </row>
    <row r="86" spans="1:5" s="302" customFormat="1">
      <c r="A86" s="135"/>
      <c r="B86" s="135"/>
      <c r="C86" s="135"/>
      <c r="D86" s="135"/>
      <c r="E86" s="135"/>
    </row>
    <row r="87" spans="1:5" s="302" customFormat="1">
      <c r="A87" s="135"/>
      <c r="B87" s="135"/>
      <c r="C87" s="135"/>
      <c r="D87" s="135"/>
      <c r="E87" s="135"/>
    </row>
    <row r="88" spans="1:5" s="302" customFormat="1">
      <c r="A88" s="135"/>
      <c r="B88" s="135"/>
      <c r="C88" s="135"/>
      <c r="D88" s="135"/>
      <c r="E88" s="135"/>
    </row>
    <row r="89" spans="1:5" s="302" customFormat="1">
      <c r="A89" s="135"/>
      <c r="B89" s="135"/>
      <c r="C89" s="135"/>
      <c r="D89" s="135"/>
      <c r="E89" s="135"/>
    </row>
    <row r="90" spans="1:5" s="302" customFormat="1">
      <c r="A90" s="135"/>
      <c r="B90" s="135"/>
      <c r="C90" s="135"/>
      <c r="D90" s="135"/>
      <c r="E90" s="135"/>
    </row>
    <row r="91" spans="1:5" s="302" customFormat="1">
      <c r="A91" s="135"/>
      <c r="B91" s="135"/>
      <c r="C91" s="135"/>
      <c r="D91" s="135"/>
      <c r="E91" s="135"/>
    </row>
    <row r="92" spans="1:5" s="302" customFormat="1">
      <c r="A92" s="135"/>
      <c r="B92" s="135"/>
      <c r="C92" s="135"/>
      <c r="D92" s="135"/>
      <c r="E92" s="135"/>
    </row>
    <row r="93" spans="1:5" s="302" customFormat="1">
      <c r="A93" s="135"/>
      <c r="B93" s="135"/>
      <c r="C93" s="135"/>
      <c r="D93" s="135"/>
      <c r="E93" s="135"/>
    </row>
    <row r="94" spans="1:5" s="302" customFormat="1">
      <c r="A94" s="135"/>
      <c r="B94" s="135"/>
      <c r="C94" s="135"/>
      <c r="D94" s="135"/>
      <c r="E94" s="135"/>
    </row>
    <row r="95" spans="1:5" s="302" customFormat="1">
      <c r="A95" s="135"/>
      <c r="B95" s="135"/>
      <c r="C95" s="135"/>
      <c r="D95" s="135"/>
      <c r="E95" s="135"/>
    </row>
    <row r="96" spans="1:5" s="302" customFormat="1">
      <c r="A96" s="135"/>
      <c r="B96" s="135"/>
      <c r="C96" s="135"/>
      <c r="D96" s="135"/>
      <c r="E96" s="135"/>
    </row>
    <row r="97" spans="1:5" s="302" customFormat="1">
      <c r="A97" s="135"/>
      <c r="B97" s="135"/>
      <c r="C97" s="135"/>
      <c r="D97" s="135"/>
      <c r="E97" s="135"/>
    </row>
    <row r="98" spans="1:5" s="302" customFormat="1">
      <c r="A98" s="135"/>
      <c r="B98" s="135"/>
      <c r="C98" s="135"/>
      <c r="D98" s="135"/>
      <c r="E98" s="135"/>
    </row>
    <row r="99" spans="1:5" s="302" customFormat="1">
      <c r="B99" s="5"/>
    </row>
    <row r="100" spans="1:5" s="302" customFormat="1">
      <c r="B100" s="5"/>
    </row>
    <row r="101" spans="1:5" s="302" customFormat="1">
      <c r="B101" s="5"/>
    </row>
    <row r="102" spans="1:5" s="302" customFormat="1">
      <c r="B102" s="5"/>
    </row>
    <row r="103" spans="1:5" s="302" customFormat="1">
      <c r="B103" s="5"/>
    </row>
    <row r="104" spans="1:5" s="302" customFormat="1">
      <c r="B104" s="5"/>
    </row>
    <row r="105" spans="1:5" s="302" customFormat="1">
      <c r="B105" s="5"/>
    </row>
    <row r="106" spans="1:5" s="302" customFormat="1">
      <c r="B106" s="5"/>
    </row>
    <row r="107" spans="1:5" s="302" customFormat="1">
      <c r="B107" s="5"/>
    </row>
    <row r="108" spans="1:5" s="302" customFormat="1">
      <c r="B108" s="5"/>
    </row>
    <row r="109" spans="1:5" s="302" customFormat="1">
      <c r="B109" s="5"/>
    </row>
    <row r="110" spans="1:5" s="302" customFormat="1">
      <c r="B110" s="5"/>
    </row>
    <row r="111" spans="1:5" s="302" customFormat="1">
      <c r="B111" s="5"/>
    </row>
    <row r="112" spans="1:5" s="302" customFormat="1">
      <c r="B112" s="5"/>
    </row>
    <row r="113" spans="2:2" s="302" customFormat="1">
      <c r="B113" s="5"/>
    </row>
    <row r="114" spans="2:2" s="302" customFormat="1">
      <c r="B114" s="5"/>
    </row>
    <row r="115" spans="2:2" s="302" customFormat="1">
      <c r="B115" s="5"/>
    </row>
    <row r="116" spans="2:2" s="302" customFormat="1">
      <c r="B116" s="5"/>
    </row>
    <row r="117" spans="2:2" s="302" customFormat="1">
      <c r="B117" s="5"/>
    </row>
    <row r="118" spans="2:2" s="302" customFormat="1">
      <c r="B118" s="5"/>
    </row>
    <row r="119" spans="2:2" s="302" customFormat="1">
      <c r="B119" s="5"/>
    </row>
    <row r="120" spans="2:2" s="302" customFormat="1">
      <c r="B120" s="5"/>
    </row>
    <row r="121" spans="2:2" s="302" customFormat="1">
      <c r="B121" s="5"/>
    </row>
    <row r="122" spans="2:2" s="302" customFormat="1">
      <c r="B122" s="5"/>
    </row>
    <row r="123" spans="2:2" s="302" customFormat="1">
      <c r="B123" s="5"/>
    </row>
    <row r="124" spans="2:2" s="302" customFormat="1">
      <c r="B124" s="5"/>
    </row>
    <row r="125" spans="2:2" s="302" customFormat="1">
      <c r="B125" s="5"/>
    </row>
    <row r="126" spans="2:2" s="302" customFormat="1">
      <c r="B126" s="5"/>
    </row>
    <row r="127" spans="2:2" s="302" customFormat="1">
      <c r="B127" s="5"/>
    </row>
    <row r="128" spans="2:2" s="302" customFormat="1">
      <c r="B128" s="5"/>
    </row>
    <row r="129" spans="2:2" s="302" customFormat="1">
      <c r="B129" s="5"/>
    </row>
    <row r="130" spans="2:2" s="302" customFormat="1">
      <c r="B130" s="5"/>
    </row>
    <row r="131" spans="2:2" s="302" customFormat="1">
      <c r="B131" s="5"/>
    </row>
    <row r="132" spans="2:2" s="302" customFormat="1">
      <c r="B132" s="5"/>
    </row>
    <row r="133" spans="2:2" s="302" customFormat="1">
      <c r="B133" s="5"/>
    </row>
    <row r="134" spans="2:2" s="302" customFormat="1">
      <c r="B134" s="5"/>
    </row>
    <row r="135" spans="2:2" s="302" customFormat="1">
      <c r="B135" s="5"/>
    </row>
    <row r="136" spans="2:2" s="302" customFormat="1">
      <c r="B136" s="5"/>
    </row>
    <row r="137" spans="2:2" s="302" customFormat="1">
      <c r="B137" s="5"/>
    </row>
    <row r="138" spans="2:2" s="302" customFormat="1">
      <c r="B138" s="5"/>
    </row>
    <row r="139" spans="2:2" s="302" customFormat="1">
      <c r="B139" s="5"/>
    </row>
    <row r="140" spans="2:2" s="302" customFormat="1">
      <c r="B140" s="5"/>
    </row>
    <row r="141" spans="2:2" s="302" customFormat="1">
      <c r="B141" s="5"/>
    </row>
    <row r="142" spans="2:2" s="302" customFormat="1">
      <c r="B142" s="5"/>
    </row>
    <row r="143" spans="2:2" s="302" customFormat="1">
      <c r="B143" s="5"/>
    </row>
    <row r="144" spans="2:2" s="302" customFormat="1">
      <c r="B144" s="5"/>
    </row>
    <row r="145" spans="2:2" s="302" customFormat="1">
      <c r="B145" s="5"/>
    </row>
    <row r="146" spans="2:2" s="302" customFormat="1">
      <c r="B146" s="5"/>
    </row>
    <row r="147" spans="2:2" s="302" customFormat="1">
      <c r="B147" s="5"/>
    </row>
    <row r="148" spans="2:2" s="302" customFormat="1">
      <c r="B148" s="5"/>
    </row>
    <row r="149" spans="2:2" s="302" customFormat="1">
      <c r="B149" s="5"/>
    </row>
    <row r="150" spans="2:2" s="302" customFormat="1">
      <c r="B150" s="5"/>
    </row>
    <row r="151" spans="2:2" s="302" customFormat="1">
      <c r="B151" s="5"/>
    </row>
    <row r="152" spans="2:2" s="302" customFormat="1">
      <c r="B152" s="5"/>
    </row>
    <row r="153" spans="2:2" s="302" customFormat="1">
      <c r="B153" s="5"/>
    </row>
    <row r="154" spans="2:2" s="302" customFormat="1">
      <c r="B154" s="5"/>
    </row>
    <row r="155" spans="2:2" s="302" customFormat="1">
      <c r="B155" s="5"/>
    </row>
    <row r="156" spans="2:2" s="302" customFormat="1">
      <c r="B156" s="5"/>
    </row>
    <row r="157" spans="2:2" s="302" customFormat="1">
      <c r="B157" s="5"/>
    </row>
    <row r="158" spans="2:2" s="302" customFormat="1">
      <c r="B158" s="5"/>
    </row>
    <row r="159" spans="2:2" s="302" customFormat="1">
      <c r="B159" s="5"/>
    </row>
    <row r="160" spans="2:2" s="302" customFormat="1">
      <c r="B160" s="5"/>
    </row>
    <row r="161" spans="2:2" s="302" customFormat="1">
      <c r="B161" s="5"/>
    </row>
    <row r="162" spans="2:2" s="302" customFormat="1">
      <c r="B162" s="5"/>
    </row>
    <row r="163" spans="2:2" s="302" customFormat="1">
      <c r="B163" s="5"/>
    </row>
    <row r="164" spans="2:2" s="302" customFormat="1">
      <c r="B164" s="5"/>
    </row>
    <row r="165" spans="2:2" s="302" customFormat="1">
      <c r="B165" s="5"/>
    </row>
    <row r="166" spans="2:2" s="302" customFormat="1">
      <c r="B166" s="5"/>
    </row>
    <row r="167" spans="2:2" s="302" customFormat="1">
      <c r="B167" s="5"/>
    </row>
    <row r="168" spans="2:2" s="302" customFormat="1">
      <c r="B168" s="5"/>
    </row>
    <row r="169" spans="2:2" s="302" customFormat="1">
      <c r="B169" s="5"/>
    </row>
    <row r="170" spans="2:2" s="302" customFormat="1">
      <c r="B170" s="5"/>
    </row>
    <row r="171" spans="2:2" s="302" customFormat="1">
      <c r="B171" s="5"/>
    </row>
    <row r="172" spans="2:2" s="302" customFormat="1">
      <c r="B172" s="5"/>
    </row>
    <row r="173" spans="2:2" s="302" customFormat="1">
      <c r="B173" s="5"/>
    </row>
    <row r="174" spans="2:2" s="302" customFormat="1">
      <c r="B174" s="5"/>
    </row>
    <row r="175" spans="2:2" s="302" customFormat="1">
      <c r="B175" s="5"/>
    </row>
    <row r="176" spans="2:2" s="302" customFormat="1">
      <c r="B176" s="5"/>
    </row>
    <row r="177" spans="2:2" s="302" customFormat="1">
      <c r="B177" s="5"/>
    </row>
    <row r="178" spans="2:2" s="302" customFormat="1">
      <c r="B178" s="5"/>
    </row>
    <row r="179" spans="2:2" s="302" customFormat="1">
      <c r="B179" s="5"/>
    </row>
    <row r="180" spans="2:2" s="302" customFormat="1">
      <c r="B180" s="5"/>
    </row>
    <row r="181" spans="2:2" s="302" customFormat="1">
      <c r="B181" s="5"/>
    </row>
    <row r="182" spans="2:2" s="302" customFormat="1">
      <c r="B182" s="5"/>
    </row>
    <row r="183" spans="2:2" s="302" customFormat="1">
      <c r="B183" s="5"/>
    </row>
    <row r="184" spans="2:2" s="302" customFormat="1">
      <c r="B184" s="5"/>
    </row>
    <row r="185" spans="2:2" s="302" customFormat="1">
      <c r="B185" s="5"/>
    </row>
    <row r="186" spans="2:2" s="302" customFormat="1">
      <c r="B186" s="5"/>
    </row>
    <row r="187" spans="2:2" s="302" customFormat="1">
      <c r="B187" s="5"/>
    </row>
    <row r="188" spans="2:2" s="302" customFormat="1">
      <c r="B188" s="5"/>
    </row>
    <row r="189" spans="2:2" s="302" customFormat="1">
      <c r="B189" s="5"/>
    </row>
    <row r="190" spans="2:2" s="302" customFormat="1">
      <c r="B190" s="5"/>
    </row>
    <row r="191" spans="2:2" s="302" customFormat="1">
      <c r="B191" s="5"/>
    </row>
    <row r="192" spans="2:2" s="302" customFormat="1">
      <c r="B192" s="5"/>
    </row>
    <row r="193" spans="2:2" s="302" customFormat="1">
      <c r="B193" s="5"/>
    </row>
    <row r="194" spans="2:2" s="302" customFormat="1">
      <c r="B194" s="5"/>
    </row>
    <row r="195" spans="2:2" s="302" customFormat="1">
      <c r="B195" s="5"/>
    </row>
    <row r="196" spans="2:2" s="302" customFormat="1">
      <c r="B196" s="5"/>
    </row>
    <row r="197" spans="2:2" s="302" customFormat="1">
      <c r="B197" s="5"/>
    </row>
    <row r="198" spans="2:2" s="302" customFormat="1">
      <c r="B198" s="5"/>
    </row>
    <row r="199" spans="2:2" s="302" customFormat="1">
      <c r="B199" s="5"/>
    </row>
    <row r="200" spans="2:2" s="302" customFormat="1">
      <c r="B200" s="5"/>
    </row>
    <row r="201" spans="2:2" s="302" customFormat="1">
      <c r="B201" s="5"/>
    </row>
    <row r="202" spans="2:2" s="302" customFormat="1">
      <c r="B202" s="5"/>
    </row>
    <row r="203" spans="2:2" s="302" customFormat="1">
      <c r="B203" s="5"/>
    </row>
    <row r="204" spans="2:2" s="302" customFormat="1">
      <c r="B204" s="5"/>
    </row>
    <row r="205" spans="2:2" s="302" customFormat="1">
      <c r="B205" s="5"/>
    </row>
    <row r="206" spans="2:2" s="302" customFormat="1">
      <c r="B206" s="5"/>
    </row>
    <row r="207" spans="2:2" s="302" customFormat="1">
      <c r="B207" s="5"/>
    </row>
    <row r="208" spans="2:2" s="302" customFormat="1">
      <c r="B208" s="5"/>
    </row>
    <row r="209" spans="2:2" s="302" customFormat="1">
      <c r="B209" s="5"/>
    </row>
    <row r="210" spans="2:2" s="302" customFormat="1">
      <c r="B210" s="5"/>
    </row>
    <row r="211" spans="2:2" s="302" customFormat="1">
      <c r="B211" s="5"/>
    </row>
    <row r="212" spans="2:2" s="302" customFormat="1">
      <c r="B212" s="5"/>
    </row>
    <row r="213" spans="2:2" s="302" customFormat="1">
      <c r="B213" s="5"/>
    </row>
    <row r="214" spans="2:2" s="302" customFormat="1">
      <c r="B214" s="5"/>
    </row>
    <row r="215" spans="2:2" s="302" customFormat="1">
      <c r="B215" s="5"/>
    </row>
    <row r="216" spans="2:2" s="302" customFormat="1">
      <c r="B216" s="5"/>
    </row>
  </sheetData>
  <mergeCells count="1">
    <mergeCell ref="H1:I1"/>
  </mergeCells>
  <hyperlinks>
    <hyperlink ref="H1:I1" location="Index!A1" display="Regresar al Índice" xr:uid="{8A680421-0B8C-4B89-B736-0B5AB03E7B2E}"/>
  </hyperlinks>
  <pageMargins left="0.7" right="0.7" top="0.75" bottom="0.75" header="0.3" footer="0.3"/>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FB0F2-5CB5-4497-9581-5434BF4078EE}">
  <sheetPr codeName="Hoja22"/>
  <dimension ref="A1:P217"/>
  <sheetViews>
    <sheetView zoomScaleNormal="100" workbookViewId="0"/>
  </sheetViews>
  <sheetFormatPr baseColWidth="10" defaultColWidth="11.42578125" defaultRowHeight="12.75"/>
  <cols>
    <col min="1" max="1" width="11.5703125" style="302" bestFit="1" customWidth="1"/>
    <col min="2" max="2" width="14.28515625" style="136" customWidth="1"/>
    <col min="3" max="16384" width="11.42578125" style="302"/>
  </cols>
  <sheetData>
    <row r="1" spans="1:16">
      <c r="A1" s="262" t="s">
        <v>2880</v>
      </c>
      <c r="B1" s="147"/>
      <c r="C1" s="331"/>
      <c r="D1" s="331"/>
      <c r="E1" s="331"/>
      <c r="F1" s="331"/>
      <c r="G1" s="331"/>
      <c r="H1" s="263" t="s">
        <v>1445</v>
      </c>
      <c r="I1" s="263"/>
      <c r="J1" s="233"/>
      <c r="K1" s="233"/>
      <c r="O1" s="303"/>
      <c r="P1" s="303"/>
    </row>
    <row r="2" spans="1:16">
      <c r="A2" s="302" t="s">
        <v>1336</v>
      </c>
    </row>
    <row r="5" spans="1:16">
      <c r="A5" s="302" t="s">
        <v>297</v>
      </c>
      <c r="B5" s="5" t="s">
        <v>307</v>
      </c>
    </row>
    <row r="6" spans="1:16">
      <c r="A6" s="302">
        <v>2013</v>
      </c>
      <c r="B6" s="58">
        <v>347298</v>
      </c>
    </row>
    <row r="7" spans="1:16">
      <c r="A7" s="302">
        <v>2014</v>
      </c>
      <c r="B7" s="58">
        <v>363344</v>
      </c>
    </row>
    <row r="8" spans="1:16">
      <c r="A8" s="302">
        <v>2015</v>
      </c>
      <c r="B8" s="58">
        <v>385457</v>
      </c>
    </row>
    <row r="9" spans="1:16">
      <c r="A9" s="302">
        <v>2016</v>
      </c>
      <c r="B9" s="58">
        <v>407270</v>
      </c>
    </row>
    <row r="10" spans="1:16">
      <c r="A10" s="302">
        <v>2017</v>
      </c>
      <c r="B10" s="58">
        <v>435724</v>
      </c>
    </row>
    <row r="11" spans="1:16">
      <c r="A11" s="302">
        <v>2018</v>
      </c>
      <c r="B11" s="58">
        <v>452017</v>
      </c>
    </row>
    <row r="12" spans="1:16">
      <c r="A12" s="302">
        <v>2019</v>
      </c>
      <c r="B12" s="58">
        <v>458198</v>
      </c>
    </row>
    <row r="13" spans="1:16">
      <c r="A13" s="302">
        <v>2020</v>
      </c>
      <c r="B13" s="58">
        <v>452541</v>
      </c>
    </row>
    <row r="14" spans="1:16">
      <c r="A14" s="302">
        <v>2021</v>
      </c>
      <c r="B14" s="58">
        <v>480660</v>
      </c>
    </row>
    <row r="15" spans="1:16">
      <c r="A15" s="329">
        <v>2022</v>
      </c>
      <c r="B15" s="58">
        <v>508146</v>
      </c>
    </row>
    <row r="16" spans="1:16">
      <c r="A16" s="330">
        <v>45047</v>
      </c>
      <c r="B16" s="58">
        <f>'F57'!F16</f>
        <v>519348</v>
      </c>
    </row>
    <row r="17" spans="1:2">
      <c r="B17" s="5"/>
    </row>
    <row r="18" spans="1:2">
      <c r="A18" s="302" t="s">
        <v>1449</v>
      </c>
      <c r="B18" s="59">
        <f>B16/B15-1</f>
        <v>2.2044845379084022E-2</v>
      </c>
    </row>
    <row r="19" spans="1:2">
      <c r="A19" s="302" t="s">
        <v>1450</v>
      </c>
      <c r="B19" s="58">
        <f>B16-B15</f>
        <v>11202</v>
      </c>
    </row>
    <row r="20" spans="1:2">
      <c r="B20" s="5"/>
    </row>
    <row r="21" spans="1:2">
      <c r="B21" s="5"/>
    </row>
    <row r="22" spans="1:2">
      <c r="B22" s="5"/>
    </row>
    <row r="23" spans="1:2">
      <c r="B23" s="5"/>
    </row>
    <row r="24" spans="1:2">
      <c r="B24" s="5"/>
    </row>
    <row r="25" spans="1:2">
      <c r="B25" s="5"/>
    </row>
    <row r="26" spans="1:2">
      <c r="B26" s="5"/>
    </row>
    <row r="27" spans="1:2">
      <c r="B27" s="5"/>
    </row>
    <row r="28" spans="1:2">
      <c r="B28" s="5"/>
    </row>
    <row r="29" spans="1:2">
      <c r="B29" s="5"/>
    </row>
    <row r="30" spans="1:2">
      <c r="B30" s="5"/>
    </row>
    <row r="31" spans="1:2">
      <c r="B31" s="5"/>
    </row>
    <row r="32" spans="1: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row r="217" spans="2:2">
      <c r="B217" s="5"/>
    </row>
  </sheetData>
  <mergeCells count="3">
    <mergeCell ref="H1:I1"/>
    <mergeCell ref="J1:K1"/>
    <mergeCell ref="O1:P1"/>
  </mergeCells>
  <hyperlinks>
    <hyperlink ref="H1:I1" location="Index!A1" display="Regresar al Índice" xr:uid="{4C45A43F-3E9F-4B8D-9379-8C0F9DAB4EFB}"/>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D579A-B22B-4301-9CC7-E3EC4F2BA317}">
  <sheetPr codeName="Hoja23"/>
  <dimension ref="A1:P216"/>
  <sheetViews>
    <sheetView zoomScaleNormal="100" workbookViewId="0"/>
  </sheetViews>
  <sheetFormatPr baseColWidth="10" defaultColWidth="11.42578125" defaultRowHeight="12.75"/>
  <cols>
    <col min="1" max="1" width="57.42578125" style="302" customWidth="1"/>
    <col min="2" max="2" width="11.7109375" style="136" bestFit="1" customWidth="1"/>
    <col min="3" max="3" width="12.28515625" style="302" bestFit="1" customWidth="1"/>
    <col min="4" max="12" width="11.42578125" style="302"/>
    <col min="13" max="13" width="42.42578125" style="302" customWidth="1"/>
    <col min="14" max="14" width="20" style="302" customWidth="1"/>
    <col min="15" max="16384" width="11.42578125" style="302"/>
  </cols>
  <sheetData>
    <row r="1" spans="1:16">
      <c r="A1" s="262" t="s">
        <v>2881</v>
      </c>
      <c r="H1" s="263" t="s">
        <v>1445</v>
      </c>
      <c r="I1" s="263"/>
      <c r="O1" s="303" t="s">
        <v>275</v>
      </c>
      <c r="P1" s="303"/>
    </row>
    <row r="2" spans="1:16">
      <c r="A2" s="302" t="s">
        <v>1336</v>
      </c>
    </row>
    <row r="4" spans="1:16">
      <c r="A4" s="148" t="s">
        <v>317</v>
      </c>
      <c r="B4" s="139" t="s">
        <v>293</v>
      </c>
    </row>
    <row r="5" spans="1:16">
      <c r="A5" s="108" t="s">
        <v>1351</v>
      </c>
      <c r="B5" s="59">
        <f t="shared" ref="B5:B13" si="0">B27/$B$37</f>
        <v>0.20632215778245031</v>
      </c>
      <c r="C5" s="142"/>
    </row>
    <row r="6" spans="1:16">
      <c r="A6" s="108" t="s">
        <v>1352</v>
      </c>
      <c r="B6" s="59">
        <f t="shared" si="0"/>
        <v>0.15033465036930921</v>
      </c>
      <c r="C6" s="142"/>
    </row>
    <row r="7" spans="1:16">
      <c r="A7" s="108" t="s">
        <v>1353</v>
      </c>
      <c r="B7" s="59">
        <f t="shared" si="0"/>
        <v>0.1029502376056132</v>
      </c>
      <c r="C7" s="142"/>
    </row>
    <row r="8" spans="1:16">
      <c r="A8" s="108" t="s">
        <v>1354</v>
      </c>
      <c r="B8" s="59">
        <f t="shared" si="0"/>
        <v>8.7076488212142922E-2</v>
      </c>
      <c r="C8" s="142"/>
    </row>
    <row r="9" spans="1:16">
      <c r="A9" s="108" t="s">
        <v>1355</v>
      </c>
      <c r="B9" s="59">
        <f t="shared" si="0"/>
        <v>8.6629774255412559E-2</v>
      </c>
      <c r="C9" s="142"/>
    </row>
    <row r="10" spans="1:16">
      <c r="A10" s="108" t="s">
        <v>1357</v>
      </c>
      <c r="B10" s="59">
        <f t="shared" si="0"/>
        <v>5.3490145336075233E-2</v>
      </c>
      <c r="C10" s="142"/>
    </row>
    <row r="11" spans="1:16">
      <c r="A11" s="108" t="s">
        <v>1356</v>
      </c>
      <c r="B11" s="59">
        <f>B33/$B$37</f>
        <v>5.316666281568428E-2</v>
      </c>
      <c r="C11" s="142"/>
    </row>
    <row r="12" spans="1:16">
      <c r="A12" s="108" t="s">
        <v>1358</v>
      </c>
      <c r="B12" s="59">
        <f t="shared" si="0"/>
        <v>4.6283031801412543E-2</v>
      </c>
      <c r="C12" s="142"/>
    </row>
    <row r="13" spans="1:16">
      <c r="A13" s="108" t="s">
        <v>1451</v>
      </c>
      <c r="B13" s="59">
        <f t="shared" si="0"/>
        <v>4.0768425025223938E-2</v>
      </c>
      <c r="C13" s="142"/>
    </row>
    <row r="14" spans="1:16">
      <c r="A14" s="108" t="s">
        <v>318</v>
      </c>
      <c r="B14" s="59">
        <f>B36/$B$37</f>
        <v>0.17297842679667583</v>
      </c>
    </row>
    <row r="15" spans="1:16">
      <c r="A15" s="140" t="s">
        <v>301</v>
      </c>
      <c r="B15" s="59">
        <f>SUM(B5:B14)</f>
        <v>0.99999999999999989</v>
      </c>
    </row>
    <row r="16" spans="1:16">
      <c r="B16" s="5"/>
    </row>
    <row r="17" spans="1:3">
      <c r="B17" s="5"/>
    </row>
    <row r="18" spans="1:3">
      <c r="B18" s="5"/>
    </row>
    <row r="19" spans="1:3">
      <c r="B19" s="5"/>
    </row>
    <row r="20" spans="1:3">
      <c r="B20" s="5"/>
    </row>
    <row r="21" spans="1:3">
      <c r="B21" s="5"/>
    </row>
    <row r="22" spans="1:3">
      <c r="B22" s="5"/>
    </row>
    <row r="23" spans="1:3" ht="12.6" customHeight="1">
      <c r="B23" s="5"/>
    </row>
    <row r="24" spans="1:3">
      <c r="B24" s="5"/>
    </row>
    <row r="25" spans="1:3">
      <c r="B25" s="5"/>
    </row>
    <row r="26" spans="1:3" hidden="1">
      <c r="A26" s="148" t="s">
        <v>317</v>
      </c>
      <c r="B26" s="61"/>
    </row>
    <row r="27" spans="1:3" hidden="1">
      <c r="A27" s="108" t="s">
        <v>1351</v>
      </c>
      <c r="B27" s="58">
        <v>107153</v>
      </c>
      <c r="C27" s="328"/>
    </row>
    <row r="28" spans="1:3" hidden="1">
      <c r="A28" s="108" t="s">
        <v>1352</v>
      </c>
      <c r="B28" s="58">
        <v>78076</v>
      </c>
      <c r="C28" s="328"/>
    </row>
    <row r="29" spans="1:3" hidden="1">
      <c r="A29" s="108" t="s">
        <v>1353</v>
      </c>
      <c r="B29" s="58">
        <v>53467</v>
      </c>
      <c r="C29" s="328"/>
    </row>
    <row r="30" spans="1:3" hidden="1">
      <c r="A30" s="108" t="s">
        <v>1354</v>
      </c>
      <c r="B30" s="58">
        <v>45223</v>
      </c>
      <c r="C30" s="328"/>
    </row>
    <row r="31" spans="1:3" hidden="1">
      <c r="A31" s="108" t="s">
        <v>1355</v>
      </c>
      <c r="B31" s="58">
        <v>44991</v>
      </c>
      <c r="C31" s="328"/>
    </row>
    <row r="32" spans="1:3" hidden="1">
      <c r="A32" s="108" t="s">
        <v>1357</v>
      </c>
      <c r="B32" s="58">
        <v>27780</v>
      </c>
      <c r="C32" s="328"/>
    </row>
    <row r="33" spans="1:3" hidden="1">
      <c r="A33" s="108" t="s">
        <v>1356</v>
      </c>
      <c r="B33" s="58">
        <v>27612</v>
      </c>
      <c r="C33" s="328"/>
    </row>
    <row r="34" spans="1:3" hidden="1">
      <c r="A34" s="108" t="s">
        <v>1358</v>
      </c>
      <c r="B34" s="58">
        <v>24037</v>
      </c>
      <c r="C34" s="328"/>
    </row>
    <row r="35" spans="1:3" hidden="1">
      <c r="A35" s="108" t="s">
        <v>1451</v>
      </c>
      <c r="B35" s="58">
        <v>21173</v>
      </c>
      <c r="C35" s="328"/>
    </row>
    <row r="36" spans="1:3" hidden="1">
      <c r="A36" s="108" t="s">
        <v>318</v>
      </c>
      <c r="B36" s="58">
        <v>89836</v>
      </c>
      <c r="C36" s="328"/>
    </row>
    <row r="37" spans="1:3" hidden="1">
      <c r="A37" s="140" t="s">
        <v>301</v>
      </c>
      <c r="B37" s="60">
        <f>SUM(B27:B36)</f>
        <v>519348</v>
      </c>
    </row>
    <row r="38" spans="1:3" hidden="1">
      <c r="B38" s="5"/>
    </row>
    <row r="39" spans="1:3" ht="12.75" customHeight="1">
      <c r="A39" s="135"/>
      <c r="B39" s="135"/>
    </row>
    <row r="40" spans="1:3">
      <c r="A40" s="135"/>
      <c r="B40" s="135"/>
      <c r="C40" s="135"/>
    </row>
    <row r="41" spans="1:3">
      <c r="A41" s="135"/>
      <c r="B41" s="135"/>
      <c r="C41" s="135"/>
    </row>
    <row r="42" spans="1:3">
      <c r="A42" s="135"/>
      <c r="B42" s="135"/>
      <c r="C42" s="135"/>
    </row>
    <row r="43" spans="1:3">
      <c r="A43" s="135"/>
      <c r="B43" s="135"/>
      <c r="C43" s="135"/>
    </row>
    <row r="44" spans="1:3" ht="16.5" customHeight="1">
      <c r="A44" s="135"/>
      <c r="B44" s="135"/>
      <c r="C44" s="135"/>
    </row>
    <row r="45" spans="1:3">
      <c r="A45" s="135"/>
      <c r="B45" s="135"/>
      <c r="C45" s="135"/>
    </row>
    <row r="46" spans="1:3">
      <c r="A46" s="135"/>
      <c r="B46" s="135"/>
      <c r="C46" s="135"/>
    </row>
    <row r="47" spans="1:3">
      <c r="A47" s="135"/>
      <c r="B47" s="135"/>
      <c r="C47" s="135"/>
    </row>
    <row r="48" spans="1:3">
      <c r="A48" s="135"/>
      <c r="B48" s="135"/>
      <c r="C48" s="135"/>
    </row>
    <row r="49" spans="1:3">
      <c r="A49" s="135"/>
      <c r="B49" s="135"/>
      <c r="C49" s="135"/>
    </row>
    <row r="50" spans="1:3">
      <c r="A50" s="135"/>
      <c r="B50" s="135"/>
      <c r="C50" s="135"/>
    </row>
    <row r="51" spans="1:3">
      <c r="A51" s="135"/>
      <c r="B51" s="135"/>
      <c r="C51" s="135"/>
    </row>
    <row r="52" spans="1:3">
      <c r="A52" s="135"/>
      <c r="B52" s="135"/>
      <c r="C52" s="135"/>
    </row>
    <row r="53" spans="1:3">
      <c r="A53" s="135"/>
      <c r="B53" s="135"/>
      <c r="C53" s="135"/>
    </row>
    <row r="54" spans="1:3">
      <c r="A54" s="135"/>
      <c r="B54" s="135"/>
      <c r="C54" s="135"/>
    </row>
    <row r="55" spans="1:3">
      <c r="A55" s="135"/>
      <c r="B55" s="135"/>
      <c r="C55" s="135"/>
    </row>
    <row r="56" spans="1:3">
      <c r="A56" s="135"/>
      <c r="B56" s="135"/>
      <c r="C56" s="135"/>
    </row>
    <row r="57" spans="1:3">
      <c r="A57" s="135"/>
      <c r="B57" s="135"/>
      <c r="C57" s="135"/>
    </row>
    <row r="58" spans="1:3">
      <c r="B58" s="5"/>
      <c r="C58" s="135"/>
    </row>
    <row r="59" spans="1:3">
      <c r="A59" s="135"/>
      <c r="B59" s="135"/>
      <c r="C59" s="135"/>
    </row>
    <row r="60" spans="1:3">
      <c r="A60" s="135"/>
      <c r="B60" s="135"/>
      <c r="C60" s="135"/>
    </row>
    <row r="61" spans="1:3">
      <c r="A61" s="135"/>
      <c r="B61" s="135"/>
      <c r="C61" s="135"/>
    </row>
    <row r="62" spans="1:3">
      <c r="A62" s="135"/>
      <c r="B62" s="135"/>
      <c r="C62" s="135"/>
    </row>
    <row r="63" spans="1:3">
      <c r="A63" s="135"/>
      <c r="B63" s="135"/>
      <c r="C63" s="135"/>
    </row>
    <row r="64" spans="1:3">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2">
    <mergeCell ref="H1:I1"/>
    <mergeCell ref="O1:P1"/>
  </mergeCells>
  <hyperlinks>
    <hyperlink ref="H1:I1" location="Index!A1" display="Regresar al Índice" xr:uid="{2D06A4C5-1921-4FD9-B645-08C67EB813C1}"/>
    <hyperlink ref="O1:P1" location="Index!B2" display="Regresar al índice" xr:uid="{CDA51A2A-16DB-4154-A026-4C03CE634AD7}"/>
  </hyperlink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3F73-4D02-4B56-B6ED-EB46289504DF}">
  <sheetPr codeName="Hoja24"/>
  <dimension ref="A1:P217"/>
  <sheetViews>
    <sheetView zoomScaleNormal="100" workbookViewId="0"/>
  </sheetViews>
  <sheetFormatPr baseColWidth="10" defaultColWidth="11.42578125" defaultRowHeight="12.75"/>
  <cols>
    <col min="1" max="1" width="11.42578125" style="302"/>
    <col min="2" max="2" width="11.42578125" style="136"/>
    <col min="3" max="16384" width="11.42578125" style="302"/>
  </cols>
  <sheetData>
    <row r="1" spans="1:16">
      <c r="A1" s="262" t="s">
        <v>2882</v>
      </c>
      <c r="H1" s="263" t="s">
        <v>1445</v>
      </c>
      <c r="I1" s="263"/>
      <c r="J1" s="2"/>
      <c r="K1" s="2"/>
      <c r="O1" s="303"/>
      <c r="P1" s="303"/>
    </row>
    <row r="2" spans="1:16">
      <c r="A2" s="302" t="s">
        <v>1336</v>
      </c>
    </row>
    <row r="5" spans="1:16">
      <c r="A5" s="302" t="s">
        <v>297</v>
      </c>
      <c r="B5" s="5" t="s">
        <v>307</v>
      </c>
    </row>
    <row r="6" spans="1:16">
      <c r="A6" s="302">
        <v>2013</v>
      </c>
      <c r="B6" s="58">
        <v>282499</v>
      </c>
    </row>
    <row r="7" spans="1:16">
      <c r="A7" s="302">
        <v>2014</v>
      </c>
      <c r="B7" s="58">
        <v>295797</v>
      </c>
    </row>
    <row r="8" spans="1:16">
      <c r="A8" s="302">
        <v>2015</v>
      </c>
      <c r="B8" s="58">
        <v>312586</v>
      </c>
    </row>
    <row r="9" spans="1:16">
      <c r="A9" s="302">
        <v>2016</v>
      </c>
      <c r="B9" s="58">
        <v>334254</v>
      </c>
    </row>
    <row r="10" spans="1:16">
      <c r="A10" s="302">
        <v>2017</v>
      </c>
      <c r="B10" s="58">
        <v>343480</v>
      </c>
    </row>
    <row r="11" spans="1:16">
      <c r="A11" s="302">
        <v>2018</v>
      </c>
      <c r="B11" s="58">
        <v>354114</v>
      </c>
    </row>
    <row r="12" spans="1:16">
      <c r="A12" s="302">
        <v>2019</v>
      </c>
      <c r="B12" s="58">
        <v>363625</v>
      </c>
    </row>
    <row r="13" spans="1:16">
      <c r="A13" s="302">
        <v>2020</v>
      </c>
      <c r="B13" s="58">
        <v>366999</v>
      </c>
    </row>
    <row r="14" spans="1:16">
      <c r="A14" s="302">
        <v>2021</v>
      </c>
      <c r="B14" s="58">
        <v>388949</v>
      </c>
    </row>
    <row r="15" spans="1:16">
      <c r="A15" s="329">
        <v>2022</v>
      </c>
      <c r="B15" s="58">
        <v>399607</v>
      </c>
    </row>
    <row r="16" spans="1:16">
      <c r="A16" s="330">
        <v>45047</v>
      </c>
      <c r="B16" s="58">
        <f>'F58'!B6</f>
        <v>405961</v>
      </c>
    </row>
    <row r="17" spans="1:2">
      <c r="B17" s="5"/>
    </row>
    <row r="18" spans="1:2">
      <c r="B18" s="5"/>
    </row>
    <row r="19" spans="1:2">
      <c r="A19" s="302" t="s">
        <v>1449</v>
      </c>
      <c r="B19" s="59">
        <f>B16/B15-1</f>
        <v>1.5900622361470163E-2</v>
      </c>
    </row>
    <row r="20" spans="1:2">
      <c r="A20" s="302" t="s">
        <v>1450</v>
      </c>
      <c r="B20" s="58">
        <f>B16-B15</f>
        <v>6354</v>
      </c>
    </row>
    <row r="21" spans="1:2">
      <c r="B21" s="5"/>
    </row>
    <row r="22" spans="1:2">
      <c r="B22" s="5"/>
    </row>
    <row r="23" spans="1:2" ht="12.75" hidden="1" customHeight="1">
      <c r="A23" s="302" t="s">
        <v>319</v>
      </c>
      <c r="B23" s="5">
        <f>B12/B11-1</f>
        <v>2.6858582264468467E-2</v>
      </c>
    </row>
    <row r="24" spans="1:2" ht="12.75" hidden="1" customHeight="1">
      <c r="A24" s="302" t="s">
        <v>320</v>
      </c>
      <c r="B24" s="5">
        <f>B12-B11</f>
        <v>9511</v>
      </c>
    </row>
    <row r="25" spans="1:2" ht="12.75" hidden="1" customHeight="1">
      <c r="B25" s="5"/>
    </row>
    <row r="26" spans="1:2" ht="14.25" hidden="1" customHeight="1">
      <c r="A26" s="302">
        <v>43770</v>
      </c>
      <c r="B26" s="5">
        <v>368314</v>
      </c>
    </row>
    <row r="27" spans="1:2" ht="12.75" hidden="1" customHeight="1">
      <c r="A27" s="302" t="s">
        <v>321</v>
      </c>
      <c r="B27" s="5">
        <f>B12/B26-1</f>
        <v>-1.2730984974776982E-2</v>
      </c>
    </row>
    <row r="28" spans="1:2" ht="12.75" hidden="1" customHeight="1">
      <c r="A28" s="302" t="s">
        <v>320</v>
      </c>
      <c r="B28" s="5">
        <f>B12-B26</f>
        <v>-4689</v>
      </c>
    </row>
    <row r="29" spans="1:2" ht="12.75" hidden="1" customHeight="1">
      <c r="B29" s="5"/>
    </row>
    <row r="30" spans="1:2">
      <c r="B30" s="5"/>
    </row>
    <row r="31" spans="1:2">
      <c r="B31" s="5"/>
    </row>
    <row r="32" spans="1: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row r="217" spans="2:2">
      <c r="B217" s="5"/>
    </row>
  </sheetData>
  <mergeCells count="2">
    <mergeCell ref="H1:I1"/>
    <mergeCell ref="O1:P1"/>
  </mergeCells>
  <hyperlinks>
    <hyperlink ref="H1:I1" location="Index!A1" display="Regresar al Índice" xr:uid="{C9CF9073-E385-427E-9B2A-915FF06106BB}"/>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BF17-A4B1-4F10-A2EF-8B8756CF71D0}">
  <sheetPr codeName="Hoja25"/>
  <dimension ref="A1:P216"/>
  <sheetViews>
    <sheetView zoomScaleNormal="100" workbookViewId="0"/>
  </sheetViews>
  <sheetFormatPr baseColWidth="10" defaultColWidth="11.42578125" defaultRowHeight="12.75"/>
  <cols>
    <col min="1" max="1" width="68.140625" style="302" customWidth="1"/>
    <col min="2" max="2" width="11.42578125" style="136"/>
    <col min="3" max="16384" width="11.42578125" style="302"/>
  </cols>
  <sheetData>
    <row r="1" spans="1:16">
      <c r="A1" s="262" t="s">
        <v>2883</v>
      </c>
      <c r="H1" s="263" t="s">
        <v>1445</v>
      </c>
      <c r="I1" s="263"/>
      <c r="O1" s="303"/>
      <c r="P1" s="303"/>
    </row>
    <row r="2" spans="1:16">
      <c r="A2" s="302" t="s">
        <v>1336</v>
      </c>
    </row>
    <row r="5" spans="1:16">
      <c r="A5" s="148" t="s">
        <v>317</v>
      </c>
      <c r="B5" s="57" t="s">
        <v>293</v>
      </c>
    </row>
    <row r="6" spans="1:16">
      <c r="A6" s="302" t="s">
        <v>322</v>
      </c>
      <c r="B6" s="59">
        <f>B27/$B$36</f>
        <v>0.20098482366532747</v>
      </c>
      <c r="C6" s="142"/>
    </row>
    <row r="7" spans="1:16">
      <c r="A7" s="302" t="s">
        <v>329</v>
      </c>
      <c r="B7" s="59">
        <f t="shared" ref="B7:B13" si="0">B28/$B$36</f>
        <v>0.17439606267597133</v>
      </c>
      <c r="C7" s="142"/>
    </row>
    <row r="8" spans="1:16">
      <c r="A8" s="302" t="s">
        <v>328</v>
      </c>
      <c r="B8" s="59">
        <f t="shared" si="0"/>
        <v>0.15359110850549684</v>
      </c>
      <c r="C8" s="142"/>
    </row>
    <row r="9" spans="1:16">
      <c r="A9" s="302" t="s">
        <v>327</v>
      </c>
      <c r="B9" s="59">
        <f t="shared" si="0"/>
        <v>0.12426809471845818</v>
      </c>
      <c r="C9" s="142"/>
    </row>
    <row r="10" spans="1:16">
      <c r="A10" s="302" t="s">
        <v>330</v>
      </c>
      <c r="B10" s="59">
        <f>B31/$B$36</f>
        <v>0.11831678412458339</v>
      </c>
      <c r="C10" s="142"/>
    </row>
    <row r="11" spans="1:16">
      <c r="A11" s="302" t="s">
        <v>324</v>
      </c>
      <c r="B11" s="59">
        <f>B32/$B$36</f>
        <v>8.7909922381706612E-2</v>
      </c>
      <c r="C11" s="142"/>
    </row>
    <row r="12" spans="1:16">
      <c r="A12" s="302" t="s">
        <v>325</v>
      </c>
      <c r="B12" s="59">
        <f t="shared" si="0"/>
        <v>5.5862508960220318E-2</v>
      </c>
      <c r="C12" s="142"/>
    </row>
    <row r="13" spans="1:16">
      <c r="A13" s="302" t="s">
        <v>323</v>
      </c>
      <c r="B13" s="59">
        <f t="shared" si="0"/>
        <v>4.9800350279952998E-2</v>
      </c>
      <c r="C13" s="142"/>
    </row>
    <row r="14" spans="1:16">
      <c r="A14" s="302" t="s">
        <v>326</v>
      </c>
      <c r="B14" s="59">
        <f>B35/$B$36</f>
        <v>3.4870344688282866E-2</v>
      </c>
      <c r="C14" s="142"/>
    </row>
    <row r="15" spans="1:16">
      <c r="A15" s="302" t="s">
        <v>279</v>
      </c>
      <c r="B15" s="59">
        <f>SUM(B6:B14)</f>
        <v>1</v>
      </c>
      <c r="C15" s="142"/>
    </row>
    <row r="16" spans="1:16">
      <c r="B16" s="5"/>
    </row>
    <row r="17" spans="1:3">
      <c r="B17" s="5"/>
    </row>
    <row r="18" spans="1:3">
      <c r="B18" s="5"/>
    </row>
    <row r="19" spans="1:3">
      <c r="B19" s="5"/>
    </row>
    <row r="20" spans="1:3">
      <c r="B20" s="5"/>
    </row>
    <row r="21" spans="1:3">
      <c r="B21" s="5"/>
    </row>
    <row r="22" spans="1:3">
      <c r="B22" s="5"/>
    </row>
    <row r="23" spans="1:3">
      <c r="B23" s="5"/>
    </row>
    <row r="24" spans="1:3" hidden="1">
      <c r="B24" s="5"/>
    </row>
    <row r="25" spans="1:3" hidden="1">
      <c r="B25" s="5"/>
    </row>
    <row r="26" spans="1:3" ht="12.6" hidden="1" customHeight="1">
      <c r="A26" s="267" t="s">
        <v>304</v>
      </c>
      <c r="B26" s="57" t="s">
        <v>1446</v>
      </c>
    </row>
    <row r="27" spans="1:3" ht="12.6" hidden="1" customHeight="1">
      <c r="A27" s="302" t="s">
        <v>322</v>
      </c>
      <c r="B27" s="5">
        <v>81592</v>
      </c>
      <c r="C27" s="328"/>
    </row>
    <row r="28" spans="1:3" ht="12.6" hidden="1" customHeight="1">
      <c r="A28" s="302" t="s">
        <v>329</v>
      </c>
      <c r="B28" s="5">
        <v>70798</v>
      </c>
      <c r="C28" s="328"/>
    </row>
    <row r="29" spans="1:3" ht="12.6" hidden="1" customHeight="1">
      <c r="A29" s="302" t="s">
        <v>328</v>
      </c>
      <c r="B29" s="5">
        <v>62352</v>
      </c>
      <c r="C29" s="328"/>
    </row>
    <row r="30" spans="1:3" ht="12.6" hidden="1" customHeight="1">
      <c r="A30" s="302" t="s">
        <v>327</v>
      </c>
      <c r="B30" s="5">
        <v>50448</v>
      </c>
      <c r="C30" s="328"/>
    </row>
    <row r="31" spans="1:3" ht="12.6" hidden="1" customHeight="1">
      <c r="A31" s="302" t="s">
        <v>330</v>
      </c>
      <c r="B31" s="5">
        <v>48032</v>
      </c>
      <c r="C31" s="328"/>
    </row>
    <row r="32" spans="1:3" ht="12.6" hidden="1" customHeight="1">
      <c r="A32" s="302" t="s">
        <v>324</v>
      </c>
      <c r="B32" s="5">
        <v>35688</v>
      </c>
      <c r="C32" s="328"/>
    </row>
    <row r="33" spans="1:3" ht="12.6" hidden="1" customHeight="1">
      <c r="A33" s="302" t="s">
        <v>325</v>
      </c>
      <c r="B33" s="5">
        <v>22678</v>
      </c>
      <c r="C33" s="328"/>
    </row>
    <row r="34" spans="1:3" hidden="1">
      <c r="A34" s="302" t="s">
        <v>323</v>
      </c>
      <c r="B34" s="5">
        <v>20217</v>
      </c>
      <c r="C34" s="328"/>
    </row>
    <row r="35" spans="1:3" hidden="1">
      <c r="A35" s="302" t="s">
        <v>326</v>
      </c>
      <c r="B35" s="5">
        <v>14156</v>
      </c>
      <c r="C35" s="328"/>
    </row>
    <row r="36" spans="1:3" hidden="1">
      <c r="A36" s="140" t="s">
        <v>279</v>
      </c>
      <c r="B36" s="62">
        <f>SUM(B27:B35)</f>
        <v>405961</v>
      </c>
      <c r="C36" s="328"/>
    </row>
    <row r="37" spans="1:3" hidden="1">
      <c r="B37" s="5"/>
    </row>
    <row r="38" spans="1:3">
      <c r="B38" s="5"/>
    </row>
    <row r="39" spans="1:3">
      <c r="B39" s="5"/>
    </row>
    <row r="40" spans="1:3">
      <c r="B40" s="5"/>
    </row>
    <row r="41" spans="1:3">
      <c r="B41" s="5"/>
    </row>
    <row r="42" spans="1:3">
      <c r="B42" s="5"/>
    </row>
    <row r="43" spans="1:3">
      <c r="B43" s="5"/>
    </row>
    <row r="44" spans="1:3">
      <c r="B44" s="5"/>
    </row>
    <row r="45" spans="1:3">
      <c r="B45" s="5"/>
    </row>
    <row r="46" spans="1:3">
      <c r="B46" s="5"/>
    </row>
    <row r="47" spans="1:3">
      <c r="B47" s="5"/>
    </row>
    <row r="48" spans="1:3">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2">
    <mergeCell ref="H1:I1"/>
    <mergeCell ref="O1:P1"/>
  </mergeCells>
  <hyperlinks>
    <hyperlink ref="H1:I1" location="Index!A1" display="Regresar al Índice" xr:uid="{91A91958-0700-4F52-9C66-029C7E57E6BD}"/>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3771-5CCF-49D4-8E85-BCF37958446A}">
  <sheetPr codeName="Hoja26"/>
  <dimension ref="A1:P217"/>
  <sheetViews>
    <sheetView zoomScaleNormal="100" workbookViewId="0"/>
  </sheetViews>
  <sheetFormatPr baseColWidth="10" defaultColWidth="11.42578125" defaultRowHeight="12.75"/>
  <cols>
    <col min="1" max="1" width="14.7109375" style="302" customWidth="1"/>
    <col min="2" max="2" width="11.42578125" style="136"/>
    <col min="3" max="3" width="12.85546875" style="302" bestFit="1" customWidth="1"/>
    <col min="4" max="16384" width="11.42578125" style="302"/>
  </cols>
  <sheetData>
    <row r="1" spans="1:16">
      <c r="A1" s="262" t="s">
        <v>2884</v>
      </c>
      <c r="H1" s="263" t="s">
        <v>1445</v>
      </c>
      <c r="I1" s="263"/>
      <c r="J1" s="234"/>
      <c r="K1" s="234"/>
      <c r="O1" s="303"/>
      <c r="P1" s="303"/>
    </row>
    <row r="2" spans="1:16">
      <c r="A2" s="302" t="s">
        <v>1336</v>
      </c>
    </row>
    <row r="5" spans="1:16">
      <c r="A5" s="302" t="s">
        <v>297</v>
      </c>
      <c r="B5" s="5" t="s">
        <v>307</v>
      </c>
    </row>
    <row r="6" spans="1:16">
      <c r="A6" s="302">
        <v>2013</v>
      </c>
      <c r="B6" s="58">
        <v>523456</v>
      </c>
    </row>
    <row r="7" spans="1:16">
      <c r="A7" s="302">
        <v>2014</v>
      </c>
      <c r="B7" s="58">
        <v>540644</v>
      </c>
    </row>
    <row r="8" spans="1:16">
      <c r="A8" s="302">
        <v>2015</v>
      </c>
      <c r="B8" s="58">
        <v>551836</v>
      </c>
    </row>
    <row r="9" spans="1:16">
      <c r="A9" s="302">
        <v>2016</v>
      </c>
      <c r="B9" s="58">
        <v>575641</v>
      </c>
    </row>
    <row r="10" spans="1:16">
      <c r="A10" s="302">
        <v>2017</v>
      </c>
      <c r="B10" s="58">
        <v>605107</v>
      </c>
    </row>
    <row r="11" spans="1:16">
      <c r="A11" s="302">
        <v>2018</v>
      </c>
      <c r="B11" s="58">
        <v>614655</v>
      </c>
    </row>
    <row r="12" spans="1:16">
      <c r="A12" s="302">
        <v>2019</v>
      </c>
      <c r="B12" s="58">
        <v>640252</v>
      </c>
    </row>
    <row r="13" spans="1:16">
      <c r="A13" s="302">
        <v>2020</v>
      </c>
      <c r="B13" s="58">
        <v>614772</v>
      </c>
      <c r="C13" s="137"/>
    </row>
    <row r="14" spans="1:16">
      <c r="A14" s="302">
        <v>2021</v>
      </c>
      <c r="B14" s="58">
        <v>620320</v>
      </c>
    </row>
    <row r="15" spans="1:16">
      <c r="A15" s="329">
        <v>2022</v>
      </c>
      <c r="B15" s="58">
        <v>644397</v>
      </c>
    </row>
    <row r="16" spans="1:16">
      <c r="A16" s="330">
        <v>45047</v>
      </c>
      <c r="B16" s="58">
        <f>'F57'!H16</f>
        <v>659693</v>
      </c>
    </row>
    <row r="17" spans="1:2">
      <c r="B17" s="5"/>
    </row>
    <row r="19" spans="1:2">
      <c r="A19" s="302" t="s">
        <v>1449</v>
      </c>
      <c r="B19" s="59">
        <f>B16/B15-1</f>
        <v>2.37369199422095E-2</v>
      </c>
    </row>
    <row r="20" spans="1:2">
      <c r="A20" s="302" t="s">
        <v>1450</v>
      </c>
      <c r="B20" s="58">
        <f>B16-B15</f>
        <v>15296</v>
      </c>
    </row>
    <row r="21" spans="1:2">
      <c r="B21" s="5"/>
    </row>
    <row r="22" spans="1:2">
      <c r="B22" s="5"/>
    </row>
    <row r="23" spans="1:2">
      <c r="B23" s="5"/>
    </row>
    <row r="24" spans="1:2">
      <c r="B24" s="5"/>
    </row>
    <row r="25" spans="1:2">
      <c r="B25" s="5"/>
    </row>
    <row r="26" spans="1:2">
      <c r="B26" s="5"/>
    </row>
    <row r="27" spans="1:2">
      <c r="B27" s="5"/>
    </row>
    <row r="28" spans="1:2">
      <c r="B28" s="5"/>
    </row>
    <row r="29" spans="1:2">
      <c r="B29" s="5"/>
    </row>
    <row r="30" spans="1:2">
      <c r="B30" s="5"/>
    </row>
    <row r="31" spans="1:2">
      <c r="B31" s="5"/>
    </row>
    <row r="32" spans="1: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row r="217" spans="2:2">
      <c r="B217" s="5"/>
    </row>
  </sheetData>
  <mergeCells count="3">
    <mergeCell ref="H1:I1"/>
    <mergeCell ref="J1:K1"/>
    <mergeCell ref="O1:P1"/>
  </mergeCells>
  <hyperlinks>
    <hyperlink ref="H1:I1" location="Index!A1" display="Regresar al Índice" xr:uid="{7DE043C2-A281-4329-96CB-D6A5F9BDE55D}"/>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0D391-4A7B-4998-9EA6-C5D1FD144336}">
  <sheetPr codeName="Hoja27"/>
  <dimension ref="A1:N216"/>
  <sheetViews>
    <sheetView zoomScaleNormal="100" workbookViewId="0"/>
  </sheetViews>
  <sheetFormatPr baseColWidth="10" defaultColWidth="11.42578125" defaultRowHeight="12.75"/>
  <cols>
    <col min="1" max="1" width="61.42578125" style="302" customWidth="1"/>
    <col min="2" max="2" width="9.42578125" style="136" customWidth="1"/>
    <col min="3" max="16384" width="11.42578125" style="302"/>
  </cols>
  <sheetData>
    <row r="1" spans="1:14" ht="14.45" customHeight="1">
      <c r="A1" s="262" t="s">
        <v>2885</v>
      </c>
      <c r="F1" s="327"/>
      <c r="G1" s="327"/>
      <c r="H1" s="263" t="s">
        <v>1445</v>
      </c>
      <c r="I1" s="263"/>
      <c r="M1" s="303"/>
      <c r="N1" s="303"/>
    </row>
    <row r="2" spans="1:14">
      <c r="A2" s="302" t="s">
        <v>1336</v>
      </c>
    </row>
    <row r="5" spans="1:14">
      <c r="A5" s="302" t="s">
        <v>317</v>
      </c>
      <c r="B5" s="57" t="s">
        <v>293</v>
      </c>
    </row>
    <row r="6" spans="1:14">
      <c r="A6" s="135" t="s">
        <v>331</v>
      </c>
      <c r="B6" s="59">
        <f>B28/$B$38</f>
        <v>0.29292716460535428</v>
      </c>
      <c r="C6" s="142"/>
    </row>
    <row r="7" spans="1:14">
      <c r="A7" s="135" t="s">
        <v>332</v>
      </c>
      <c r="B7" s="59">
        <f t="shared" ref="B7:B15" si="0">B29/$B$38</f>
        <v>0.25767440309356021</v>
      </c>
      <c r="C7" s="142"/>
    </row>
    <row r="8" spans="1:14">
      <c r="A8" s="135" t="s">
        <v>335</v>
      </c>
      <c r="B8" s="59">
        <f>B30/$B$38</f>
        <v>8.5598907370549634E-2</v>
      </c>
      <c r="C8" s="142"/>
    </row>
    <row r="9" spans="1:14">
      <c r="A9" s="135" t="s">
        <v>334</v>
      </c>
      <c r="B9" s="59">
        <f t="shared" si="0"/>
        <v>7.7701294389966244E-2</v>
      </c>
      <c r="C9" s="142"/>
    </row>
    <row r="10" spans="1:14">
      <c r="A10" s="135" t="s">
        <v>333</v>
      </c>
      <c r="B10" s="59">
        <f>B32/$B$38</f>
        <v>7.4919697495653276E-2</v>
      </c>
      <c r="C10" s="142"/>
    </row>
    <row r="11" spans="1:14">
      <c r="A11" s="135" t="s">
        <v>337</v>
      </c>
      <c r="B11" s="59">
        <f t="shared" si="0"/>
        <v>5.4076668996033E-2</v>
      </c>
      <c r="C11" s="142"/>
    </row>
    <row r="12" spans="1:14">
      <c r="A12" s="135" t="s">
        <v>336</v>
      </c>
      <c r="B12" s="59">
        <f>B34/$B$38</f>
        <v>5.3679514562076605E-2</v>
      </c>
      <c r="C12" s="142"/>
    </row>
    <row r="13" spans="1:14">
      <c r="A13" s="135" t="s">
        <v>338</v>
      </c>
      <c r="B13" s="59">
        <f t="shared" si="0"/>
        <v>3.164047519073266E-2</v>
      </c>
      <c r="C13" s="142"/>
    </row>
    <row r="14" spans="1:14">
      <c r="A14" s="135" t="s">
        <v>339</v>
      </c>
      <c r="B14" s="59">
        <f t="shared" si="0"/>
        <v>3.159348363556988E-2</v>
      </c>
      <c r="C14" s="142"/>
    </row>
    <row r="15" spans="1:14">
      <c r="A15" s="108" t="s">
        <v>318</v>
      </c>
      <c r="B15" s="59">
        <f t="shared" si="0"/>
        <v>4.0188390660504204E-2</v>
      </c>
      <c r="C15" s="142"/>
    </row>
    <row r="16" spans="1:14">
      <c r="A16" s="302" t="s">
        <v>284</v>
      </c>
      <c r="B16" s="59">
        <f>SUM(B6:B15)</f>
        <v>1</v>
      </c>
    </row>
    <row r="17" spans="1:3">
      <c r="B17" s="5"/>
    </row>
    <row r="18" spans="1:3">
      <c r="B18" s="5"/>
    </row>
    <row r="19" spans="1:3">
      <c r="B19" s="5"/>
    </row>
    <row r="20" spans="1:3">
      <c r="B20" s="5"/>
    </row>
    <row r="21" spans="1:3">
      <c r="B21" s="5"/>
    </row>
    <row r="22" spans="1:3" ht="14.25" customHeight="1">
      <c r="B22" s="5"/>
    </row>
    <row r="23" spans="1:3">
      <c r="B23" s="5"/>
    </row>
    <row r="24" spans="1:3">
      <c r="B24" s="5"/>
    </row>
    <row r="25" spans="1:3">
      <c r="B25" s="5"/>
    </row>
    <row r="26" spans="1:3" hidden="1">
      <c r="B26" s="5"/>
    </row>
    <row r="27" spans="1:3" hidden="1">
      <c r="A27" s="302" t="s">
        <v>317</v>
      </c>
      <c r="B27" s="5" t="s">
        <v>1446</v>
      </c>
    </row>
    <row r="28" spans="1:3" hidden="1">
      <c r="A28" s="135" t="s">
        <v>331</v>
      </c>
      <c r="B28" s="5">
        <v>193242</v>
      </c>
      <c r="C28" s="328"/>
    </row>
    <row r="29" spans="1:3" hidden="1">
      <c r="A29" s="135" t="s">
        <v>332</v>
      </c>
      <c r="B29" s="5">
        <v>169986</v>
      </c>
      <c r="C29" s="328"/>
    </row>
    <row r="30" spans="1:3" hidden="1">
      <c r="A30" s="135" t="s">
        <v>335</v>
      </c>
      <c r="B30" s="5">
        <v>56469</v>
      </c>
      <c r="C30" s="328"/>
    </row>
    <row r="31" spans="1:3" hidden="1">
      <c r="A31" s="135" t="s">
        <v>334</v>
      </c>
      <c r="B31" s="5">
        <v>51259</v>
      </c>
      <c r="C31" s="328"/>
    </row>
    <row r="32" spans="1:3" hidden="1">
      <c r="A32" s="135" t="s">
        <v>333</v>
      </c>
      <c r="B32" s="5">
        <v>49424</v>
      </c>
      <c r="C32" s="328"/>
    </row>
    <row r="33" spans="1:4" hidden="1">
      <c r="A33" s="135" t="s">
        <v>337</v>
      </c>
      <c r="B33" s="5">
        <v>35674</v>
      </c>
      <c r="C33" s="328"/>
    </row>
    <row r="34" spans="1:4" hidden="1">
      <c r="A34" s="135" t="s">
        <v>336</v>
      </c>
      <c r="B34" s="5">
        <v>35412</v>
      </c>
      <c r="C34" s="328"/>
    </row>
    <row r="35" spans="1:4" hidden="1">
      <c r="A35" s="135" t="s">
        <v>338</v>
      </c>
      <c r="B35" s="5">
        <v>20873</v>
      </c>
      <c r="C35" s="328"/>
    </row>
    <row r="36" spans="1:4" hidden="1">
      <c r="A36" s="135" t="s">
        <v>339</v>
      </c>
      <c r="B36" s="5">
        <v>20842</v>
      </c>
      <c r="C36" s="328"/>
    </row>
    <row r="37" spans="1:4" hidden="1">
      <c r="A37" s="135" t="s">
        <v>318</v>
      </c>
      <c r="B37" s="5">
        <v>26512</v>
      </c>
      <c r="C37" s="328"/>
    </row>
    <row r="38" spans="1:4" hidden="1">
      <c r="A38" s="149" t="s">
        <v>284</v>
      </c>
      <c r="B38" s="60">
        <f>SUM(B28:B37)</f>
        <v>659693</v>
      </c>
      <c r="C38" s="328"/>
    </row>
    <row r="39" spans="1:4" hidden="1">
      <c r="B39" s="5"/>
    </row>
    <row r="40" spans="1:4">
      <c r="A40" s="135"/>
      <c r="B40" s="135"/>
      <c r="C40" s="135"/>
      <c r="D40" s="135"/>
    </row>
    <row r="41" spans="1:4">
      <c r="A41" s="135"/>
      <c r="B41" s="135"/>
      <c r="C41" s="135"/>
      <c r="D41" s="135"/>
    </row>
    <row r="42" spans="1:4">
      <c r="A42" s="135"/>
      <c r="B42" s="135"/>
      <c r="C42" s="135"/>
      <c r="D42" s="135"/>
    </row>
    <row r="43" spans="1:4">
      <c r="A43" s="135"/>
      <c r="B43" s="135"/>
      <c r="C43" s="135"/>
      <c r="D43" s="135"/>
    </row>
    <row r="44" spans="1:4">
      <c r="A44" s="135"/>
      <c r="B44" s="135"/>
      <c r="C44" s="135"/>
      <c r="D44" s="135"/>
    </row>
    <row r="45" spans="1:4">
      <c r="A45" s="135"/>
      <c r="B45" s="135"/>
      <c r="C45" s="135"/>
      <c r="D45" s="135"/>
    </row>
    <row r="46" spans="1:4">
      <c r="A46" s="135"/>
      <c r="B46" s="135"/>
      <c r="C46" s="135"/>
      <c r="D46" s="135"/>
    </row>
    <row r="47" spans="1:4">
      <c r="A47" s="135"/>
      <c r="B47" s="135"/>
      <c r="C47" s="135"/>
      <c r="D47" s="135"/>
    </row>
    <row r="48" spans="1:4">
      <c r="A48" s="135"/>
      <c r="B48" s="135"/>
      <c r="C48" s="135"/>
      <c r="D48" s="135"/>
    </row>
    <row r="49" spans="1:4">
      <c r="A49" s="135"/>
      <c r="B49" s="135"/>
      <c r="C49" s="135"/>
      <c r="D49" s="135"/>
    </row>
    <row r="50" spans="1:4">
      <c r="A50" s="135"/>
      <c r="B50" s="135"/>
      <c r="C50" s="135"/>
      <c r="D50" s="135"/>
    </row>
    <row r="51" spans="1:4">
      <c r="A51" s="135"/>
      <c r="B51" s="135"/>
      <c r="C51" s="135"/>
      <c r="D51" s="135"/>
    </row>
    <row r="52" spans="1:4">
      <c r="A52" s="135"/>
      <c r="B52" s="135"/>
      <c r="C52" s="135"/>
      <c r="D52" s="135"/>
    </row>
    <row r="53" spans="1:4">
      <c r="A53" s="135"/>
      <c r="B53" s="135"/>
      <c r="C53" s="135"/>
      <c r="D53" s="135"/>
    </row>
    <row r="54" spans="1:4">
      <c r="A54" s="135"/>
      <c r="B54" s="135"/>
      <c r="C54" s="135"/>
      <c r="D54" s="135"/>
    </row>
    <row r="55" spans="1:4">
      <c r="A55" s="135"/>
      <c r="B55" s="135"/>
      <c r="C55" s="135"/>
      <c r="D55" s="135"/>
    </row>
    <row r="56" spans="1:4">
      <c r="A56" s="135"/>
      <c r="B56" s="135"/>
      <c r="C56" s="135"/>
      <c r="D56" s="135"/>
    </row>
    <row r="57" spans="1:4">
      <c r="B57" s="5"/>
    </row>
    <row r="58" spans="1:4">
      <c r="B58" s="5"/>
    </row>
    <row r="59" spans="1:4">
      <c r="B59" s="5"/>
    </row>
    <row r="60" spans="1:4">
      <c r="B60" s="5"/>
    </row>
    <row r="61" spans="1:4">
      <c r="B61" s="5"/>
    </row>
    <row r="62" spans="1:4">
      <c r="B62" s="5"/>
    </row>
    <row r="63" spans="1:4">
      <c r="B63" s="5"/>
    </row>
    <row r="64" spans="1:4">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3">
    <mergeCell ref="F1:G1"/>
    <mergeCell ref="H1:I1"/>
    <mergeCell ref="M1:N1"/>
  </mergeCells>
  <hyperlinks>
    <hyperlink ref="H1:I1" location="Index!A1" display="Regresar al Índice" xr:uid="{9416CF70-510D-4097-87B1-EA4ECB5D949A}"/>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E95E6-F5E4-4FD8-A657-7AE99F04D8E3}">
  <sheetPr codeName="Hoja29"/>
  <dimension ref="A1:I216"/>
  <sheetViews>
    <sheetView zoomScaleNormal="100" workbookViewId="0"/>
  </sheetViews>
  <sheetFormatPr baseColWidth="10" defaultColWidth="10.85546875" defaultRowHeight="12.75"/>
  <cols>
    <col min="1" max="1" width="8.140625" style="302" customWidth="1"/>
    <col min="2" max="2" width="45.7109375" style="136" customWidth="1"/>
    <col min="3" max="3" width="14.7109375" style="302" customWidth="1"/>
    <col min="4" max="16384" width="10.85546875" style="302"/>
  </cols>
  <sheetData>
    <row r="1" spans="1:9">
      <c r="A1" s="262" t="s">
        <v>2886</v>
      </c>
      <c r="H1" s="263" t="s">
        <v>1445</v>
      </c>
      <c r="I1" s="263"/>
    </row>
    <row r="2" spans="1:9">
      <c r="A2" s="302" t="s">
        <v>1336</v>
      </c>
    </row>
    <row r="3" spans="1:9">
      <c r="H3" s="140"/>
    </row>
    <row r="4" spans="1:9">
      <c r="B4" s="136" t="s">
        <v>291</v>
      </c>
      <c r="C4" s="325" t="s">
        <v>287</v>
      </c>
      <c r="D4" s="325" t="s">
        <v>288</v>
      </c>
      <c r="E4" s="325" t="s">
        <v>52</v>
      </c>
    </row>
    <row r="5" spans="1:9">
      <c r="B5" s="5" t="s">
        <v>278</v>
      </c>
      <c r="C5" s="326">
        <v>82425</v>
      </c>
      <c r="D5" s="326">
        <v>37676</v>
      </c>
      <c r="E5" s="326">
        <v>120101</v>
      </c>
    </row>
    <row r="6" spans="1:9">
      <c r="B6" s="5" t="s">
        <v>279</v>
      </c>
      <c r="C6" s="326">
        <v>232578</v>
      </c>
      <c r="D6" s="326">
        <v>173383</v>
      </c>
      <c r="E6" s="326">
        <v>405961</v>
      </c>
    </row>
    <row r="7" spans="1:9">
      <c r="B7" s="5" t="s">
        <v>280</v>
      </c>
      <c r="C7" s="326">
        <v>127212</v>
      </c>
      <c r="D7" s="326">
        <v>23940</v>
      </c>
      <c r="E7" s="326">
        <v>151152</v>
      </c>
    </row>
    <row r="8" spans="1:9">
      <c r="B8" s="5" t="s">
        <v>281</v>
      </c>
      <c r="C8" s="326">
        <v>7527</v>
      </c>
      <c r="D8" s="326">
        <v>2493</v>
      </c>
      <c r="E8" s="326">
        <v>10020</v>
      </c>
    </row>
    <row r="9" spans="1:9">
      <c r="B9" s="5" t="s">
        <v>282</v>
      </c>
      <c r="C9" s="326">
        <v>303361</v>
      </c>
      <c r="D9" s="326">
        <v>215987</v>
      </c>
      <c r="E9" s="326">
        <v>519348</v>
      </c>
    </row>
    <row r="10" spans="1:9">
      <c r="B10" s="5" t="s">
        <v>283</v>
      </c>
      <c r="C10" s="326">
        <v>2141</v>
      </c>
      <c r="D10" s="326">
        <v>397</v>
      </c>
      <c r="E10" s="326">
        <v>2538</v>
      </c>
    </row>
    <row r="11" spans="1:9">
      <c r="B11" s="5" t="s">
        <v>284</v>
      </c>
      <c r="C11" s="326">
        <v>335178</v>
      </c>
      <c r="D11" s="326">
        <v>324515</v>
      </c>
      <c r="E11" s="326">
        <v>659693</v>
      </c>
    </row>
    <row r="12" spans="1:9">
      <c r="B12" s="5" t="s">
        <v>285</v>
      </c>
      <c r="C12" s="326">
        <v>78736</v>
      </c>
      <c r="D12" s="326">
        <v>27016</v>
      </c>
      <c r="E12" s="326">
        <v>105752</v>
      </c>
    </row>
    <row r="13" spans="1:9">
      <c r="B13" s="5" t="s">
        <v>52</v>
      </c>
      <c r="C13" s="326">
        <f>SUM(C5:C12)</f>
        <v>1169158</v>
      </c>
      <c r="D13" s="326">
        <f>SUM(D5:D12)</f>
        <v>805407</v>
      </c>
      <c r="E13" s="326">
        <f t="shared" ref="E13" si="0">SUM(C13:D13)</f>
        <v>1974565</v>
      </c>
    </row>
    <row r="14" spans="1:9">
      <c r="B14" s="5"/>
    </row>
    <row r="15" spans="1:9">
      <c r="B15" s="5"/>
      <c r="C15" s="325"/>
    </row>
    <row r="16" spans="1:9">
      <c r="B16" s="5" t="s">
        <v>291</v>
      </c>
      <c r="C16" s="150" t="s">
        <v>287</v>
      </c>
      <c r="D16" s="302" t="s">
        <v>288</v>
      </c>
    </row>
    <row r="17" spans="2:6">
      <c r="B17" s="5" t="s">
        <v>278</v>
      </c>
      <c r="C17" s="137">
        <f>C5/$C$13</f>
        <v>7.0499453452826738E-2</v>
      </c>
      <c r="D17" s="137">
        <f>D5/$D$13</f>
        <v>4.6778833558685236E-2</v>
      </c>
      <c r="E17" s="142"/>
    </row>
    <row r="18" spans="2:6">
      <c r="B18" s="5" t="s">
        <v>279</v>
      </c>
      <c r="C18" s="137">
        <f t="shared" ref="C18:C24" si="1">C6/$C$13</f>
        <v>0.19892777537338838</v>
      </c>
      <c r="D18" s="137">
        <f t="shared" ref="D18:D24" si="2">D6/$D$13</f>
        <v>0.21527376841770682</v>
      </c>
      <c r="E18" s="137">
        <f>C17+C19+C20+C22+C24</f>
        <v>0.25491935221757883</v>
      </c>
      <c r="F18" s="137">
        <f>D17+D19+D20+D22+D24</f>
        <v>0.11363447300557357</v>
      </c>
    </row>
    <row r="19" spans="2:6">
      <c r="B19" s="5" t="s">
        <v>280</v>
      </c>
      <c r="C19" s="137">
        <f t="shared" si="1"/>
        <v>0.108806508615602</v>
      </c>
      <c r="D19" s="137">
        <f t="shared" si="2"/>
        <v>2.9724102224092913E-2</v>
      </c>
      <c r="E19" s="142"/>
    </row>
    <row r="20" spans="2:6">
      <c r="B20" s="5" t="s">
        <v>281</v>
      </c>
      <c r="C20" s="137">
        <f t="shared" si="1"/>
        <v>6.4379664681762433E-3</v>
      </c>
      <c r="D20" s="137">
        <f t="shared" si="2"/>
        <v>3.0953294421329838E-3</v>
      </c>
      <c r="E20" s="142"/>
    </row>
    <row r="21" spans="2:6">
      <c r="B21" s="5" t="s">
        <v>282</v>
      </c>
      <c r="C21" s="137">
        <f t="shared" si="1"/>
        <v>0.25946963541283558</v>
      </c>
      <c r="D21" s="137">
        <f t="shared" si="2"/>
        <v>0.26817124758041588</v>
      </c>
      <c r="E21" s="142"/>
    </row>
    <row r="22" spans="2:6">
      <c r="B22" s="5" t="s">
        <v>283</v>
      </c>
      <c r="C22" s="137">
        <f t="shared" si="1"/>
        <v>1.8312323911738192E-3</v>
      </c>
      <c r="D22" s="137">
        <f t="shared" si="2"/>
        <v>4.9291848717480729E-4</v>
      </c>
      <c r="E22" s="142"/>
    </row>
    <row r="23" spans="2:6">
      <c r="B23" s="5" t="s">
        <v>284</v>
      </c>
      <c r="C23" s="137">
        <f t="shared" si="1"/>
        <v>0.28668323699619724</v>
      </c>
      <c r="D23" s="137">
        <f t="shared" si="2"/>
        <v>0.40292051099630372</v>
      </c>
      <c r="E23" s="142"/>
    </row>
    <row r="24" spans="2:6">
      <c r="B24" s="5" t="s">
        <v>285</v>
      </c>
      <c r="C24" s="137">
        <f t="shared" si="1"/>
        <v>6.7344191289800015E-2</v>
      </c>
      <c r="D24" s="137">
        <f t="shared" si="2"/>
        <v>3.3543289293487641E-2</v>
      </c>
      <c r="E24" s="142"/>
    </row>
    <row r="25" spans="2:6">
      <c r="B25" s="5" t="s">
        <v>52</v>
      </c>
      <c r="C25" s="137">
        <f>SUM(C17:C24)</f>
        <v>1</v>
      </c>
      <c r="D25" s="137">
        <f>SUM(D17:D24)</f>
        <v>0.99999999999999989</v>
      </c>
      <c r="E25" s="142"/>
    </row>
    <row r="26" spans="2:6">
      <c r="B26" s="5"/>
      <c r="C26" s="137"/>
      <c r="D26" s="137"/>
      <c r="E26" s="142"/>
    </row>
    <row r="27" spans="2:6">
      <c r="B27" s="5"/>
      <c r="C27" s="137"/>
      <c r="D27" s="137"/>
      <c r="E27" s="142"/>
    </row>
    <row r="28" spans="2:6">
      <c r="B28" s="5"/>
    </row>
    <row r="29" spans="2:6">
      <c r="B29" s="5"/>
    </row>
    <row r="30" spans="2:6">
      <c r="B30" s="5"/>
    </row>
    <row r="31" spans="2:6">
      <c r="B31" s="5"/>
    </row>
    <row r="32" spans="2:6">
      <c r="B32" s="5"/>
    </row>
    <row r="33" spans="2:6">
      <c r="B33" s="5"/>
    </row>
    <row r="34" spans="2:6">
      <c r="B34" s="5"/>
    </row>
    <row r="35" spans="2:6">
      <c r="B35" s="5"/>
    </row>
    <row r="36" spans="2:6">
      <c r="B36" s="5" t="s">
        <v>1194</v>
      </c>
      <c r="C36" s="302" t="s">
        <v>1192</v>
      </c>
      <c r="D36" s="302" t="s">
        <v>1193</v>
      </c>
      <c r="E36" s="302" t="s">
        <v>1209</v>
      </c>
      <c r="F36" s="302" t="s">
        <v>1191</v>
      </c>
    </row>
    <row r="37" spans="2:6">
      <c r="B37" s="5" t="s">
        <v>298</v>
      </c>
      <c r="C37" s="302">
        <v>88139</v>
      </c>
      <c r="D37" s="302">
        <v>38432</v>
      </c>
      <c r="F37" s="302">
        <v>126571</v>
      </c>
    </row>
    <row r="38" spans="2:6">
      <c r="B38" s="5" t="s">
        <v>279</v>
      </c>
      <c r="C38" s="302">
        <v>230934</v>
      </c>
      <c r="D38" s="302">
        <v>171241</v>
      </c>
      <c r="F38" s="302">
        <v>402175</v>
      </c>
    </row>
    <row r="39" spans="2:6">
      <c r="B39" s="5" t="s">
        <v>299</v>
      </c>
      <c r="C39" s="302">
        <v>125934</v>
      </c>
      <c r="D39" s="302">
        <v>24075</v>
      </c>
      <c r="F39" s="302">
        <v>150009</v>
      </c>
    </row>
    <row r="40" spans="2:6">
      <c r="B40" s="5" t="s">
        <v>1210</v>
      </c>
      <c r="C40" s="302">
        <v>7533</v>
      </c>
      <c r="D40" s="302">
        <v>2485</v>
      </c>
      <c r="F40" s="302">
        <v>10018</v>
      </c>
    </row>
    <row r="41" spans="2:6">
      <c r="B41" s="5" t="s">
        <v>301</v>
      </c>
      <c r="C41" s="302">
        <v>304225</v>
      </c>
      <c r="D41" s="302">
        <v>215644</v>
      </c>
      <c r="F41" s="302">
        <v>519869</v>
      </c>
    </row>
    <row r="42" spans="2:6">
      <c r="B42" s="5" t="s">
        <v>302</v>
      </c>
      <c r="C42" s="302">
        <v>2109</v>
      </c>
      <c r="D42" s="302">
        <v>367</v>
      </c>
      <c r="F42" s="302">
        <v>2476</v>
      </c>
    </row>
    <row r="43" spans="2:6">
      <c r="B43" s="5" t="s">
        <v>1207</v>
      </c>
      <c r="C43" s="302">
        <v>334203</v>
      </c>
      <c r="D43" s="302">
        <v>322402</v>
      </c>
      <c r="E43" s="302">
        <v>0</v>
      </c>
      <c r="F43" s="302">
        <v>656605</v>
      </c>
    </row>
    <row r="44" spans="2:6">
      <c r="B44" s="5" t="s">
        <v>303</v>
      </c>
      <c r="C44" s="302">
        <v>78399</v>
      </c>
      <c r="D44" s="302">
        <v>26593</v>
      </c>
      <c r="F44" s="302">
        <v>104992</v>
      </c>
    </row>
    <row r="46" spans="2:6">
      <c r="B46" s="5"/>
      <c r="C46" s="302">
        <f>SUM(C43:C44)</f>
        <v>412602</v>
      </c>
      <c r="D46" s="302">
        <f>SUM(D43:D44)</f>
        <v>348995</v>
      </c>
      <c r="E46" s="302">
        <f>SUM(E43:E44)</f>
        <v>0</v>
      </c>
      <c r="F46" s="302">
        <f>SUM(F43:F44)</f>
        <v>761597</v>
      </c>
    </row>
    <row r="47" spans="2:6">
      <c r="B47" s="5"/>
    </row>
    <row r="48" spans="2:6">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1">
    <mergeCell ref="H1:I1"/>
  </mergeCells>
  <hyperlinks>
    <hyperlink ref="H1:I1" location="Index!A1" display="Regresar al Índice" xr:uid="{0C9AEA06-5DEC-4980-AB44-24A412A8141E}"/>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5506-6750-41D0-A329-6445C6AAA897}">
  <sheetPr codeName="Hoja31"/>
  <dimension ref="A1:K216"/>
  <sheetViews>
    <sheetView zoomScaleNormal="100" workbookViewId="0"/>
  </sheetViews>
  <sheetFormatPr baseColWidth="10" defaultColWidth="11.42578125" defaultRowHeight="12.75"/>
  <cols>
    <col min="1" max="1" width="37" style="108" customWidth="1"/>
    <col min="2" max="3" width="11.42578125" style="108"/>
    <col min="4" max="4" width="12.28515625" style="108" customWidth="1"/>
    <col min="5" max="16384" width="11.42578125" style="108"/>
  </cols>
  <sheetData>
    <row r="1" spans="1:11">
      <c r="A1" s="262" t="s">
        <v>2887</v>
      </c>
      <c r="H1" s="263" t="s">
        <v>1445</v>
      </c>
      <c r="I1" s="263"/>
      <c r="J1" s="233"/>
      <c r="K1" s="233"/>
    </row>
    <row r="2" spans="1:11">
      <c r="A2" s="302" t="s">
        <v>1336</v>
      </c>
    </row>
    <row r="5" spans="1:11">
      <c r="B5" s="5"/>
    </row>
    <row r="6" spans="1:11">
      <c r="A6" s="302" t="s">
        <v>291</v>
      </c>
      <c r="B6" s="59" t="s">
        <v>287</v>
      </c>
      <c r="C6" s="302" t="s">
        <v>288</v>
      </c>
    </row>
    <row r="7" spans="1:11">
      <c r="A7" s="302" t="str">
        <f>'F67'!B17</f>
        <v>Agricultura, Ganadería, Silvicultura y Pesca</v>
      </c>
      <c r="B7" s="324">
        <v>7.0499453452826738E-2</v>
      </c>
      <c r="C7" s="324">
        <v>4.6778833558685236E-2</v>
      </c>
      <c r="E7" s="140" t="s">
        <v>618</v>
      </c>
    </row>
    <row r="8" spans="1:11">
      <c r="A8" s="302" t="str">
        <f>'F67'!B18</f>
        <v>Comercio</v>
      </c>
      <c r="B8" s="324">
        <v>0.19892777537338838</v>
      </c>
      <c r="C8" s="324">
        <v>0.21527376841770682</v>
      </c>
    </row>
    <row r="9" spans="1:11">
      <c r="A9" s="302" t="str">
        <f>'F67'!B19</f>
        <v>Construcción</v>
      </c>
      <c r="B9" s="324">
        <v>0.108806508615602</v>
      </c>
      <c r="C9" s="324">
        <v>2.9724102224092913E-2</v>
      </c>
    </row>
    <row r="10" spans="1:11">
      <c r="A10" s="302" t="str">
        <f>'F67'!B20</f>
        <v>Ind. Elec. y Captación de Agua Potable</v>
      </c>
      <c r="B10" s="324">
        <v>6.4379664681762433E-3</v>
      </c>
      <c r="C10" s="324">
        <v>3.0953294421329838E-3</v>
      </c>
    </row>
    <row r="11" spans="1:11">
      <c r="A11" s="302" t="str">
        <f>'F67'!B21</f>
        <v>Industria de Transformación</v>
      </c>
      <c r="B11" s="324">
        <v>0.25946963541283558</v>
      </c>
      <c r="C11" s="324">
        <v>0.26817124758041588</v>
      </c>
    </row>
    <row r="12" spans="1:11">
      <c r="A12" s="302" t="str">
        <f>'F67'!B22</f>
        <v>Industrias Extractivas</v>
      </c>
      <c r="B12" s="324">
        <v>1.8312323911738192E-3</v>
      </c>
      <c r="C12" s="324">
        <v>4.9291848717480729E-4</v>
      </c>
    </row>
    <row r="13" spans="1:11">
      <c r="A13" s="302" t="str">
        <f>'F67'!B23</f>
        <v>Servicios</v>
      </c>
      <c r="B13" s="324">
        <v>0.28668323699619724</v>
      </c>
      <c r="C13" s="324">
        <v>0.40292051099630372</v>
      </c>
    </row>
    <row r="14" spans="1:11">
      <c r="A14" s="302" t="str">
        <f>'F67'!B24</f>
        <v>Transporte y Comunicaciones</v>
      </c>
      <c r="B14" s="324">
        <v>6.7344191289800015E-2</v>
      </c>
      <c r="C14" s="324">
        <v>3.3543289293487641E-2</v>
      </c>
    </row>
    <row r="15" spans="1:11">
      <c r="A15" s="302" t="s">
        <v>52</v>
      </c>
      <c r="B15" s="59">
        <f>SUM(B7:B14)</f>
        <v>1</v>
      </c>
      <c r="C15" s="137">
        <f>SUM(C7:C14)</f>
        <v>0.99999999999999989</v>
      </c>
    </row>
    <row r="16" spans="1:11">
      <c r="B16" s="5"/>
    </row>
    <row r="17" spans="2:3">
      <c r="B17" s="5"/>
    </row>
    <row r="18" spans="2:3">
      <c r="B18" s="5"/>
      <c r="C18" s="151"/>
    </row>
    <row r="19" spans="2:3">
      <c r="B19" s="5"/>
    </row>
    <row r="20" spans="2:3">
      <c r="B20" s="5"/>
    </row>
    <row r="21" spans="2:3">
      <c r="B21" s="5"/>
    </row>
    <row r="22" spans="2:3">
      <c r="B22" s="5"/>
    </row>
    <row r="23" spans="2:3">
      <c r="B23" s="5"/>
    </row>
    <row r="24" spans="2:3">
      <c r="B24" s="5"/>
    </row>
    <row r="25" spans="2:3">
      <c r="B25" s="5"/>
    </row>
    <row r="26" spans="2:3">
      <c r="B26" s="5"/>
    </row>
    <row r="27" spans="2:3">
      <c r="B27" s="5"/>
    </row>
    <row r="28" spans="2:3">
      <c r="B28" s="5"/>
    </row>
    <row r="29" spans="2:3">
      <c r="B29" s="5"/>
    </row>
    <row r="30" spans="2:3">
      <c r="B30" s="5"/>
    </row>
    <row r="31" spans="2:3">
      <c r="B31" s="5"/>
    </row>
    <row r="32" spans="2:3">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2">
    <mergeCell ref="H1:I1"/>
    <mergeCell ref="J1:K1"/>
  </mergeCells>
  <hyperlinks>
    <hyperlink ref="H1:I1" location="Index!A1" display="Regresar al Índice" xr:uid="{79A22D0B-7B68-4A52-BC3E-76D0399C5A9F}"/>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ED2D-9472-4CD6-B383-95989CF8A11E}">
  <sheetPr codeName="Hoja3"/>
  <dimension ref="A1:T213"/>
  <sheetViews>
    <sheetView zoomScaleNormal="100" workbookViewId="0"/>
  </sheetViews>
  <sheetFormatPr baseColWidth="10" defaultColWidth="11.42578125" defaultRowHeight="12.75"/>
  <cols>
    <col min="1" max="1" width="27.140625" style="302" customWidth="1"/>
    <col min="2" max="2" width="16" style="136" customWidth="1"/>
    <col min="3" max="3" width="13.42578125" style="302" customWidth="1"/>
    <col min="4" max="4" width="11.85546875" style="302" customWidth="1"/>
    <col min="5" max="5" width="12.85546875" style="302" customWidth="1"/>
    <col min="6" max="16384" width="11.42578125" style="302"/>
  </cols>
  <sheetData>
    <row r="1" spans="1:20">
      <c r="A1" s="262" t="s">
        <v>2815</v>
      </c>
      <c r="G1" s="108"/>
      <c r="H1" s="263" t="s">
        <v>1445</v>
      </c>
      <c r="I1" s="263"/>
      <c r="J1" s="108"/>
      <c r="K1" s="108"/>
      <c r="L1" s="108"/>
      <c r="M1" s="108"/>
      <c r="N1" s="108"/>
      <c r="O1" s="108"/>
      <c r="P1" s="108"/>
      <c r="Q1" s="108"/>
      <c r="R1" s="108"/>
      <c r="S1" s="108"/>
      <c r="T1" s="108"/>
    </row>
    <row r="2" spans="1:20">
      <c r="A2" s="302" t="s">
        <v>1336</v>
      </c>
    </row>
    <row r="4" spans="1:20" ht="15.6" customHeight="1"/>
    <row r="5" spans="1:20" ht="13.5" thickBot="1">
      <c r="A5" s="427"/>
      <c r="B5" s="161"/>
      <c r="C5" s="427"/>
      <c r="D5" s="427"/>
      <c r="E5" s="427"/>
    </row>
    <row r="6" spans="1:20" ht="39" thickBot="1">
      <c r="A6" s="210" t="s">
        <v>276</v>
      </c>
      <c r="B6" s="162" t="s">
        <v>1169</v>
      </c>
      <c r="C6" s="162" t="s">
        <v>1452</v>
      </c>
      <c r="D6" s="210" t="s">
        <v>34</v>
      </c>
      <c r="E6" s="210" t="s">
        <v>1137</v>
      </c>
    </row>
    <row r="7" spans="1:20" ht="26.25" thickBot="1">
      <c r="A7" s="167" t="s">
        <v>278</v>
      </c>
      <c r="B7" s="435">
        <v>118708</v>
      </c>
      <c r="C7" s="435">
        <v>120101</v>
      </c>
      <c r="D7" s="168">
        <f>C7-B7</f>
        <v>1393</v>
      </c>
      <c r="E7" s="169">
        <f>C7/B7-1</f>
        <v>1.1734676685648759E-2</v>
      </c>
    </row>
    <row r="8" spans="1:20" ht="13.5" thickBot="1">
      <c r="A8" s="170" t="s">
        <v>279</v>
      </c>
      <c r="B8" s="437">
        <v>399607</v>
      </c>
      <c r="C8" s="437">
        <v>405961</v>
      </c>
      <c r="D8" s="168">
        <f t="shared" ref="D8:D15" si="0">C8-B8</f>
        <v>6354</v>
      </c>
      <c r="E8" s="169">
        <f t="shared" ref="E8:E15" si="1">C8/B8-1</f>
        <v>1.5900622361470163E-2</v>
      </c>
    </row>
    <row r="9" spans="1:20" ht="13.5" thickBot="1">
      <c r="A9" s="170" t="s">
        <v>280</v>
      </c>
      <c r="B9" s="439">
        <v>145346</v>
      </c>
      <c r="C9" s="439">
        <v>151152</v>
      </c>
      <c r="D9" s="168">
        <f t="shared" si="0"/>
        <v>5806</v>
      </c>
      <c r="E9" s="169">
        <f t="shared" si="1"/>
        <v>3.9946059747086204E-2</v>
      </c>
    </row>
    <row r="10" spans="1:20" ht="26.25" thickBot="1">
      <c r="A10" s="171" t="s">
        <v>281</v>
      </c>
      <c r="B10" s="437">
        <v>9814</v>
      </c>
      <c r="C10" s="437">
        <v>10020</v>
      </c>
      <c r="D10" s="168">
        <f t="shared" si="0"/>
        <v>206</v>
      </c>
      <c r="E10" s="169">
        <f t="shared" si="1"/>
        <v>2.0990421846341922E-2</v>
      </c>
    </row>
    <row r="11" spans="1:20" ht="13.5" thickBot="1">
      <c r="A11" s="170" t="s">
        <v>282</v>
      </c>
      <c r="B11" s="437">
        <v>508146</v>
      </c>
      <c r="C11" s="437">
        <v>519348</v>
      </c>
      <c r="D11" s="168">
        <f t="shared" si="0"/>
        <v>11202</v>
      </c>
      <c r="E11" s="169">
        <f t="shared" si="1"/>
        <v>2.2044845379084022E-2</v>
      </c>
    </row>
    <row r="12" spans="1:20" ht="13.5" thickBot="1">
      <c r="A12" s="170" t="s">
        <v>283</v>
      </c>
      <c r="B12" s="437">
        <v>2500</v>
      </c>
      <c r="C12" s="437">
        <v>2538</v>
      </c>
      <c r="D12" s="168">
        <f t="shared" si="0"/>
        <v>38</v>
      </c>
      <c r="E12" s="169">
        <f t="shared" si="1"/>
        <v>1.5200000000000102E-2</v>
      </c>
    </row>
    <row r="13" spans="1:20" ht="13.5" thickBot="1">
      <c r="A13" s="170" t="s">
        <v>284</v>
      </c>
      <c r="B13" s="437">
        <v>644397</v>
      </c>
      <c r="C13" s="437">
        <v>659693</v>
      </c>
      <c r="D13" s="168">
        <f t="shared" si="0"/>
        <v>15296</v>
      </c>
      <c r="E13" s="169">
        <f t="shared" si="1"/>
        <v>2.37369199422095E-2</v>
      </c>
    </row>
    <row r="14" spans="1:20" ht="13.5" thickBot="1">
      <c r="A14" s="170" t="s">
        <v>285</v>
      </c>
      <c r="B14" s="437">
        <v>104444</v>
      </c>
      <c r="C14" s="437">
        <v>105752</v>
      </c>
      <c r="D14" s="168">
        <f t="shared" si="0"/>
        <v>1308</v>
      </c>
      <c r="E14" s="169">
        <f t="shared" si="1"/>
        <v>1.2523457546627759E-2</v>
      </c>
    </row>
    <row r="15" spans="1:20" ht="13.5" thickBot="1">
      <c r="A15" s="172" t="s">
        <v>52</v>
      </c>
      <c r="B15" s="173">
        <f>SUM(B7:B14)</f>
        <v>1932962</v>
      </c>
      <c r="C15" s="173">
        <f>SUM(C7:C14)</f>
        <v>1974565</v>
      </c>
      <c r="D15" s="174">
        <f t="shared" si="0"/>
        <v>41603</v>
      </c>
      <c r="E15" s="175">
        <f t="shared" si="1"/>
        <v>2.1522926989770097E-2</v>
      </c>
    </row>
    <row r="16" spans="1:20">
      <c r="B16" s="5"/>
    </row>
    <row r="17" spans="2:2">
      <c r="B17" s="5"/>
    </row>
    <row r="18" spans="2:2">
      <c r="B18" s="5"/>
    </row>
    <row r="19" spans="2:2">
      <c r="B19" s="5"/>
    </row>
    <row r="20" spans="2:2">
      <c r="B20" s="5"/>
    </row>
    <row r="21" spans="2:2">
      <c r="B21" s="5"/>
    </row>
    <row r="22" spans="2:2">
      <c r="B22" s="5"/>
    </row>
    <row r="23" spans="2:2">
      <c r="B23" s="5"/>
    </row>
    <row r="24" spans="2:2">
      <c r="B24" s="5"/>
    </row>
    <row r="26" spans="2:2">
      <c r="B26" s="5"/>
    </row>
    <row r="27" spans="2:2">
      <c r="B27" s="5"/>
    </row>
    <row r="28" spans="2:2">
      <c r="B28" s="5"/>
    </row>
    <row r="29" spans="2:2">
      <c r="B29" s="5"/>
    </row>
    <row r="30" spans="2:2">
      <c r="B30" s="5"/>
    </row>
    <row r="31" spans="2:2">
      <c r="B31" s="5"/>
    </row>
    <row r="32" spans="2: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sheetData>
  <mergeCells count="1">
    <mergeCell ref="H1:I1"/>
  </mergeCells>
  <hyperlinks>
    <hyperlink ref="H1:I1" location="Index!A1" display="Regresar al Índice" xr:uid="{FD0741C4-75E5-4C30-BD16-50648ED3E802}"/>
  </hyperlinks>
  <pageMargins left="0.7" right="0.7" top="0.75" bottom="0.75" header="0.3" footer="0.3"/>
  <pageSetup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633DA-04B3-4E0B-A2C8-9080EC0A0EB7}">
  <sheetPr codeName="Hoja34"/>
  <dimension ref="A1:K216"/>
  <sheetViews>
    <sheetView zoomScaleNormal="100" workbookViewId="0"/>
  </sheetViews>
  <sheetFormatPr baseColWidth="10" defaultColWidth="10.85546875" defaultRowHeight="12.75"/>
  <cols>
    <col min="1" max="1" width="10.85546875" style="313"/>
    <col min="2" max="2" width="44.7109375" style="152" customWidth="1"/>
    <col min="3" max="4" width="13.28515625" style="313" customWidth="1"/>
    <col min="5" max="5" width="11.140625" style="313" bestFit="1" customWidth="1"/>
    <col min="6" max="6" width="13.28515625" style="313" bestFit="1" customWidth="1"/>
    <col min="7" max="16384" width="10.85546875" style="313"/>
  </cols>
  <sheetData>
    <row r="1" spans="1:11">
      <c r="A1" s="262" t="s">
        <v>2888</v>
      </c>
      <c r="H1" s="263" t="s">
        <v>1445</v>
      </c>
      <c r="I1" s="263"/>
      <c r="J1" s="233"/>
      <c r="K1" s="233"/>
    </row>
    <row r="2" spans="1:11">
      <c r="A2" s="302" t="s">
        <v>1336</v>
      </c>
    </row>
    <row r="3" spans="1:11">
      <c r="A3" s="302"/>
    </row>
    <row r="4" spans="1:11" ht="47.25" customHeight="1" thickBot="1">
      <c r="B4" s="63" t="s">
        <v>289</v>
      </c>
      <c r="C4" s="81" t="s">
        <v>1340</v>
      </c>
      <c r="D4" s="81" t="s">
        <v>1452</v>
      </c>
      <c r="E4" s="63" t="s">
        <v>34</v>
      </c>
      <c r="F4" s="63" t="s">
        <v>277</v>
      </c>
    </row>
    <row r="5" spans="1:11" ht="17.850000000000001" customHeight="1" thickBot="1">
      <c r="B5" s="314" t="s">
        <v>1138</v>
      </c>
      <c r="C5" s="315">
        <v>32</v>
      </c>
      <c r="D5" s="315">
        <v>30</v>
      </c>
      <c r="E5" s="315">
        <f t="shared" ref="E5:E12" si="0">D5-C5</f>
        <v>-2</v>
      </c>
      <c r="F5" s="316">
        <f t="shared" ref="F5:F12" si="1">D5/C5-1</f>
        <v>-6.25E-2</v>
      </c>
      <c r="H5" s="153"/>
    </row>
    <row r="6" spans="1:11" ht="17.850000000000001" customHeight="1" thickBot="1">
      <c r="B6" s="314" t="s">
        <v>1139</v>
      </c>
      <c r="C6" s="315">
        <v>48554</v>
      </c>
      <c r="D6" s="315">
        <v>48244</v>
      </c>
      <c r="E6" s="315">
        <f t="shared" si="0"/>
        <v>-310</v>
      </c>
      <c r="F6" s="316">
        <f t="shared" si="1"/>
        <v>-6.3846439016352896E-3</v>
      </c>
    </row>
    <row r="7" spans="1:11" ht="17.850000000000001" customHeight="1" thickBot="1">
      <c r="B7" s="314" t="s">
        <v>1140</v>
      </c>
      <c r="C7" s="315">
        <v>240141</v>
      </c>
      <c r="D7" s="315">
        <v>239952</v>
      </c>
      <c r="E7" s="315">
        <f t="shared" si="0"/>
        <v>-189</v>
      </c>
      <c r="F7" s="316">
        <f t="shared" si="1"/>
        <v>-7.8703761540099837E-4</v>
      </c>
    </row>
    <row r="8" spans="1:11" ht="17.850000000000001" customHeight="1" thickBot="1">
      <c r="B8" s="314" t="s">
        <v>1141</v>
      </c>
      <c r="C8" s="315">
        <v>310748</v>
      </c>
      <c r="D8" s="315">
        <v>310800</v>
      </c>
      <c r="E8" s="315">
        <f t="shared" si="0"/>
        <v>52</v>
      </c>
      <c r="F8" s="316">
        <f t="shared" si="1"/>
        <v>1.6733816468650353E-4</v>
      </c>
    </row>
    <row r="9" spans="1:11" ht="17.850000000000001" customHeight="1" thickBot="1">
      <c r="B9" s="314" t="s">
        <v>1142</v>
      </c>
      <c r="C9" s="315">
        <v>299640</v>
      </c>
      <c r="D9" s="315">
        <v>299544</v>
      </c>
      <c r="E9" s="315">
        <f t="shared" si="0"/>
        <v>-96</v>
      </c>
      <c r="F9" s="316">
        <f t="shared" si="1"/>
        <v>-3.2038446135362886E-4</v>
      </c>
    </row>
    <row r="10" spans="1:11" ht="17.850000000000001" customHeight="1" thickBot="1">
      <c r="B10" s="314" t="s">
        <v>1143</v>
      </c>
      <c r="C10" s="315">
        <v>267255</v>
      </c>
      <c r="D10" s="315">
        <v>266911</v>
      </c>
      <c r="E10" s="315">
        <f t="shared" si="0"/>
        <v>-344</v>
      </c>
      <c r="F10" s="316">
        <f t="shared" si="1"/>
        <v>-1.2871602028026174E-3</v>
      </c>
    </row>
    <row r="11" spans="1:11" ht="17.850000000000001" customHeight="1" thickBot="1">
      <c r="B11" s="314" t="s">
        <v>1144</v>
      </c>
      <c r="C11" s="315">
        <v>237586</v>
      </c>
      <c r="D11" s="315">
        <v>238022</v>
      </c>
      <c r="E11" s="315">
        <f t="shared" si="0"/>
        <v>436</v>
      </c>
      <c r="F11" s="316">
        <f t="shared" si="1"/>
        <v>1.835124965275714E-3</v>
      </c>
    </row>
    <row r="12" spans="1:11" ht="17.850000000000001" customHeight="1" thickBot="1">
      <c r="B12" s="314" t="s">
        <v>1145</v>
      </c>
      <c r="C12" s="315">
        <v>207647</v>
      </c>
      <c r="D12" s="315">
        <v>207808</v>
      </c>
      <c r="E12" s="315">
        <f t="shared" si="0"/>
        <v>161</v>
      </c>
      <c r="F12" s="316">
        <f t="shared" si="1"/>
        <v>7.7535432729591847E-4</v>
      </c>
    </row>
    <row r="13" spans="1:11" ht="17.850000000000001" customHeight="1" thickBot="1">
      <c r="B13" s="314" t="s">
        <v>741</v>
      </c>
      <c r="C13" s="315">
        <v>361599</v>
      </c>
      <c r="D13" s="315">
        <v>363254</v>
      </c>
      <c r="E13" s="315">
        <f>D13-C13</f>
        <v>1655</v>
      </c>
      <c r="F13" s="316">
        <f>D13/C13-1</f>
        <v>4.5768931883107822E-3</v>
      </c>
    </row>
    <row r="14" spans="1:11" ht="17.850000000000001" customHeight="1" thickBot="1">
      <c r="B14" s="64" t="s">
        <v>52</v>
      </c>
      <c r="C14" s="65">
        <f>SUM(C5:C13)</f>
        <v>1973202</v>
      </c>
      <c r="D14" s="65">
        <f>SUM(D5:D13)</f>
        <v>1974565</v>
      </c>
      <c r="E14" s="66">
        <f>D14-C14</f>
        <v>1363</v>
      </c>
      <c r="F14" s="154">
        <f>D14/C14-1</f>
        <v>6.90755432033896E-4</v>
      </c>
    </row>
    <row r="15" spans="1:11">
      <c r="B15" s="5"/>
    </row>
    <row r="16" spans="1:11">
      <c r="B16" s="5"/>
    </row>
    <row r="17" spans="2:6" ht="38.25">
      <c r="B17" s="67" t="s">
        <v>289</v>
      </c>
      <c r="C17" s="68" t="s">
        <v>290</v>
      </c>
      <c r="D17" s="155"/>
      <c r="E17" s="156" t="s">
        <v>1138</v>
      </c>
      <c r="F17" s="156"/>
    </row>
    <row r="18" spans="2:6">
      <c r="B18" s="317" t="s">
        <v>1138</v>
      </c>
      <c r="C18" s="318">
        <f>D5/$D$14</f>
        <v>1.5193219772456212E-5</v>
      </c>
      <c r="D18" s="319"/>
      <c r="E18" s="320"/>
      <c r="F18" s="321"/>
    </row>
    <row r="19" spans="2:6">
      <c r="B19" s="317" t="s">
        <v>1139</v>
      </c>
      <c r="C19" s="318">
        <f t="shared" ref="C19:C24" si="2">D6/$D$14</f>
        <v>2.4432723156745915E-2</v>
      </c>
      <c r="D19" s="322"/>
      <c r="E19" s="320"/>
      <c r="F19" s="321"/>
    </row>
    <row r="20" spans="2:6">
      <c r="B20" s="317" t="s">
        <v>1140</v>
      </c>
      <c r="C20" s="318">
        <f>D7/$D$14</f>
        <v>0.12152144902801376</v>
      </c>
      <c r="D20" s="322"/>
      <c r="E20" s="320"/>
      <c r="F20" s="321"/>
    </row>
    <row r="21" spans="2:6">
      <c r="B21" s="317" t="s">
        <v>1141</v>
      </c>
      <c r="C21" s="318">
        <f t="shared" si="2"/>
        <v>0.15740175684264635</v>
      </c>
      <c r="D21" s="322"/>
      <c r="E21" s="320"/>
      <c r="F21" s="321"/>
    </row>
    <row r="22" spans="2:6">
      <c r="B22" s="317" t="s">
        <v>1142</v>
      </c>
      <c r="C22" s="318">
        <f>D9/$D$14</f>
        <v>0.1517012607840208</v>
      </c>
      <c r="D22" s="322"/>
      <c r="E22" s="320"/>
      <c r="F22" s="321"/>
    </row>
    <row r="23" spans="2:6">
      <c r="B23" s="317" t="s">
        <v>1143</v>
      </c>
      <c r="C23" s="318">
        <f t="shared" si="2"/>
        <v>0.13517458275620201</v>
      </c>
      <c r="D23" s="322"/>
      <c r="E23" s="320"/>
      <c r="F23" s="321"/>
    </row>
    <row r="24" spans="2:6">
      <c r="B24" s="317" t="s">
        <v>1144</v>
      </c>
      <c r="C24" s="318">
        <f t="shared" si="2"/>
        <v>0.12054401855598575</v>
      </c>
      <c r="D24" s="322"/>
      <c r="E24" s="320"/>
      <c r="F24" s="321"/>
    </row>
    <row r="25" spans="2:6">
      <c r="B25" s="317" t="s">
        <v>1145</v>
      </c>
      <c r="C25" s="318">
        <f>D12/$D$14</f>
        <v>0.10524242048248601</v>
      </c>
      <c r="D25" s="322"/>
      <c r="E25" s="320"/>
      <c r="F25" s="321"/>
    </row>
    <row r="26" spans="2:6">
      <c r="B26" s="69" t="s">
        <v>741</v>
      </c>
      <c r="C26" s="318">
        <f>D13/$D$14</f>
        <v>0.18396659517412697</v>
      </c>
      <c r="D26" s="322"/>
      <c r="E26" s="320"/>
      <c r="F26" s="321"/>
    </row>
    <row r="27" spans="2:6">
      <c r="B27" s="70" t="s">
        <v>52</v>
      </c>
      <c r="C27" s="71">
        <f>SUM(C18:C26)</f>
        <v>1</v>
      </c>
      <c r="D27" s="157"/>
      <c r="E27" s="158"/>
      <c r="F27" s="159"/>
    </row>
    <row r="28" spans="2:6">
      <c r="B28" s="5"/>
    </row>
    <row r="29" spans="2:6">
      <c r="B29" s="5"/>
      <c r="C29" s="323"/>
    </row>
    <row r="30" spans="2:6">
      <c r="B30" s="5"/>
    </row>
    <row r="31" spans="2:6">
      <c r="B31" s="5"/>
    </row>
    <row r="32" spans="2:6">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2">
    <mergeCell ref="H1:I1"/>
    <mergeCell ref="J1:K1"/>
  </mergeCells>
  <hyperlinks>
    <hyperlink ref="H1:I1" location="Index!A1" display="Regresar al Índice" xr:uid="{9FE2B0AE-175D-44C0-B650-945E73E6D567}"/>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F774-372E-4B19-8DEE-3ACD473A2BB1}">
  <sheetPr codeName="Hoja128"/>
  <dimension ref="A1:K289"/>
  <sheetViews>
    <sheetView workbookViewId="0"/>
  </sheetViews>
  <sheetFormatPr baseColWidth="10" defaultRowHeight="12.75"/>
  <cols>
    <col min="1" max="16384" width="11.42578125" style="264"/>
  </cols>
  <sheetData>
    <row r="1" spans="1:11">
      <c r="A1" s="262" t="s">
        <v>2889</v>
      </c>
      <c r="H1" s="263" t="s">
        <v>1445</v>
      </c>
      <c r="I1" s="263"/>
    </row>
    <row r="2" spans="1:11">
      <c r="A2" s="264" t="s">
        <v>150</v>
      </c>
    </row>
    <row r="6" spans="1:11">
      <c r="A6" s="264" t="s">
        <v>1042</v>
      </c>
      <c r="B6" s="264" t="s">
        <v>563</v>
      </c>
      <c r="C6" s="264" t="s">
        <v>0</v>
      </c>
      <c r="D6" s="264" t="s">
        <v>1</v>
      </c>
      <c r="E6" s="264" t="s">
        <v>1065</v>
      </c>
      <c r="F6" s="264" t="s">
        <v>0</v>
      </c>
      <c r="G6" s="264" t="s">
        <v>1</v>
      </c>
      <c r="H6" s="264" t="s">
        <v>1361</v>
      </c>
      <c r="I6" s="264" t="s">
        <v>1362</v>
      </c>
      <c r="J6" s="264" t="s">
        <v>0</v>
      </c>
      <c r="K6" s="264" t="s">
        <v>1</v>
      </c>
    </row>
    <row r="7" spans="1:11">
      <c r="A7" s="307">
        <v>36495</v>
      </c>
      <c r="B7" s="264">
        <v>44.335516388565999</v>
      </c>
      <c r="C7" s="308">
        <v>106.13</v>
      </c>
      <c r="D7" s="308">
        <v>122.32</v>
      </c>
      <c r="E7" s="308">
        <v>0.34614406474318399</v>
      </c>
      <c r="F7" s="308">
        <v>306.606441681273</v>
      </c>
      <c r="G7" s="308">
        <v>353.37887446012797</v>
      </c>
    </row>
    <row r="8" spans="1:11">
      <c r="A8" s="307">
        <v>36526</v>
      </c>
      <c r="B8" s="264">
        <v>44.930830116377898</v>
      </c>
      <c r="C8" s="308">
        <v>113.71</v>
      </c>
      <c r="D8" s="308">
        <v>130.44</v>
      </c>
      <c r="E8" s="308">
        <v>0.35079190309779401</v>
      </c>
      <c r="F8" s="308">
        <v>324.152293698466</v>
      </c>
      <c r="G8" s="308">
        <v>371.844386509787</v>
      </c>
      <c r="H8" s="264">
        <v>5.7225973208455496</v>
      </c>
      <c r="I8" s="264">
        <v>5.2254148123228399</v>
      </c>
    </row>
    <row r="9" spans="1:11">
      <c r="A9" s="307">
        <v>36557</v>
      </c>
      <c r="B9" s="264">
        <v>45.3293803145216</v>
      </c>
      <c r="C9" s="308">
        <v>115.75</v>
      </c>
      <c r="D9" s="308">
        <v>129.28</v>
      </c>
      <c r="E9" s="308">
        <v>0.35390353451267598</v>
      </c>
      <c r="F9" s="308">
        <v>327.06652720885501</v>
      </c>
      <c r="G9" s="308">
        <v>365.29728412579499</v>
      </c>
      <c r="H9" s="264">
        <v>0.89903220401079698</v>
      </c>
      <c r="I9" s="264">
        <v>-1.7607102921318201</v>
      </c>
    </row>
    <row r="10" spans="1:11">
      <c r="A10" s="307">
        <v>36586</v>
      </c>
      <c r="B10" s="264">
        <v>45.580680782035401</v>
      </c>
      <c r="C10" s="308">
        <v>116.3</v>
      </c>
      <c r="D10" s="308">
        <v>131.02000000000001</v>
      </c>
      <c r="E10" s="308">
        <v>0.35586553185437197</v>
      </c>
      <c r="F10" s="308">
        <v>326.80883533163399</v>
      </c>
      <c r="G10" s="308">
        <v>368.17277390499402</v>
      </c>
      <c r="H10" s="264">
        <v>-7.8788826059150704E-2</v>
      </c>
      <c r="I10" s="264">
        <v>0.78716429170291302</v>
      </c>
    </row>
    <row r="11" spans="1:11">
      <c r="A11" s="307">
        <v>36617</v>
      </c>
      <c r="B11" s="264">
        <v>45.840018271641902</v>
      </c>
      <c r="C11" s="308">
        <v>118.14</v>
      </c>
      <c r="D11" s="308">
        <v>132.53</v>
      </c>
      <c r="E11" s="308">
        <v>0.35789027725275502</v>
      </c>
      <c r="F11" s="308">
        <v>330.10117208790598</v>
      </c>
      <c r="G11" s="308">
        <v>370.30902604376303</v>
      </c>
      <c r="H11" s="264">
        <v>1.0074197513449299</v>
      </c>
      <c r="I11" s="264">
        <v>0.58023088348202501</v>
      </c>
    </row>
    <row r="12" spans="1:11">
      <c r="A12" s="307">
        <v>36647</v>
      </c>
      <c r="B12" s="264">
        <v>46.011379073728897</v>
      </c>
      <c r="C12" s="308">
        <v>120.04</v>
      </c>
      <c r="D12" s="308">
        <v>134.69</v>
      </c>
      <c r="E12" s="308">
        <v>0.359228155536436</v>
      </c>
      <c r="F12" s="308">
        <v>334.16088953479698</v>
      </c>
      <c r="G12" s="308">
        <v>374.942770838402</v>
      </c>
      <c r="H12" s="264">
        <v>1.22984036112739</v>
      </c>
      <c r="I12" s="264">
        <v>1.2513183500129099</v>
      </c>
    </row>
    <row r="13" spans="1:11">
      <c r="A13" s="307">
        <v>36678</v>
      </c>
      <c r="B13" s="264">
        <v>46.283920241006101</v>
      </c>
      <c r="C13" s="308">
        <v>121.97</v>
      </c>
      <c r="D13" s="308">
        <v>135.85</v>
      </c>
      <c r="E13" s="308">
        <v>0.361355987016381</v>
      </c>
      <c r="F13" s="308">
        <v>337.53418895055103</v>
      </c>
      <c r="G13" s="308">
        <v>375.94506492524698</v>
      </c>
      <c r="H13" s="264">
        <v>1.0094836114574299</v>
      </c>
      <c r="I13" s="264">
        <v>0.26731921903801997</v>
      </c>
    </row>
    <row r="14" spans="1:11">
      <c r="A14" s="307">
        <v>36708</v>
      </c>
      <c r="B14" s="264">
        <v>46.464466209718097</v>
      </c>
      <c r="C14" s="308">
        <v>123.17</v>
      </c>
      <c r="D14" s="308">
        <v>134.88</v>
      </c>
      <c r="E14" s="308">
        <v>0.36276557735328502</v>
      </c>
      <c r="F14" s="308">
        <v>339.53056102687799</v>
      </c>
      <c r="G14" s="308">
        <v>371.81036024442102</v>
      </c>
      <c r="H14" s="264">
        <v>0.59145773722470996</v>
      </c>
      <c r="I14" s="264">
        <v>-1.09981618767853</v>
      </c>
    </row>
    <row r="15" spans="1:11">
      <c r="A15" s="307">
        <v>36739</v>
      </c>
      <c r="B15" s="264">
        <v>46.719785188278301</v>
      </c>
      <c r="C15" s="308">
        <v>123.36</v>
      </c>
      <c r="D15" s="308">
        <v>134.97999999999999</v>
      </c>
      <c r="E15" s="308">
        <v>0.36475894872332498</v>
      </c>
      <c r="F15" s="308">
        <v>338.19595223576101</v>
      </c>
      <c r="G15" s="308">
        <v>370.05260726964201</v>
      </c>
      <c r="H15" s="264">
        <v>-0.39307471677372302</v>
      </c>
      <c r="I15" s="264">
        <v>-0.47275524372774003</v>
      </c>
    </row>
    <row r="16" spans="1:11">
      <c r="A16" s="307">
        <v>36770</v>
      </c>
      <c r="B16" s="264">
        <v>47.0610716040147</v>
      </c>
      <c r="C16" s="308">
        <v>124.08</v>
      </c>
      <c r="D16" s="308">
        <v>135.84</v>
      </c>
      <c r="E16" s="308">
        <v>0.36742350023433601</v>
      </c>
      <c r="F16" s="308">
        <v>337.70295019470399</v>
      </c>
      <c r="G16" s="308">
        <v>369.709612785692</v>
      </c>
      <c r="H16" s="264">
        <v>-0.14577408091306401</v>
      </c>
      <c r="I16" s="264">
        <v>-9.2688033326115998E-2</v>
      </c>
    </row>
    <row r="17" spans="1:11">
      <c r="A17" s="307">
        <v>36800</v>
      </c>
      <c r="B17" s="264">
        <v>47.385135825853403</v>
      </c>
      <c r="C17" s="308">
        <v>126.13</v>
      </c>
      <c r="D17" s="308">
        <v>137.18</v>
      </c>
      <c r="E17" s="308">
        <v>0.36995359159499502</v>
      </c>
      <c r="F17" s="308">
        <v>340.93465468522902</v>
      </c>
      <c r="G17" s="308">
        <v>370.80326591389598</v>
      </c>
      <c r="H17" s="264">
        <v>0.95696661479007805</v>
      </c>
      <c r="I17" s="264">
        <v>0.29581409040559897</v>
      </c>
    </row>
    <row r="18" spans="1:11">
      <c r="A18" s="307">
        <v>36831</v>
      </c>
      <c r="B18" s="264">
        <v>47.790287862832798</v>
      </c>
      <c r="C18" s="308">
        <v>125.97</v>
      </c>
      <c r="D18" s="308">
        <v>137.63999999999999</v>
      </c>
      <c r="E18" s="308">
        <v>0.37311676605066002</v>
      </c>
      <c r="F18" s="308">
        <v>337.61549054296898</v>
      </c>
      <c r="G18" s="308">
        <v>368.89256266042901</v>
      </c>
      <c r="H18" s="264">
        <v>-0.97354847817516799</v>
      </c>
      <c r="I18" s="264">
        <v>-0.51528760102951299</v>
      </c>
    </row>
    <row r="19" spans="1:11">
      <c r="A19" s="307">
        <v>36861</v>
      </c>
      <c r="B19" s="264">
        <v>48.307671180741004</v>
      </c>
      <c r="C19" s="308">
        <v>128.38</v>
      </c>
      <c r="D19" s="308">
        <v>140.61000000000001</v>
      </c>
      <c r="E19" s="308">
        <v>0.37715617236142701</v>
      </c>
      <c r="F19" s="308">
        <v>340.38949752882201</v>
      </c>
      <c r="G19" s="308">
        <v>372.81638298432603</v>
      </c>
      <c r="H19" s="264">
        <v>0.82164683302647901</v>
      </c>
      <c r="I19" s="264">
        <v>1.0636756392153699</v>
      </c>
      <c r="J19" s="264">
        <v>11.018377716495401</v>
      </c>
      <c r="K19" s="264">
        <v>5.5004727019670696</v>
      </c>
    </row>
    <row r="20" spans="1:11">
      <c r="A20" s="307">
        <v>36892</v>
      </c>
      <c r="B20" s="264">
        <v>48.575476247934098</v>
      </c>
      <c r="C20" s="308">
        <v>135.59</v>
      </c>
      <c r="D20" s="308">
        <v>148.31</v>
      </c>
      <c r="E20" s="308">
        <v>0.37924702732530302</v>
      </c>
      <c r="F20" s="308">
        <v>357.52422624448502</v>
      </c>
      <c r="G20" s="308">
        <v>391.064370486906</v>
      </c>
      <c r="H20" s="264">
        <v>5.0338593993229503</v>
      </c>
      <c r="I20" s="264">
        <v>4.8946313347360704</v>
      </c>
      <c r="J20" s="264">
        <v>10.295140029785699</v>
      </c>
      <c r="K20" s="264">
        <v>5.1688245605969696</v>
      </c>
    </row>
    <row r="21" spans="1:11">
      <c r="A21" s="307">
        <v>36923</v>
      </c>
      <c r="B21" s="264">
        <v>48.543328159564901</v>
      </c>
      <c r="C21" s="308">
        <v>134.57</v>
      </c>
      <c r="D21" s="308">
        <v>146.03</v>
      </c>
      <c r="E21" s="308">
        <v>0.378996035098567</v>
      </c>
      <c r="F21" s="308">
        <v>355.06967761549703</v>
      </c>
      <c r="G21" s="308">
        <v>385.30746096597397</v>
      </c>
      <c r="H21" s="264">
        <v>-0.68654050517665799</v>
      </c>
      <c r="I21" s="264">
        <v>-1.47211302164002</v>
      </c>
      <c r="J21" s="264">
        <v>8.5619126621174093</v>
      </c>
      <c r="K21" s="264">
        <v>5.4777787051075304</v>
      </c>
    </row>
    <row r="22" spans="1:11">
      <c r="A22" s="307">
        <v>36951</v>
      </c>
      <c r="B22" s="264">
        <v>48.850887781724403</v>
      </c>
      <c r="C22" s="308">
        <v>135.41</v>
      </c>
      <c r="D22" s="308">
        <v>148.12</v>
      </c>
      <c r="E22" s="308">
        <v>0.381397268837048</v>
      </c>
      <c r="F22" s="308">
        <v>355.036627327958</v>
      </c>
      <c r="G22" s="308">
        <v>388.36145956589002</v>
      </c>
      <c r="H22" s="264">
        <v>-9.3081132021333203E-3</v>
      </c>
      <c r="I22" s="264">
        <v>0.79261340859066998</v>
      </c>
      <c r="J22" s="264">
        <v>8.6374017298765509</v>
      </c>
      <c r="K22" s="264">
        <v>5.4834814228024404</v>
      </c>
    </row>
    <row r="23" spans="1:11">
      <c r="A23" s="307">
        <v>36982</v>
      </c>
      <c r="B23" s="264">
        <v>49.0973086323825</v>
      </c>
      <c r="C23" s="308">
        <v>137.65</v>
      </c>
      <c r="D23" s="308">
        <v>150.12</v>
      </c>
      <c r="E23" s="308">
        <v>0.38332116917321801</v>
      </c>
      <c r="F23" s="308">
        <v>359.09835164307799</v>
      </c>
      <c r="G23" s="308">
        <v>391.62981873344597</v>
      </c>
      <c r="H23" s="264">
        <v>1.1440296584857199</v>
      </c>
      <c r="I23" s="264">
        <v>0.84157660011086</v>
      </c>
      <c r="J23" s="264">
        <v>8.7843309891217505</v>
      </c>
      <c r="K23" s="264">
        <v>5.7575676503125202</v>
      </c>
    </row>
    <row r="24" spans="1:11">
      <c r="A24" s="307">
        <v>37012</v>
      </c>
      <c r="B24" s="264">
        <v>49.209970463625403</v>
      </c>
      <c r="C24" s="308">
        <v>137.55000000000001</v>
      </c>
      <c r="D24" s="308">
        <v>150.26</v>
      </c>
      <c r="E24" s="308">
        <v>0.384200762496685</v>
      </c>
      <c r="F24" s="308">
        <v>358.01594745972602</v>
      </c>
      <c r="G24" s="308">
        <v>391.09761007123598</v>
      </c>
      <c r="H24" s="264">
        <v>-0.30142276576836702</v>
      </c>
      <c r="I24" s="264">
        <v>-0.1358958477501</v>
      </c>
      <c r="J24" s="264">
        <v>7.1387941174501499</v>
      </c>
      <c r="K24" s="264">
        <v>4.3086146711696296</v>
      </c>
    </row>
    <row r="25" spans="1:11">
      <c r="A25" s="307">
        <v>37043</v>
      </c>
      <c r="B25" s="264">
        <v>49.326363767191502</v>
      </c>
      <c r="C25" s="308">
        <v>140.12</v>
      </c>
      <c r="D25" s="308">
        <v>152.9</v>
      </c>
      <c r="E25" s="308">
        <v>0.38510948882913898</v>
      </c>
      <c r="F25" s="308">
        <v>363.84457943638603</v>
      </c>
      <c r="G25" s="308">
        <v>397.02994715831801</v>
      </c>
      <c r="H25" s="264">
        <v>1.62803696818998</v>
      </c>
      <c r="I25" s="264">
        <v>1.5168430934674899</v>
      </c>
      <c r="J25" s="264">
        <v>7.7948816289213196</v>
      </c>
      <c r="K25" s="264">
        <v>5.6085008689402702</v>
      </c>
    </row>
    <row r="26" spans="1:11">
      <c r="A26" s="307">
        <v>37073</v>
      </c>
      <c r="B26" s="264">
        <v>49.198201964030297</v>
      </c>
      <c r="C26" s="308">
        <v>139.03</v>
      </c>
      <c r="D26" s="308">
        <v>151.05000000000001</v>
      </c>
      <c r="E26" s="308">
        <v>0.38410888139057398</v>
      </c>
      <c r="F26" s="308">
        <v>361.95466112805099</v>
      </c>
      <c r="G26" s="308">
        <v>393.24787141906103</v>
      </c>
      <c r="H26" s="264">
        <v>-0.51943011251205395</v>
      </c>
      <c r="I26" s="264">
        <v>-0.95259205667631597</v>
      </c>
      <c r="J26" s="264">
        <v>6.6044423315984897</v>
      </c>
      <c r="K26" s="264">
        <v>5.7657110900697104</v>
      </c>
    </row>
    <row r="27" spans="1:11">
      <c r="A27" s="307">
        <v>37104</v>
      </c>
      <c r="B27" s="264">
        <v>49.489687547185802</v>
      </c>
      <c r="C27" s="308">
        <v>139.87</v>
      </c>
      <c r="D27" s="308">
        <v>151.61000000000001</v>
      </c>
      <c r="E27" s="308">
        <v>0.38638461905613303</v>
      </c>
      <c r="F27" s="308">
        <v>361.99681121281901</v>
      </c>
      <c r="G27" s="308">
        <v>392.38104345446101</v>
      </c>
      <c r="H27" s="264">
        <v>1.16451283252772E-2</v>
      </c>
      <c r="I27" s="264">
        <v>-0.220427884700958</v>
      </c>
      <c r="J27" s="264">
        <v>7.03759427625124</v>
      </c>
      <c r="K27" s="264">
        <v>6.0338545780191701</v>
      </c>
    </row>
    <row r="28" spans="1:11">
      <c r="A28" s="307">
        <v>37135</v>
      </c>
      <c r="B28" s="264">
        <v>49.950381149772397</v>
      </c>
      <c r="C28" s="308">
        <v>140.21</v>
      </c>
      <c r="D28" s="308">
        <v>152.41</v>
      </c>
      <c r="E28" s="308">
        <v>0.38998142742085201</v>
      </c>
      <c r="F28" s="308">
        <v>359.52994204693499</v>
      </c>
      <c r="G28" s="308">
        <v>390.81348311371102</v>
      </c>
      <c r="H28" s="264">
        <v>-0.68146157354769299</v>
      </c>
      <c r="I28" s="264">
        <v>-0.39949950867894701</v>
      </c>
      <c r="J28" s="264">
        <v>6.4633702014289103</v>
      </c>
      <c r="K28" s="264">
        <v>5.7082287282186996</v>
      </c>
    </row>
    <row r="29" spans="1:11">
      <c r="A29" s="307">
        <v>37165</v>
      </c>
      <c r="B29" s="264">
        <v>50.176135367753503</v>
      </c>
      <c r="C29" s="308">
        <v>140.66999999999999</v>
      </c>
      <c r="D29" s="308">
        <v>153</v>
      </c>
      <c r="E29" s="308">
        <v>0.39174397557660201</v>
      </c>
      <c r="F29" s="308">
        <v>359.08656870332197</v>
      </c>
      <c r="G29" s="308">
        <v>390.56120716292202</v>
      </c>
      <c r="H29" s="264">
        <v>-0.123320283448192</v>
      </c>
      <c r="I29" s="264">
        <v>-6.45514962223981E-2</v>
      </c>
      <c r="J29" s="264">
        <v>5.3241622019480204</v>
      </c>
      <c r="K29" s="264">
        <v>5.3284161886573402</v>
      </c>
    </row>
    <row r="30" spans="1:11">
      <c r="A30" s="307">
        <v>37196</v>
      </c>
      <c r="B30" s="264">
        <v>50.3651489088722</v>
      </c>
      <c r="C30" s="308">
        <v>141.36000000000001</v>
      </c>
      <c r="D30" s="308">
        <v>153.11000000000001</v>
      </c>
      <c r="E30" s="308">
        <v>0.39321967543855801</v>
      </c>
      <c r="F30" s="308">
        <v>359.49371008035502</v>
      </c>
      <c r="G30" s="308">
        <v>389.37522602152802</v>
      </c>
      <c r="H30" s="264">
        <v>0.11338251344323901</v>
      </c>
      <c r="I30" s="264">
        <v>-0.303660762933877</v>
      </c>
      <c r="J30" s="264">
        <v>6.4802179254868104</v>
      </c>
      <c r="K30" s="264">
        <v>5.5524739271994603</v>
      </c>
    </row>
    <row r="31" spans="1:11">
      <c r="A31" s="307">
        <v>37226</v>
      </c>
      <c r="B31" s="264">
        <v>50.434898785092997</v>
      </c>
      <c r="C31" s="308">
        <v>142.09</v>
      </c>
      <c r="D31" s="308">
        <v>155.54</v>
      </c>
      <c r="E31" s="308">
        <v>0.39376423897671098</v>
      </c>
      <c r="F31" s="308">
        <v>360.85044281637801</v>
      </c>
      <c r="G31" s="308">
        <v>395.00793775536198</v>
      </c>
      <c r="H31" s="264">
        <v>0.37740096640901399</v>
      </c>
      <c r="I31" s="264">
        <v>1.4466024948189999</v>
      </c>
      <c r="J31" s="264">
        <v>6.0110389527582102</v>
      </c>
      <c r="K31" s="264">
        <v>5.9524086879973597</v>
      </c>
    </row>
    <row r="32" spans="1:11">
      <c r="A32" s="307">
        <v>37257</v>
      </c>
      <c r="B32" s="264">
        <v>50.900472009715898</v>
      </c>
      <c r="C32" s="308">
        <v>148.96</v>
      </c>
      <c r="D32" s="308">
        <v>162.97</v>
      </c>
      <c r="E32" s="308">
        <v>0.39739914438740098</v>
      </c>
      <c r="F32" s="308">
        <v>374.83724387385098</v>
      </c>
      <c r="G32" s="308">
        <v>410.09147176504803</v>
      </c>
      <c r="H32" s="264">
        <v>3.87606592590231</v>
      </c>
      <c r="I32" s="264">
        <v>3.8185394692060899</v>
      </c>
      <c r="J32" s="264">
        <v>4.8424739803581103</v>
      </c>
      <c r="K32" s="264">
        <v>4.8654653080390204</v>
      </c>
    </row>
    <row r="33" spans="1:11">
      <c r="A33" s="307">
        <v>37288</v>
      </c>
      <c r="B33" s="264">
        <v>50.867749849080496</v>
      </c>
      <c r="C33" s="308">
        <v>148.49</v>
      </c>
      <c r="D33" s="308">
        <v>162.35</v>
      </c>
      <c r="E33" s="308">
        <v>0.39714367016239699</v>
      </c>
      <c r="F33" s="308">
        <v>373.89491802621598</v>
      </c>
      <c r="G33" s="308">
        <v>408.79412715708901</v>
      </c>
      <c r="H33" s="264">
        <v>-0.25139600267477502</v>
      </c>
      <c r="I33" s="264">
        <v>-0.31635493476002102</v>
      </c>
      <c r="J33" s="264">
        <v>5.3018440034477496</v>
      </c>
      <c r="K33" s="264">
        <v>6.0955648593551004</v>
      </c>
    </row>
    <row r="34" spans="1:11">
      <c r="A34" s="307">
        <v>37316</v>
      </c>
      <c r="B34" s="264">
        <v>51.127948444496397</v>
      </c>
      <c r="C34" s="308">
        <v>147.66999999999999</v>
      </c>
      <c r="D34" s="308">
        <v>161.18</v>
      </c>
      <c r="E34" s="308">
        <v>0.39917513853796299</v>
      </c>
      <c r="F34" s="308">
        <v>369.93786872815502</v>
      </c>
      <c r="G34" s="308">
        <v>403.78266189208398</v>
      </c>
      <c r="H34" s="264">
        <v>-1.0583319289145801</v>
      </c>
      <c r="I34" s="264">
        <v>-1.2259142027935399</v>
      </c>
      <c r="J34" s="264">
        <v>4.1970997506215699</v>
      </c>
      <c r="K34" s="264">
        <v>3.9708374624587401</v>
      </c>
    </row>
    <row r="35" spans="1:11">
      <c r="A35" s="307">
        <v>37347</v>
      </c>
      <c r="B35" s="264">
        <v>51.407234972561497</v>
      </c>
      <c r="C35" s="308">
        <v>147.58000000000001</v>
      </c>
      <c r="D35" s="308">
        <v>160.55000000000001</v>
      </c>
      <c r="E35" s="308">
        <v>0.401355633588594</v>
      </c>
      <c r="F35" s="308">
        <v>367.70382087442101</v>
      </c>
      <c r="G35" s="308">
        <v>400.019300998701</v>
      </c>
      <c r="H35" s="264">
        <v>-0.603898125221769</v>
      </c>
      <c r="I35" s="264">
        <v>-0.93202637174883995</v>
      </c>
      <c r="J35" s="264">
        <v>2.3964101177207202</v>
      </c>
      <c r="K35" s="264">
        <v>2.1421970095093501</v>
      </c>
    </row>
    <row r="36" spans="1:11">
      <c r="A36" s="307">
        <v>37377</v>
      </c>
      <c r="B36" s="264">
        <v>51.511429231397599</v>
      </c>
      <c r="C36" s="308">
        <v>150.41</v>
      </c>
      <c r="D36" s="308">
        <v>163.41999999999999</v>
      </c>
      <c r="E36" s="308">
        <v>0.402169117387009</v>
      </c>
      <c r="F36" s="308">
        <v>373.99689209666502</v>
      </c>
      <c r="G36" s="308">
        <v>406.34646703302298</v>
      </c>
      <c r="H36" s="264">
        <v>1.7114511367543299</v>
      </c>
      <c r="I36" s="264">
        <v>1.5817151868736901</v>
      </c>
      <c r="J36" s="264">
        <v>4.4637521737034502</v>
      </c>
      <c r="K36" s="264">
        <v>3.89899006516805</v>
      </c>
    </row>
    <row r="37" spans="1:11">
      <c r="A37" s="307">
        <v>37408</v>
      </c>
      <c r="B37" s="264">
        <v>51.762586176959203</v>
      </c>
      <c r="C37" s="308">
        <v>150.44999999999999</v>
      </c>
      <c r="D37" s="308">
        <v>163.46</v>
      </c>
      <c r="E37" s="308">
        <v>0.40412999419880102</v>
      </c>
      <c r="F37" s="308">
        <v>372.281201988661</v>
      </c>
      <c r="G37" s="308">
        <v>404.47381373922502</v>
      </c>
      <c r="H37" s="264">
        <v>-0.45874448271108198</v>
      </c>
      <c r="I37" s="264">
        <v>-0.46085137825140299</v>
      </c>
      <c r="J37" s="264">
        <v>2.3187435045323199</v>
      </c>
      <c r="K37" s="264">
        <v>1.8748879358310599</v>
      </c>
    </row>
    <row r="38" spans="1:11">
      <c r="A38" s="307">
        <v>37438</v>
      </c>
      <c r="B38" s="264">
        <v>51.911181353361798</v>
      </c>
      <c r="C38" s="308">
        <v>152.07</v>
      </c>
      <c r="D38" s="308">
        <v>164.12</v>
      </c>
      <c r="E38" s="308">
        <v>0.405290132673572</v>
      </c>
      <c r="F38" s="308">
        <v>375.212687752455</v>
      </c>
      <c r="G38" s="308">
        <v>404.94447500449098</v>
      </c>
      <c r="H38" s="264">
        <v>0.78743856744170104</v>
      </c>
      <c r="I38" s="264">
        <v>0.11636384094044799</v>
      </c>
      <c r="J38" s="264">
        <v>3.66289705541698</v>
      </c>
      <c r="K38" s="264">
        <v>2.9743590329481799</v>
      </c>
    </row>
    <row r="39" spans="1:11">
      <c r="A39" s="307">
        <v>37469</v>
      </c>
      <c r="B39" s="264">
        <v>52.108560301264298</v>
      </c>
      <c r="C39" s="308">
        <v>152.1</v>
      </c>
      <c r="D39" s="308">
        <v>163.94</v>
      </c>
      <c r="E39" s="308">
        <v>0.40683114441510498</v>
      </c>
      <c r="F39" s="308">
        <v>373.86518236864998</v>
      </c>
      <c r="G39" s="308">
        <v>402.968165664146</v>
      </c>
      <c r="H39" s="264">
        <v>-0.35913108159428803</v>
      </c>
      <c r="I39" s="264">
        <v>-0.48804452519646302</v>
      </c>
      <c r="J39" s="264">
        <v>3.2785844483183402</v>
      </c>
      <c r="K39" s="264">
        <v>2.6981737232965002</v>
      </c>
    </row>
    <row r="40" spans="1:11">
      <c r="A40" s="307">
        <v>37500</v>
      </c>
      <c r="B40" s="264">
        <v>52.4219835649941</v>
      </c>
      <c r="C40" s="308">
        <v>151.38999999999999</v>
      </c>
      <c r="D40" s="308">
        <v>163.55000000000001</v>
      </c>
      <c r="E40" s="308">
        <v>0.40927815781045301</v>
      </c>
      <c r="F40" s="308">
        <v>369.89513637840503</v>
      </c>
      <c r="G40" s="308">
        <v>399.60598160174499</v>
      </c>
      <c r="H40" s="264">
        <v>-1.0618924086733501</v>
      </c>
      <c r="I40" s="264">
        <v>-0.834354757741118</v>
      </c>
      <c r="J40" s="264">
        <v>2.8829850088303699</v>
      </c>
      <c r="K40" s="264">
        <v>2.2497940495762099</v>
      </c>
    </row>
    <row r="41" spans="1:11">
      <c r="A41" s="307">
        <v>37530</v>
      </c>
      <c r="B41" s="264">
        <v>52.653036086685702</v>
      </c>
      <c r="C41" s="308">
        <v>150.78</v>
      </c>
      <c r="D41" s="308">
        <v>162.96</v>
      </c>
      <c r="E41" s="308">
        <v>0.41108207181760198</v>
      </c>
      <c r="F41" s="308">
        <v>366.78807064809598</v>
      </c>
      <c r="G41" s="308">
        <v>396.41719056117302</v>
      </c>
      <c r="H41" s="264">
        <v>-0.83998555934807795</v>
      </c>
      <c r="I41" s="264">
        <v>-0.79798381090049297</v>
      </c>
      <c r="J41" s="264">
        <v>2.1447479844718398</v>
      </c>
      <c r="K41" s="264">
        <v>1.4993766126413901</v>
      </c>
    </row>
    <row r="42" spans="1:11">
      <c r="A42" s="307">
        <v>37561</v>
      </c>
      <c r="B42" s="264">
        <v>53.0788772813736</v>
      </c>
      <c r="C42" s="308">
        <v>152.28</v>
      </c>
      <c r="D42" s="308">
        <v>164.46</v>
      </c>
      <c r="E42" s="308">
        <v>0.41440677431508699</v>
      </c>
      <c r="F42" s="308">
        <v>367.46503541521901</v>
      </c>
      <c r="G42" s="308">
        <v>396.85644683731903</v>
      </c>
      <c r="H42" s="264">
        <v>0.184565644658785</v>
      </c>
      <c r="I42" s="264">
        <v>0.110806566063371</v>
      </c>
      <c r="J42" s="264">
        <v>2.2173754675936199</v>
      </c>
      <c r="K42" s="264">
        <v>1.92133970417971</v>
      </c>
    </row>
    <row r="43" spans="1:11">
      <c r="A43" s="307">
        <v>37591</v>
      </c>
      <c r="B43" s="264">
        <v>53.309929803065103</v>
      </c>
      <c r="C43" s="308">
        <v>153.11000000000001</v>
      </c>
      <c r="D43" s="308">
        <v>165.4</v>
      </c>
      <c r="E43" s="308">
        <v>0.41621068832223501</v>
      </c>
      <c r="F43" s="308">
        <v>367.86657405938797</v>
      </c>
      <c r="G43" s="308">
        <v>397.39488831182001</v>
      </c>
      <c r="H43" s="264">
        <v>0.109272612485456</v>
      </c>
      <c r="I43" s="264">
        <v>0.135676635416182</v>
      </c>
      <c r="J43" s="264">
        <v>1.94433216937469</v>
      </c>
      <c r="K43" s="264">
        <v>0.60427913677418799</v>
      </c>
    </row>
    <row r="44" spans="1:11">
      <c r="A44" s="307">
        <v>37622</v>
      </c>
      <c r="B44" s="264">
        <v>53.525440675315501</v>
      </c>
      <c r="C44" s="308">
        <v>158.82</v>
      </c>
      <c r="D44" s="308">
        <v>172.55</v>
      </c>
      <c r="E44" s="308">
        <v>0.41789326282217498</v>
      </c>
      <c r="F44" s="308">
        <v>380.04919947125899</v>
      </c>
      <c r="G44" s="308">
        <v>412.90447908805999</v>
      </c>
      <c r="H44" s="264">
        <v>3.3116967593539202</v>
      </c>
      <c r="I44" s="264">
        <v>3.9028158721735999</v>
      </c>
      <c r="J44" s="264">
        <v>1.39045830759594</v>
      </c>
      <c r="K44" s="264">
        <v>0.68594631117420102</v>
      </c>
    </row>
    <row r="45" spans="1:11">
      <c r="A45" s="307">
        <v>37653</v>
      </c>
      <c r="B45" s="264">
        <v>53.674122454969499</v>
      </c>
      <c r="C45" s="308">
        <v>158.91</v>
      </c>
      <c r="D45" s="308">
        <v>172.41</v>
      </c>
      <c r="E45" s="308">
        <v>0.41905407744112799</v>
      </c>
      <c r="F45" s="308">
        <v>379.21120102291502</v>
      </c>
      <c r="G45" s="308">
        <v>411.42661360745598</v>
      </c>
      <c r="H45" s="264">
        <v>-0.220497359160166</v>
      </c>
      <c r="I45" s="264">
        <v>-0.35791945969396699</v>
      </c>
      <c r="J45" s="264">
        <v>1.4218655403940501</v>
      </c>
      <c r="K45" s="264">
        <v>0.64396386236618097</v>
      </c>
    </row>
    <row r="46" spans="1:11">
      <c r="A46" s="307">
        <v>37681</v>
      </c>
      <c r="B46" s="264">
        <v>54.012930412786197</v>
      </c>
      <c r="C46" s="308">
        <v>158.85</v>
      </c>
      <c r="D46" s="308">
        <v>172.12</v>
      </c>
      <c r="E46" s="308">
        <v>0.42169927869824603</v>
      </c>
      <c r="F46" s="308">
        <v>376.69023407001799</v>
      </c>
      <c r="G46" s="308">
        <v>408.15815604741198</v>
      </c>
      <c r="H46" s="264">
        <v>-0.66479232314270398</v>
      </c>
      <c r="I46" s="264">
        <v>-0.79442054839020704</v>
      </c>
      <c r="J46" s="264">
        <v>1.8252701095664601</v>
      </c>
      <c r="K46" s="264">
        <v>1.08362606131349</v>
      </c>
    </row>
    <row r="47" spans="1:11">
      <c r="A47" s="307">
        <v>37712</v>
      </c>
      <c r="B47" s="264">
        <v>54.105144199470402</v>
      </c>
      <c r="C47" s="308">
        <v>159.31</v>
      </c>
      <c r="D47" s="308">
        <v>172.34</v>
      </c>
      <c r="E47" s="308">
        <v>0.42241922644101099</v>
      </c>
      <c r="F47" s="308">
        <v>377.13718985337698</v>
      </c>
      <c r="G47" s="308">
        <v>407.98332370429301</v>
      </c>
      <c r="H47" s="264">
        <v>0.118653403495528</v>
      </c>
      <c r="I47" s="264">
        <v>-4.283446025235E-2</v>
      </c>
      <c r="J47" s="264">
        <v>2.5654802706491102</v>
      </c>
      <c r="K47" s="264">
        <v>1.99090961003869</v>
      </c>
    </row>
    <row r="48" spans="1:11">
      <c r="A48" s="307">
        <v>37742</v>
      </c>
      <c r="B48" s="264">
        <v>53.9305596707487</v>
      </c>
      <c r="C48" s="308">
        <v>162.9</v>
      </c>
      <c r="D48" s="308">
        <v>175.22</v>
      </c>
      <c r="E48" s="308">
        <v>0.42105617931005201</v>
      </c>
      <c r="F48" s="308">
        <v>386.88424016702498</v>
      </c>
      <c r="G48" s="308">
        <v>416.14399362839799</v>
      </c>
      <c r="H48" s="264">
        <v>2.5844839957144901</v>
      </c>
      <c r="I48" s="264">
        <v>2.0002459536850901</v>
      </c>
      <c r="J48" s="264">
        <v>3.4458436266975498</v>
      </c>
      <c r="K48" s="264">
        <v>2.4111263146725301</v>
      </c>
    </row>
    <row r="49" spans="1:11">
      <c r="A49" s="307">
        <v>37773</v>
      </c>
      <c r="B49" s="264">
        <v>53.975112399146603</v>
      </c>
      <c r="C49" s="308">
        <v>165.83</v>
      </c>
      <c r="D49" s="308">
        <v>175.27</v>
      </c>
      <c r="E49" s="308">
        <v>0.42140401923071302</v>
      </c>
      <c r="F49" s="308">
        <v>393.51784138824399</v>
      </c>
      <c r="G49" s="308">
        <v>415.91914647601402</v>
      </c>
      <c r="H49" s="264">
        <v>1.7146217220828299</v>
      </c>
      <c r="I49" s="264">
        <v>-5.4031094002682203E-2</v>
      </c>
      <c r="J49" s="264">
        <v>5.7044619191462598</v>
      </c>
      <c r="K49" s="264">
        <v>2.8296844809261499</v>
      </c>
    </row>
    <row r="50" spans="1:11">
      <c r="A50" s="307">
        <v>37803</v>
      </c>
      <c r="B50" s="264">
        <v>54.053338701333502</v>
      </c>
      <c r="C50" s="308">
        <v>167.22</v>
      </c>
      <c r="D50" s="308">
        <v>176.98</v>
      </c>
      <c r="E50" s="308">
        <v>0.42201476141698802</v>
      </c>
      <c r="F50" s="308">
        <v>396.24206375750902</v>
      </c>
      <c r="G50" s="308">
        <v>419.36921686283898</v>
      </c>
      <c r="H50" s="264">
        <v>0.69227416974397804</v>
      </c>
      <c r="I50" s="264">
        <v>0.82950506512042799</v>
      </c>
      <c r="J50" s="264">
        <v>5.60465482418011</v>
      </c>
      <c r="K50" s="264">
        <v>3.56215302312446</v>
      </c>
    </row>
    <row r="51" spans="1:11">
      <c r="A51" s="307">
        <v>37834</v>
      </c>
      <c r="B51" s="264">
        <v>54.215489910502399</v>
      </c>
      <c r="C51" s="308">
        <v>167.15</v>
      </c>
      <c r="D51" s="308">
        <v>176.97</v>
      </c>
      <c r="E51" s="308">
        <v>0.42328073694218199</v>
      </c>
      <c r="F51" s="308">
        <v>394.89158237510799</v>
      </c>
      <c r="G51" s="308">
        <v>418.091315183505</v>
      </c>
      <c r="H51" s="264">
        <v>-0.34082231694285697</v>
      </c>
      <c r="I51" s="264">
        <v>-0.30471995271685898</v>
      </c>
      <c r="J51" s="264">
        <v>5.6240594198270397</v>
      </c>
      <c r="K51" s="264">
        <v>3.7529390180076398</v>
      </c>
    </row>
    <row r="52" spans="1:11">
      <c r="A52" s="307">
        <v>37865</v>
      </c>
      <c r="B52" s="264">
        <v>54.538238163897297</v>
      </c>
      <c r="C52" s="308">
        <v>165.72</v>
      </c>
      <c r="D52" s="308">
        <v>175.57</v>
      </c>
      <c r="E52" s="308">
        <v>0.42580055404185801</v>
      </c>
      <c r="F52" s="308">
        <v>389.19629959830701</v>
      </c>
      <c r="G52" s="308">
        <v>412.32919575473602</v>
      </c>
      <c r="H52" s="264">
        <v>-1.44223959967601</v>
      </c>
      <c r="I52" s="264">
        <v>-1.3781963938285799</v>
      </c>
      <c r="J52" s="264">
        <v>5.2180094631352203</v>
      </c>
      <c r="K52" s="264">
        <v>3.1839398654625</v>
      </c>
    </row>
    <row r="53" spans="1:11">
      <c r="A53" s="307">
        <v>37895</v>
      </c>
      <c r="B53" s="264">
        <v>54.738207386706698</v>
      </c>
      <c r="C53" s="308">
        <v>165.13</v>
      </c>
      <c r="D53" s="308">
        <v>174.91</v>
      </c>
      <c r="E53" s="308">
        <v>0.42736178903459199</v>
      </c>
      <c r="F53" s="308">
        <v>386.39392719931197</v>
      </c>
      <c r="G53" s="308">
        <v>409.27851878175801</v>
      </c>
      <c r="H53" s="264">
        <v>-0.72004086418274704</v>
      </c>
      <c r="I53" s="264">
        <v>-0.73986441037567896</v>
      </c>
      <c r="J53" s="264">
        <v>5.34528195439239</v>
      </c>
      <c r="K53" s="264">
        <v>3.2443921522117698</v>
      </c>
    </row>
    <row r="54" spans="1:11">
      <c r="A54" s="307">
        <v>37926</v>
      </c>
      <c r="B54" s="264">
        <v>55.192541605369897</v>
      </c>
      <c r="C54" s="308">
        <v>166.66</v>
      </c>
      <c r="D54" s="308">
        <v>176.35</v>
      </c>
      <c r="E54" s="308">
        <v>0.43090894729529</v>
      </c>
      <c r="F54" s="308">
        <v>386.76384198119803</v>
      </c>
      <c r="G54" s="308">
        <v>409.251191247956</v>
      </c>
      <c r="H54" s="264">
        <v>9.5735143812269996E-2</v>
      </c>
      <c r="I54" s="264">
        <v>-6.67700173550001E-3</v>
      </c>
      <c r="J54" s="264">
        <v>5.2518756088379499</v>
      </c>
      <c r="K54" s="264">
        <v>3.1232312110374401</v>
      </c>
    </row>
    <row r="55" spans="1:11">
      <c r="A55" s="307">
        <v>37956</v>
      </c>
      <c r="B55" s="264">
        <v>55.429810786838097</v>
      </c>
      <c r="C55" s="308">
        <v>167.32</v>
      </c>
      <c r="D55" s="308">
        <v>177.49</v>
      </c>
      <c r="E55" s="308">
        <v>0.43276139710532202</v>
      </c>
      <c r="F55" s="308">
        <v>386.63337608016599</v>
      </c>
      <c r="G55" s="308">
        <v>410.13362371783802</v>
      </c>
      <c r="H55" s="264">
        <v>-3.3732703751299102E-2</v>
      </c>
      <c r="I55" s="264">
        <v>0.21562123428180399</v>
      </c>
      <c r="J55" s="264">
        <v>5.1015241242735199</v>
      </c>
      <c r="K55" s="264">
        <v>3.2055609623298902</v>
      </c>
    </row>
    <row r="56" spans="1:11">
      <c r="A56" s="307">
        <v>37987</v>
      </c>
      <c r="B56" s="264">
        <v>55.774317349450101</v>
      </c>
      <c r="C56" s="308">
        <v>173.81</v>
      </c>
      <c r="D56" s="308">
        <v>184.55</v>
      </c>
      <c r="E56" s="308">
        <v>0.43545108951508499</v>
      </c>
      <c r="F56" s="308">
        <v>399.14930559377802</v>
      </c>
      <c r="G56" s="308">
        <v>423.813384427431</v>
      </c>
      <c r="H56" s="264">
        <v>3.2371570298723999</v>
      </c>
      <c r="I56" s="264">
        <v>3.3354399440812799</v>
      </c>
      <c r="J56" s="264">
        <v>5.0256930284531904</v>
      </c>
      <c r="K56" s="264">
        <v>2.6419924926617502</v>
      </c>
    </row>
    <row r="57" spans="1:11">
      <c r="A57" s="307">
        <v>38018</v>
      </c>
      <c r="B57" s="264">
        <v>56.107944757453097</v>
      </c>
      <c r="C57" s="308">
        <v>173.66</v>
      </c>
      <c r="D57" s="308">
        <v>184.3</v>
      </c>
      <c r="E57" s="308">
        <v>0.43805584426979999</v>
      </c>
      <c r="F57" s="308">
        <v>396.43347365785201</v>
      </c>
      <c r="G57" s="308">
        <v>420.72261427583902</v>
      </c>
      <c r="H57" s="264">
        <v>-0.68040502585508</v>
      </c>
      <c r="I57" s="264">
        <v>-0.72927620154505901</v>
      </c>
      <c r="J57" s="264">
        <v>4.5416044115996996</v>
      </c>
      <c r="K57" s="264">
        <v>2.2594553587270498</v>
      </c>
    </row>
    <row r="58" spans="1:11">
      <c r="A58" s="307">
        <v>38047</v>
      </c>
      <c r="B58" s="264">
        <v>56.2980709356166</v>
      </c>
      <c r="C58" s="308">
        <v>173.79</v>
      </c>
      <c r="D58" s="308">
        <v>182.88</v>
      </c>
      <c r="E58" s="308">
        <v>0.43954023090797101</v>
      </c>
      <c r="F58" s="308">
        <v>395.39042795012602</v>
      </c>
      <c r="G58" s="308">
        <v>416.07112873881698</v>
      </c>
      <c r="H58" s="264">
        <v>-0.26310737539439999</v>
      </c>
      <c r="I58" s="264">
        <v>-1.1055943700644</v>
      </c>
      <c r="J58" s="264">
        <v>4.9643426318911601</v>
      </c>
      <c r="K58" s="264">
        <v>1.9387025774601601</v>
      </c>
    </row>
    <row r="59" spans="1:11">
      <c r="A59" s="307">
        <v>38078</v>
      </c>
      <c r="B59" s="264">
        <v>56.383031952561801</v>
      </c>
      <c r="C59" s="308">
        <v>174.44</v>
      </c>
      <c r="D59" s="308">
        <v>183.06</v>
      </c>
      <c r="E59" s="308">
        <v>0.440203553547374</v>
      </c>
      <c r="F59" s="308">
        <v>396.27122178882502</v>
      </c>
      <c r="G59" s="308">
        <v>415.85307189097801</v>
      </c>
      <c r="H59" s="264">
        <v>0.222765594823571</v>
      </c>
      <c r="I59" s="264">
        <v>-5.2408550552418602E-2</v>
      </c>
      <c r="J59" s="264">
        <v>5.0734937975452903</v>
      </c>
      <c r="K59" s="264">
        <v>1.92893869171693</v>
      </c>
    </row>
    <row r="60" spans="1:11">
      <c r="A60" s="307">
        <v>38108</v>
      </c>
      <c r="B60" s="264">
        <v>56.2416029426468</v>
      </c>
      <c r="C60" s="308">
        <v>177.37</v>
      </c>
      <c r="D60" s="308">
        <v>186.56</v>
      </c>
      <c r="E60" s="308">
        <v>0.43909936403178201</v>
      </c>
      <c r="F60" s="308">
        <v>403.940462066262</v>
      </c>
      <c r="G60" s="308">
        <v>424.86966568800699</v>
      </c>
      <c r="H60" s="264">
        <v>1.93535130883782</v>
      </c>
      <c r="I60" s="264">
        <v>2.1682162298402301</v>
      </c>
      <c r="J60" s="264">
        <v>4.4086111886785497</v>
      </c>
      <c r="K60" s="264">
        <v>2.0967915416798801</v>
      </c>
    </row>
    <row r="61" spans="1:11">
      <c r="A61" s="307">
        <v>38139</v>
      </c>
      <c r="B61" s="264">
        <v>56.331744509405603</v>
      </c>
      <c r="C61" s="308">
        <v>177.69</v>
      </c>
      <c r="D61" s="308">
        <v>186.41</v>
      </c>
      <c r="E61" s="308">
        <v>0.43980313317358599</v>
      </c>
      <c r="F61" s="308">
        <v>404.02167833094398</v>
      </c>
      <c r="G61" s="308">
        <v>423.84873126046102</v>
      </c>
      <c r="H61" s="264">
        <v>2.0105998856001499E-2</v>
      </c>
      <c r="I61" s="264">
        <v>-0.240293555882198</v>
      </c>
      <c r="J61" s="264">
        <v>2.6692149219067698</v>
      </c>
      <c r="K61" s="264">
        <v>1.9065207388580001</v>
      </c>
    </row>
    <row r="62" spans="1:11">
      <c r="A62" s="307">
        <v>38169</v>
      </c>
      <c r="B62" s="264">
        <v>56.479390179096498</v>
      </c>
      <c r="C62" s="308">
        <v>178.93</v>
      </c>
      <c r="D62" s="308">
        <v>187.91</v>
      </c>
      <c r="E62" s="308">
        <v>0.44095585849205599</v>
      </c>
      <c r="F62" s="308">
        <v>405.77757740171501</v>
      </c>
      <c r="G62" s="308">
        <v>426.14242759490497</v>
      </c>
      <c r="H62" s="264">
        <v>0.43460516228357399</v>
      </c>
      <c r="I62" s="264">
        <v>0.54115918375470295</v>
      </c>
      <c r="J62" s="264">
        <v>2.40648697257997</v>
      </c>
      <c r="K62" s="264">
        <v>1.61509487575988</v>
      </c>
    </row>
    <row r="63" spans="1:11">
      <c r="A63" s="307">
        <v>38200</v>
      </c>
      <c r="B63" s="264">
        <v>56.828041181559897</v>
      </c>
      <c r="C63" s="308">
        <v>178.99</v>
      </c>
      <c r="D63" s="308">
        <v>187.62</v>
      </c>
      <c r="E63" s="308">
        <v>0.44367790810374402</v>
      </c>
      <c r="F63" s="308">
        <v>403.42328687266399</v>
      </c>
      <c r="G63" s="308">
        <v>422.87433422565101</v>
      </c>
      <c r="H63" s="264">
        <v>-0.58019236649945505</v>
      </c>
      <c r="I63" s="264">
        <v>-0.76690166423903905</v>
      </c>
      <c r="J63" s="264">
        <v>2.1605181974863101</v>
      </c>
      <c r="K63" s="264">
        <v>1.14401301066163</v>
      </c>
    </row>
    <row r="64" spans="1:11">
      <c r="A64" s="307">
        <v>38231</v>
      </c>
      <c r="B64" s="264">
        <v>57.2979170496642</v>
      </c>
      <c r="C64" s="308">
        <v>178.15</v>
      </c>
      <c r="D64" s="308">
        <v>186.17</v>
      </c>
      <c r="E64" s="308">
        <v>0.44734640587164798</v>
      </c>
      <c r="F64" s="308">
        <v>398.23724447473103</v>
      </c>
      <c r="G64" s="308">
        <v>416.165185539493</v>
      </c>
      <c r="H64" s="264">
        <v>-1.2855089348299</v>
      </c>
      <c r="I64" s="264">
        <v>-1.5865584981512</v>
      </c>
      <c r="J64" s="264">
        <v>2.3229781181772502</v>
      </c>
      <c r="K64" s="264">
        <v>0.93032213683930098</v>
      </c>
    </row>
    <row r="65" spans="1:11">
      <c r="A65" s="307">
        <v>38261</v>
      </c>
      <c r="B65" s="264">
        <v>57.694747165394602</v>
      </c>
      <c r="C65" s="308">
        <v>177.75</v>
      </c>
      <c r="D65" s="308">
        <v>185.67</v>
      </c>
      <c r="E65" s="308">
        <v>0.45044460795567398</v>
      </c>
      <c r="F65" s="308">
        <v>394.61011822677102</v>
      </c>
      <c r="G65" s="308">
        <v>412.19274627940598</v>
      </c>
      <c r="H65" s="264">
        <v>-0.91079533576648997</v>
      </c>
      <c r="I65" s="264">
        <v>-0.95453425661671298</v>
      </c>
      <c r="J65" s="264">
        <v>2.12637685250685</v>
      </c>
      <c r="K65" s="264">
        <v>0.71204017897708005</v>
      </c>
    </row>
    <row r="66" spans="1:11">
      <c r="A66" s="307">
        <v>38292</v>
      </c>
      <c r="B66" s="264">
        <v>58.186899397697402</v>
      </c>
      <c r="C66" s="308">
        <v>178.74</v>
      </c>
      <c r="D66" s="308">
        <v>186.63</v>
      </c>
      <c r="E66" s="308">
        <v>0.454287025683906</v>
      </c>
      <c r="F66" s="308">
        <v>393.45169440160902</v>
      </c>
      <c r="G66" s="308">
        <v>410.819568793624</v>
      </c>
      <c r="H66" s="264">
        <v>-0.29356161224834998</v>
      </c>
      <c r="I66" s="264">
        <v>-0.33313965327570499</v>
      </c>
      <c r="J66" s="264">
        <v>1.7291824349846301</v>
      </c>
      <c r="K66" s="264">
        <v>0.38323102759581001</v>
      </c>
    </row>
    <row r="67" spans="1:11">
      <c r="A67" s="307">
        <v>38322</v>
      </c>
      <c r="B67" s="264">
        <v>58.3070881533761</v>
      </c>
      <c r="C67" s="308">
        <v>179.23</v>
      </c>
      <c r="D67" s="308">
        <v>187.64</v>
      </c>
      <c r="E67" s="308">
        <v>0.455225384539647</v>
      </c>
      <c r="F67" s="308">
        <v>393.717059915824</v>
      </c>
      <c r="G67" s="308">
        <v>412.19142511078002</v>
      </c>
      <c r="H67" s="264">
        <v>6.7445513131780793E-2</v>
      </c>
      <c r="I67" s="264">
        <v>0.33393158976953202</v>
      </c>
      <c r="J67" s="264">
        <v>1.8321449398588401</v>
      </c>
      <c r="K67" s="264">
        <v>0.50173925616945303</v>
      </c>
    </row>
    <row r="68" spans="1:11">
      <c r="A68" s="307">
        <v>38353</v>
      </c>
      <c r="B68" s="264">
        <v>58.309160373301403</v>
      </c>
      <c r="C68" s="308">
        <v>185.03</v>
      </c>
      <c r="D68" s="308">
        <v>195.16</v>
      </c>
      <c r="E68" s="308">
        <v>0.45524156314060599</v>
      </c>
      <c r="F68" s="308">
        <v>406.44355652309298</v>
      </c>
      <c r="G68" s="308">
        <v>428.69547906310697</v>
      </c>
      <c r="H68" s="264">
        <v>3.2323965362307998</v>
      </c>
      <c r="I68" s="264">
        <v>4.0039779934507997</v>
      </c>
      <c r="J68" s="264">
        <v>1.82744923443217</v>
      </c>
      <c r="K68" s="264">
        <v>1.1519444206021401</v>
      </c>
    </row>
    <row r="69" spans="1:11">
      <c r="A69" s="307">
        <v>38384</v>
      </c>
      <c r="B69" s="264">
        <v>58.503430991315597</v>
      </c>
      <c r="C69" s="308">
        <v>184.71</v>
      </c>
      <c r="D69" s="308">
        <v>194.63</v>
      </c>
      <c r="E69" s="308">
        <v>0.45675830698069703</v>
      </c>
      <c r="F69" s="308">
        <v>404.39330205286399</v>
      </c>
      <c r="G69" s="308">
        <v>426.11157153672798</v>
      </c>
      <c r="H69" s="264">
        <v>-0.50443768570645997</v>
      </c>
      <c r="I69" s="264">
        <v>-0.60273729315422098</v>
      </c>
      <c r="J69" s="264">
        <v>2.0078598110214698</v>
      </c>
      <c r="K69" s="264">
        <v>1.2808812928121001</v>
      </c>
    </row>
    <row r="70" spans="1:11">
      <c r="A70" s="307">
        <v>38412</v>
      </c>
      <c r="B70" s="264">
        <v>58.767120976833802</v>
      </c>
      <c r="C70" s="308">
        <v>186.36</v>
      </c>
      <c r="D70" s="308">
        <v>194.45</v>
      </c>
      <c r="E70" s="308">
        <v>0.45881703395298201</v>
      </c>
      <c r="F70" s="308">
        <v>406.17498089466602</v>
      </c>
      <c r="G70" s="308">
        <v>423.80728179313098</v>
      </c>
      <c r="H70" s="264">
        <v>0.44058070021366602</v>
      </c>
      <c r="I70" s="264">
        <v>-0.54077145459510101</v>
      </c>
      <c r="J70" s="264">
        <v>2.72757056877979</v>
      </c>
      <c r="K70" s="264">
        <v>1.8593342628129499</v>
      </c>
    </row>
    <row r="71" spans="1:11">
      <c r="A71" s="307">
        <v>38443</v>
      </c>
      <c r="B71" s="264">
        <v>58.976415189308199</v>
      </c>
      <c r="C71" s="308">
        <v>186.71</v>
      </c>
      <c r="D71" s="308">
        <v>194.33</v>
      </c>
      <c r="E71" s="308">
        <v>0.46045107265004398</v>
      </c>
      <c r="F71" s="308">
        <v>405.493680198037</v>
      </c>
      <c r="G71" s="308">
        <v>422.042669770685</v>
      </c>
      <c r="H71" s="264">
        <v>-0.167735761352972</v>
      </c>
      <c r="I71" s="264">
        <v>-0.41637133155894002</v>
      </c>
      <c r="J71" s="264">
        <v>2.3273096561443798</v>
      </c>
      <c r="K71" s="264">
        <v>1.4884098009811899</v>
      </c>
    </row>
    <row r="72" spans="1:11">
      <c r="A72" s="307">
        <v>38473</v>
      </c>
      <c r="B72" s="264">
        <v>58.828251464635798</v>
      </c>
      <c r="C72" s="308">
        <v>187.79</v>
      </c>
      <c r="D72" s="308">
        <v>197.07</v>
      </c>
      <c r="E72" s="308">
        <v>0.45929430268133298</v>
      </c>
      <c r="F72" s="308">
        <v>408.86638241252598</v>
      </c>
      <c r="G72" s="308">
        <v>429.07129230542898</v>
      </c>
      <c r="H72" s="264">
        <v>0.83175210347081796</v>
      </c>
      <c r="I72" s="264">
        <v>1.6653819715818601</v>
      </c>
      <c r="J72" s="264">
        <v>1.21946692863248</v>
      </c>
      <c r="K72" s="264">
        <v>0.98892129910410598</v>
      </c>
    </row>
    <row r="73" spans="1:11">
      <c r="A73" s="307">
        <v>38504</v>
      </c>
      <c r="B73" s="264">
        <v>58.771783471665998</v>
      </c>
      <c r="C73" s="308">
        <v>188.32</v>
      </c>
      <c r="D73" s="308">
        <v>196.89</v>
      </c>
      <c r="E73" s="308">
        <v>0.45885343580514298</v>
      </c>
      <c r="F73" s="308">
        <v>410.41427459196802</v>
      </c>
      <c r="G73" s="308">
        <v>429.09126234288698</v>
      </c>
      <c r="H73" s="264">
        <v>0.37858142562583502</v>
      </c>
      <c r="I73" s="264">
        <v>4.6542469321009198E-3</v>
      </c>
      <c r="J73" s="264">
        <v>1.58224090534747</v>
      </c>
      <c r="K73" s="264">
        <v>1.2368872892071201</v>
      </c>
    </row>
    <row r="74" spans="1:11">
      <c r="A74" s="307">
        <v>38534</v>
      </c>
      <c r="B74" s="264">
        <v>59.001799883395201</v>
      </c>
      <c r="C74" s="308">
        <v>190.39</v>
      </c>
      <c r="D74" s="308">
        <v>198.8</v>
      </c>
      <c r="E74" s="308">
        <v>0.46064926051181398</v>
      </c>
      <c r="F74" s="308">
        <v>413.30794667609598</v>
      </c>
      <c r="G74" s="308">
        <v>431.564787011965</v>
      </c>
      <c r="H74" s="264">
        <v>0.70506126693699001</v>
      </c>
      <c r="I74" s="264">
        <v>0.57645654576408101</v>
      </c>
      <c r="J74" s="264">
        <v>1.85578742980319</v>
      </c>
      <c r="K74" s="264">
        <v>1.27242890309303</v>
      </c>
    </row>
    <row r="75" spans="1:11">
      <c r="A75" s="307">
        <v>38565</v>
      </c>
      <c r="B75" s="264">
        <v>59.072255360861497</v>
      </c>
      <c r="C75" s="308">
        <v>190.66</v>
      </c>
      <c r="D75" s="308">
        <v>198.1</v>
      </c>
      <c r="E75" s="308">
        <v>0.46119933294448601</v>
      </c>
      <c r="F75" s="308">
        <v>413.40042446017497</v>
      </c>
      <c r="G75" s="308">
        <v>429.53227780111598</v>
      </c>
      <c r="H75" s="264">
        <v>2.23750316979743E-2</v>
      </c>
      <c r="I75" s="264">
        <v>-0.47096270873291401</v>
      </c>
      <c r="J75" s="264">
        <v>2.47311890814581</v>
      </c>
      <c r="K75" s="264">
        <v>1.57444967372082</v>
      </c>
    </row>
    <row r="76" spans="1:11">
      <c r="A76" s="307">
        <v>38596</v>
      </c>
      <c r="B76" s="264">
        <v>59.309006487348199</v>
      </c>
      <c r="C76" s="308">
        <v>189.35</v>
      </c>
      <c r="D76" s="308">
        <v>196.59</v>
      </c>
      <c r="E76" s="308">
        <v>0.46304773810427702</v>
      </c>
      <c r="F76" s="308">
        <v>408.921120693087</v>
      </c>
      <c r="G76" s="308">
        <v>424.55665760260899</v>
      </c>
      <c r="H76" s="264">
        <v>-1.08352664923776</v>
      </c>
      <c r="I76" s="264">
        <v>-1.1583809775549601</v>
      </c>
      <c r="J76" s="264">
        <v>2.68279181984787</v>
      </c>
      <c r="K76" s="264">
        <v>2.01638011892737</v>
      </c>
    </row>
    <row r="77" spans="1:11">
      <c r="A77" s="307">
        <v>38626</v>
      </c>
      <c r="B77" s="264">
        <v>59.454579937113898</v>
      </c>
      <c r="C77" s="308">
        <v>188.47</v>
      </c>
      <c r="D77" s="308">
        <v>195.72</v>
      </c>
      <c r="E77" s="308">
        <v>0.46418428482178797</v>
      </c>
      <c r="F77" s="308">
        <v>406.02408604237502</v>
      </c>
      <c r="G77" s="308">
        <v>421.64288279415098</v>
      </c>
      <c r="H77" s="264">
        <v>-0.708458062963779</v>
      </c>
      <c r="I77" s="264">
        <v>-0.68631000274766996</v>
      </c>
      <c r="J77" s="264">
        <v>2.89246709306255</v>
      </c>
      <c r="K77" s="264">
        <v>2.29264988286302</v>
      </c>
    </row>
    <row r="78" spans="1:11">
      <c r="A78" s="307">
        <v>38657</v>
      </c>
      <c r="B78" s="264">
        <v>59.882493351727099</v>
      </c>
      <c r="C78" s="308">
        <v>189.45</v>
      </c>
      <c r="D78" s="308">
        <v>197.51</v>
      </c>
      <c r="E78" s="308">
        <v>0.46752516592023302</v>
      </c>
      <c r="F78" s="308">
        <v>405.21882843911601</v>
      </c>
      <c r="G78" s="308">
        <v>422.45854212198299</v>
      </c>
      <c r="H78" s="264">
        <v>-0.19832754532084201</v>
      </c>
      <c r="I78" s="264">
        <v>0.19344790606383699</v>
      </c>
      <c r="J78" s="264">
        <v>2.9907442781262401</v>
      </c>
      <c r="K78" s="264">
        <v>2.8331107406927898</v>
      </c>
    </row>
    <row r="79" spans="1:11">
      <c r="A79" s="307">
        <v>38687</v>
      </c>
      <c r="B79" s="264">
        <v>60.250312388500703</v>
      </c>
      <c r="C79" s="308">
        <v>189.86</v>
      </c>
      <c r="D79" s="308">
        <v>198.74</v>
      </c>
      <c r="E79" s="308">
        <v>0.47039686759080501</v>
      </c>
      <c r="F79" s="308">
        <v>403.61663327477299</v>
      </c>
      <c r="G79" s="308">
        <v>422.49431000225599</v>
      </c>
      <c r="H79" s="264">
        <v>-0.39539010823224102</v>
      </c>
      <c r="I79" s="264">
        <v>8.4666012653444901E-3</v>
      </c>
      <c r="J79" s="264">
        <v>2.5143877080321801</v>
      </c>
      <c r="K79" s="264">
        <v>2.4995388704912598</v>
      </c>
    </row>
    <row r="80" spans="1:11">
      <c r="A80" s="307">
        <v>38718</v>
      </c>
      <c r="B80" s="264">
        <v>60.603625885796198</v>
      </c>
      <c r="C80" s="308">
        <v>195.72</v>
      </c>
      <c r="D80" s="308">
        <v>206.8</v>
      </c>
      <c r="E80" s="308">
        <v>0.47315531905465302</v>
      </c>
      <c r="F80" s="308">
        <v>413.64852537437702</v>
      </c>
      <c r="G80" s="308">
        <v>437.06578299315902</v>
      </c>
      <c r="H80" s="264">
        <v>2.48550016836748</v>
      </c>
      <c r="I80" s="264">
        <v>3.4489157950612399</v>
      </c>
      <c r="J80" s="264">
        <v>1.7726862034469699</v>
      </c>
      <c r="K80" s="264">
        <v>1.9525057619792501</v>
      </c>
    </row>
    <row r="81" spans="1:11">
      <c r="A81" s="307">
        <v>38749</v>
      </c>
      <c r="B81" s="264">
        <v>60.696357727461802</v>
      </c>
      <c r="C81" s="308">
        <v>195.52</v>
      </c>
      <c r="D81" s="308">
        <v>206.35</v>
      </c>
      <c r="E81" s="308">
        <v>0.47387931144765799</v>
      </c>
      <c r="F81" s="308">
        <v>412.59450513402697</v>
      </c>
      <c r="G81" s="308">
        <v>435.44842540101598</v>
      </c>
      <c r="H81" s="264">
        <v>-0.25481058814250701</v>
      </c>
      <c r="I81" s="264">
        <v>-0.37004900751265202</v>
      </c>
      <c r="J81" s="264">
        <v>2.02802643850191</v>
      </c>
      <c r="K81" s="264">
        <v>2.1911758534543599</v>
      </c>
    </row>
    <row r="82" spans="1:11">
      <c r="A82" s="307">
        <v>38777</v>
      </c>
      <c r="B82" s="264">
        <v>60.772511809723397</v>
      </c>
      <c r="C82" s="308">
        <v>195.59</v>
      </c>
      <c r="D82" s="308">
        <v>204.88</v>
      </c>
      <c r="E82" s="308">
        <v>0.474473875032974</v>
      </c>
      <c r="F82" s="308">
        <v>412.225014467672</v>
      </c>
      <c r="G82" s="308">
        <v>431.80459616614701</v>
      </c>
      <c r="H82" s="264">
        <v>-8.9552977986306903E-2</v>
      </c>
      <c r="I82" s="264">
        <v>-0.83679926767746804</v>
      </c>
      <c r="J82" s="264">
        <v>1.48951409062166</v>
      </c>
      <c r="K82" s="264">
        <v>1.8870167447759401</v>
      </c>
    </row>
    <row r="83" spans="1:11">
      <c r="A83" s="307">
        <v>38808</v>
      </c>
      <c r="B83" s="264">
        <v>60.861617266519197</v>
      </c>
      <c r="C83" s="308">
        <v>196.97</v>
      </c>
      <c r="D83" s="308">
        <v>205.19</v>
      </c>
      <c r="E83" s="308">
        <v>0.47516955487429502</v>
      </c>
      <c r="F83" s="308">
        <v>414.52571609329601</v>
      </c>
      <c r="G83" s="308">
        <v>431.82480420969398</v>
      </c>
      <c r="H83" s="264">
        <v>0.55811790766635605</v>
      </c>
      <c r="I83" s="264">
        <v>4.6799046899748103E-3</v>
      </c>
      <c r="J83" s="264">
        <v>2.2274171796828202</v>
      </c>
      <c r="K83" s="264">
        <v>2.3178069753763402</v>
      </c>
    </row>
    <row r="84" spans="1:11">
      <c r="A84" s="307">
        <v>38838</v>
      </c>
      <c r="B84" s="264">
        <v>60.590674511261902</v>
      </c>
      <c r="C84" s="308">
        <v>198.76</v>
      </c>
      <c r="D84" s="308">
        <v>207.68</v>
      </c>
      <c r="E84" s="308">
        <v>0.47305420279864702</v>
      </c>
      <c r="F84" s="308">
        <v>420.16326844600798</v>
      </c>
      <c r="G84" s="308">
        <v>439.01945859763998</v>
      </c>
      <c r="H84" s="264">
        <v>1.3600006305621599</v>
      </c>
      <c r="I84" s="264">
        <v>1.6661049383470901</v>
      </c>
      <c r="J84" s="264">
        <v>2.76297747122773</v>
      </c>
      <c r="K84" s="264">
        <v>2.3185345816912899</v>
      </c>
    </row>
    <row r="85" spans="1:11">
      <c r="A85" s="307">
        <v>38869</v>
      </c>
      <c r="B85" s="264">
        <v>60.6429980643804</v>
      </c>
      <c r="C85" s="308">
        <v>198.45</v>
      </c>
      <c r="D85" s="308">
        <v>207.09</v>
      </c>
      <c r="E85" s="308">
        <v>0.473462712472911</v>
      </c>
      <c r="F85" s="308">
        <v>419.145995602249</v>
      </c>
      <c r="G85" s="308">
        <v>437.39452874411597</v>
      </c>
      <c r="H85" s="264">
        <v>-0.24211370201889801</v>
      </c>
      <c r="I85" s="264">
        <v>-0.37012706878966101</v>
      </c>
      <c r="J85" s="264">
        <v>2.1275383315949798</v>
      </c>
      <c r="K85" s="264">
        <v>1.9350816784037901</v>
      </c>
    </row>
    <row r="86" spans="1:11">
      <c r="A86" s="307">
        <v>38899</v>
      </c>
      <c r="B86" s="264">
        <v>60.809293713400699</v>
      </c>
      <c r="C86" s="308">
        <v>200.39</v>
      </c>
      <c r="D86" s="308">
        <v>209.16</v>
      </c>
      <c r="E86" s="308">
        <v>0.47476104520002999</v>
      </c>
      <c r="F86" s="308">
        <v>422.08601995888301</v>
      </c>
      <c r="G86" s="308">
        <v>440.55847065522198</v>
      </c>
      <c r="H86" s="264">
        <v>0.70143205171480105</v>
      </c>
      <c r="I86" s="264">
        <v>0.72336110837745204</v>
      </c>
      <c r="J86" s="264">
        <v>2.1238578530563998</v>
      </c>
      <c r="K86" s="264">
        <v>2.0839706838750498</v>
      </c>
    </row>
    <row r="87" spans="1:11">
      <c r="A87" s="307">
        <v>38930</v>
      </c>
      <c r="B87" s="264">
        <v>61.119608647242202</v>
      </c>
      <c r="C87" s="308">
        <v>200.12</v>
      </c>
      <c r="D87" s="308">
        <v>208.65</v>
      </c>
      <c r="E87" s="308">
        <v>0.47718379069393702</v>
      </c>
      <c r="F87" s="308">
        <v>419.37719575298001</v>
      </c>
      <c r="G87" s="308">
        <v>437.25290772466099</v>
      </c>
      <c r="H87" s="264">
        <v>-0.64177065285573298</v>
      </c>
      <c r="I87" s="264">
        <v>-0.75031196781764098</v>
      </c>
      <c r="J87" s="264">
        <v>1.4457583831968901</v>
      </c>
      <c r="K87" s="264">
        <v>1.79745046474027</v>
      </c>
    </row>
    <row r="88" spans="1:11">
      <c r="A88" s="307">
        <v>38961</v>
      </c>
      <c r="B88" s="264">
        <v>61.736612130055903</v>
      </c>
      <c r="C88" s="308">
        <v>198.47</v>
      </c>
      <c r="D88" s="308">
        <v>207.11</v>
      </c>
      <c r="E88" s="308">
        <v>0.48200096913007001</v>
      </c>
      <c r="F88" s="308">
        <v>411.76265756934998</v>
      </c>
      <c r="G88" s="308">
        <v>429.68793273133502</v>
      </c>
      <c r="H88" s="264">
        <v>-1.81567769080953</v>
      </c>
      <c r="I88" s="264">
        <v>-1.73011427932905</v>
      </c>
      <c r="J88" s="264">
        <v>0.69488630752232405</v>
      </c>
      <c r="K88" s="264">
        <v>1.2086196357635299</v>
      </c>
    </row>
    <row r="89" spans="1:11">
      <c r="A89" s="307">
        <v>38991</v>
      </c>
      <c r="B89" s="264">
        <v>62.006518775350798</v>
      </c>
      <c r="C89" s="308">
        <v>197.75</v>
      </c>
      <c r="D89" s="308">
        <v>206.05</v>
      </c>
      <c r="E89" s="308">
        <v>0.48410823190523999</v>
      </c>
      <c r="F89" s="308">
        <v>408.48303533642002</v>
      </c>
      <c r="G89" s="308">
        <v>425.62796172474998</v>
      </c>
      <c r="H89" s="264">
        <v>-0.79648364722777498</v>
      </c>
      <c r="I89" s="264">
        <v>-0.94486502815610596</v>
      </c>
      <c r="J89" s="264">
        <v>0.60561660713600596</v>
      </c>
      <c r="K89" s="264">
        <v>0.94513131686004803</v>
      </c>
    </row>
    <row r="90" spans="1:11">
      <c r="A90" s="307">
        <v>39022</v>
      </c>
      <c r="B90" s="264">
        <v>62.331857303651802</v>
      </c>
      <c r="C90" s="308">
        <v>199.18</v>
      </c>
      <c r="D90" s="308">
        <v>207.75</v>
      </c>
      <c r="E90" s="308">
        <v>0.48664827225611201</v>
      </c>
      <c r="F90" s="308">
        <v>409.28944240692999</v>
      </c>
      <c r="G90" s="308">
        <v>426.89969705813701</v>
      </c>
      <c r="H90" s="264">
        <v>0.19741507008888001</v>
      </c>
      <c r="I90" s="264">
        <v>0.29879036335722597</v>
      </c>
      <c r="J90" s="264">
        <v>1.0045470945894599</v>
      </c>
      <c r="K90" s="264">
        <v>1.0512640870856</v>
      </c>
    </row>
    <row r="91" spans="1:11">
      <c r="A91" s="307">
        <v>39052</v>
      </c>
      <c r="B91" s="264">
        <v>62.692423570686302</v>
      </c>
      <c r="C91" s="308">
        <v>199.98</v>
      </c>
      <c r="D91" s="308">
        <v>209.09</v>
      </c>
      <c r="E91" s="308">
        <v>0.48946334882332099</v>
      </c>
      <c r="F91" s="308">
        <v>408.56991740189602</v>
      </c>
      <c r="G91" s="308">
        <v>427.18213836164898</v>
      </c>
      <c r="H91" s="264">
        <v>-0.17579857442762101</v>
      </c>
      <c r="I91" s="264">
        <v>6.6161045664281395E-2</v>
      </c>
      <c r="J91" s="264">
        <v>1.2272249750795701</v>
      </c>
      <c r="K91" s="264">
        <v>1.10956011676639</v>
      </c>
    </row>
    <row r="92" spans="1:11">
      <c r="A92" s="307">
        <v>39083</v>
      </c>
      <c r="B92" s="264">
        <v>63.0162079340435</v>
      </c>
      <c r="C92" s="308">
        <v>206.01</v>
      </c>
      <c r="D92" s="308">
        <v>217.6</v>
      </c>
      <c r="E92" s="308">
        <v>0.49199125522347398</v>
      </c>
      <c r="F92" s="308">
        <v>418.72695462122601</v>
      </c>
      <c r="G92" s="308">
        <v>442.28428389679601</v>
      </c>
      <c r="H92" s="264">
        <v>2.4859973254807599</v>
      </c>
      <c r="I92" s="264">
        <v>3.53529424078156</v>
      </c>
      <c r="J92" s="264">
        <v>1.22771602830047</v>
      </c>
      <c r="K92" s="264">
        <v>1.1939852321311</v>
      </c>
    </row>
    <row r="93" spans="1:11">
      <c r="A93" s="307">
        <v>39114</v>
      </c>
      <c r="B93" s="264">
        <v>63.192346627710499</v>
      </c>
      <c r="C93" s="308">
        <v>206.08</v>
      </c>
      <c r="D93" s="308">
        <v>217.06</v>
      </c>
      <c r="E93" s="308">
        <v>0.49336643630516303</v>
      </c>
      <c r="F93" s="308">
        <v>417.70170168716697</v>
      </c>
      <c r="G93" s="308">
        <v>439.95696510198201</v>
      </c>
      <c r="H93" s="264">
        <v>-0.24484999657750101</v>
      </c>
      <c r="I93" s="264">
        <v>-0.52620427167525696</v>
      </c>
      <c r="J93" s="264">
        <v>1.23782466552258</v>
      </c>
      <c r="K93" s="264">
        <v>1.0353785748139499</v>
      </c>
    </row>
    <row r="94" spans="1:11">
      <c r="A94" s="307">
        <v>39142</v>
      </c>
      <c r="B94" s="264">
        <v>63.329113142792501</v>
      </c>
      <c r="C94" s="308">
        <v>205.26</v>
      </c>
      <c r="D94" s="308">
        <v>215.69</v>
      </c>
      <c r="E94" s="308">
        <v>0.49443422396858699</v>
      </c>
      <c r="F94" s="308">
        <v>415.14116549715402</v>
      </c>
      <c r="G94" s="308">
        <v>436.235983562706</v>
      </c>
      <c r="H94" s="264">
        <v>-0.61300592735701298</v>
      </c>
      <c r="I94" s="264">
        <v>-0.84576034349482798</v>
      </c>
      <c r="J94" s="264">
        <v>0.70741729083265703</v>
      </c>
      <c r="K94" s="264">
        <v>1.0262483159986</v>
      </c>
    </row>
    <row r="95" spans="1:11">
      <c r="A95" s="307">
        <v>39173</v>
      </c>
      <c r="B95" s="264">
        <v>63.291295129152097</v>
      </c>
      <c r="C95" s="308">
        <v>206.05</v>
      </c>
      <c r="D95" s="308">
        <v>215.73</v>
      </c>
      <c r="E95" s="308">
        <v>0.494138964501047</v>
      </c>
      <c r="F95" s="308">
        <v>416.98796250171699</v>
      </c>
      <c r="G95" s="308">
        <v>436.57759354766102</v>
      </c>
      <c r="H95" s="264">
        <v>0.44486000378978202</v>
      </c>
      <c r="I95" s="264">
        <v>7.8308529746773395E-2</v>
      </c>
      <c r="J95" s="264">
        <v>0.59399123210655003</v>
      </c>
      <c r="K95" s="264">
        <v>1.1006290726315999</v>
      </c>
    </row>
    <row r="96" spans="1:11">
      <c r="A96" s="307">
        <v>39203</v>
      </c>
      <c r="B96" s="264">
        <v>62.982534360254498</v>
      </c>
      <c r="C96" s="308">
        <v>208.17</v>
      </c>
      <c r="D96" s="308">
        <v>218.18</v>
      </c>
      <c r="E96" s="308">
        <v>0.49172835295785999</v>
      </c>
      <c r="F96" s="308">
        <v>423.34349595220499</v>
      </c>
      <c r="G96" s="308">
        <v>443.70026395182799</v>
      </c>
      <c r="H96" s="264">
        <v>1.5241527386923499</v>
      </c>
      <c r="I96" s="264">
        <v>1.63147869002804</v>
      </c>
      <c r="J96" s="264">
        <v>0.75690279113627101</v>
      </c>
      <c r="K96" s="264">
        <v>1.0661954185676299</v>
      </c>
    </row>
    <row r="97" spans="1:11">
      <c r="A97" s="307">
        <v>39234</v>
      </c>
      <c r="B97" s="264">
        <v>63.058170387534602</v>
      </c>
      <c r="C97" s="308">
        <v>208.54</v>
      </c>
      <c r="D97" s="308">
        <v>217.93</v>
      </c>
      <c r="E97" s="308">
        <v>0.492318871892934</v>
      </c>
      <c r="F97" s="308">
        <v>423.58725595502199</v>
      </c>
      <c r="G97" s="308">
        <v>442.660260335082</v>
      </c>
      <c r="H97" s="264">
        <v>5.7579720758149697E-2</v>
      </c>
      <c r="I97" s="264">
        <v>-0.23439328331329401</v>
      </c>
      <c r="J97" s="264">
        <v>1.0595974670809301</v>
      </c>
      <c r="K97" s="264">
        <v>1.2038860216393199</v>
      </c>
    </row>
    <row r="98" spans="1:11">
      <c r="A98" s="307">
        <v>39264</v>
      </c>
      <c r="B98" s="264">
        <v>63.326004812904202</v>
      </c>
      <c r="C98" s="308">
        <v>211.34</v>
      </c>
      <c r="D98" s="308">
        <v>219.61</v>
      </c>
      <c r="E98" s="308">
        <v>0.494409956067145</v>
      </c>
      <c r="F98" s="308">
        <v>427.45902950890098</v>
      </c>
      <c r="G98" s="308">
        <v>444.186038944117</v>
      </c>
      <c r="H98" s="264">
        <v>0.914043918802387</v>
      </c>
      <c r="I98" s="264">
        <v>0.34468389095518898</v>
      </c>
      <c r="J98" s="264">
        <v>1.27296553213052</v>
      </c>
      <c r="K98" s="264">
        <v>0.82340223387378197</v>
      </c>
    </row>
    <row r="99" spans="1:11">
      <c r="A99" s="307">
        <v>39295</v>
      </c>
      <c r="B99" s="264">
        <v>63.5839961936272</v>
      </c>
      <c r="C99" s="308">
        <v>211.08</v>
      </c>
      <c r="D99" s="308">
        <v>219.08</v>
      </c>
      <c r="E99" s="308">
        <v>0.49642419188678699</v>
      </c>
      <c r="F99" s="308">
        <v>425.200873466171</v>
      </c>
      <c r="G99" s="308">
        <v>441.316123550165</v>
      </c>
      <c r="H99" s="264">
        <v>-0.52827426416130996</v>
      </c>
      <c r="I99" s="264">
        <v>-0.646106618022946</v>
      </c>
      <c r="J99" s="264">
        <v>1.3886491140119099</v>
      </c>
      <c r="K99" s="264">
        <v>0.929259875399713</v>
      </c>
    </row>
    <row r="100" spans="1:11">
      <c r="A100" s="307">
        <v>39326</v>
      </c>
      <c r="B100" s="264">
        <v>64.077702590874594</v>
      </c>
      <c r="C100" s="308">
        <v>208.84</v>
      </c>
      <c r="D100" s="308">
        <v>217.46</v>
      </c>
      <c r="E100" s="308">
        <v>0.50027874356574298</v>
      </c>
      <c r="F100" s="308">
        <v>417.44727851415502</v>
      </c>
      <c r="G100" s="308">
        <v>434.677672791075</v>
      </c>
      <c r="H100" s="264">
        <v>-1.82351341115802</v>
      </c>
      <c r="I100" s="264">
        <v>-1.5042393433729699</v>
      </c>
      <c r="J100" s="264">
        <v>1.3805576684299301</v>
      </c>
      <c r="K100" s="264">
        <v>1.1612474262476999</v>
      </c>
    </row>
    <row r="101" spans="1:11">
      <c r="A101" s="307">
        <v>39356</v>
      </c>
      <c r="B101" s="264">
        <v>64.3274050918955</v>
      </c>
      <c r="C101" s="308">
        <v>207.98</v>
      </c>
      <c r="D101" s="308">
        <v>216.47</v>
      </c>
      <c r="E101" s="308">
        <v>0.50222826498153905</v>
      </c>
      <c r="F101" s="308">
        <v>414.11448638328801</v>
      </c>
      <c r="G101" s="308">
        <v>431.01915024228401</v>
      </c>
      <c r="H101" s="264">
        <v>-0.79837438220451395</v>
      </c>
      <c r="I101" s="264">
        <v>-0.84166332383696096</v>
      </c>
      <c r="J101" s="264">
        <v>1.37862544089009</v>
      </c>
      <c r="K101" s="264">
        <v>1.2666434074697399</v>
      </c>
    </row>
    <row r="102" spans="1:11">
      <c r="A102" s="307">
        <v>39387</v>
      </c>
      <c r="B102" s="264">
        <v>64.781221255577293</v>
      </c>
      <c r="C102" s="308">
        <v>209.8</v>
      </c>
      <c r="D102" s="308">
        <v>218.24</v>
      </c>
      <c r="E102" s="308">
        <v>0.50577137859199695</v>
      </c>
      <c r="F102" s="308">
        <v>414.811926653613</v>
      </c>
      <c r="G102" s="308">
        <v>431.49930825969699</v>
      </c>
      <c r="H102" s="264">
        <v>0.16841725978153901</v>
      </c>
      <c r="I102" s="264">
        <v>0.11140062272012601</v>
      </c>
      <c r="J102" s="264">
        <v>1.3492857803040701</v>
      </c>
      <c r="K102" s="264">
        <v>1.07744541241348</v>
      </c>
    </row>
    <row r="103" spans="1:11">
      <c r="A103" s="307">
        <v>39417</v>
      </c>
      <c r="B103" s="264">
        <v>65.049055680946097</v>
      </c>
      <c r="C103" s="308">
        <v>210.33</v>
      </c>
      <c r="D103" s="308">
        <v>219.15</v>
      </c>
      <c r="E103" s="308">
        <v>0.50786246276620095</v>
      </c>
      <c r="F103" s="308">
        <v>414.147560452459</v>
      </c>
      <c r="G103" s="308">
        <v>431.51446713809901</v>
      </c>
      <c r="H103" s="264">
        <v>-0.160160824331501</v>
      </c>
      <c r="I103" s="264">
        <v>3.5130713101461102E-3</v>
      </c>
      <c r="J103" s="264">
        <v>1.36516243927873</v>
      </c>
      <c r="K103" s="264">
        <v>1.01416430777421</v>
      </c>
    </row>
    <row r="104" spans="1:11">
      <c r="A104" s="307">
        <v>39448</v>
      </c>
      <c r="B104" s="264">
        <v>65.350563680104003</v>
      </c>
      <c r="C104" s="308">
        <v>216.76</v>
      </c>
      <c r="D104" s="308">
        <v>227.84</v>
      </c>
      <c r="E104" s="308">
        <v>0.51021644920602105</v>
      </c>
      <c r="F104" s="308">
        <v>424.83930170678201</v>
      </c>
      <c r="G104" s="308">
        <v>446.55557529467302</v>
      </c>
      <c r="H104" s="264">
        <v>2.58162603750278</v>
      </c>
      <c r="I104" s="264">
        <v>3.48565559257601</v>
      </c>
      <c r="J104" s="264">
        <v>1.4597453108995899</v>
      </c>
      <c r="K104" s="264">
        <v>0.96573438247560295</v>
      </c>
    </row>
    <row r="105" spans="1:11">
      <c r="A105" s="307">
        <v>39479</v>
      </c>
      <c r="B105" s="264">
        <v>65.5448342981189</v>
      </c>
      <c r="C105" s="308">
        <v>216.75</v>
      </c>
      <c r="D105" s="308">
        <v>227.46</v>
      </c>
      <c r="E105" s="308">
        <v>0.51173319304611697</v>
      </c>
      <c r="F105" s="308">
        <v>423.560564265501</v>
      </c>
      <c r="G105" s="308">
        <v>444.48943920567899</v>
      </c>
      <c r="H105" s="264">
        <v>-0.30099320758324399</v>
      </c>
      <c r="I105" s="264">
        <v>-0.46268285590902503</v>
      </c>
      <c r="J105" s="264">
        <v>1.40264273635198</v>
      </c>
      <c r="K105" s="264">
        <v>1.0302085120178901</v>
      </c>
    </row>
    <row r="106" spans="1:11">
      <c r="A106" s="307">
        <v>39508</v>
      </c>
      <c r="B106" s="264">
        <v>66.019890716036102</v>
      </c>
      <c r="C106" s="308">
        <v>218.52</v>
      </c>
      <c r="D106" s="308">
        <v>227.37</v>
      </c>
      <c r="E106" s="308">
        <v>0.51544213731641797</v>
      </c>
      <c r="F106" s="308">
        <v>423.94671327745101</v>
      </c>
      <c r="G106" s="308">
        <v>441.11643876026898</v>
      </c>
      <c r="H106" s="264">
        <v>9.1167366494482302E-2</v>
      </c>
      <c r="I106" s="264">
        <v>-0.75884827577390501</v>
      </c>
      <c r="J106" s="264">
        <v>2.1210972344195298</v>
      </c>
      <c r="K106" s="264">
        <v>1.11876493032612</v>
      </c>
    </row>
    <row r="107" spans="1:11">
      <c r="A107" s="307">
        <v>39539</v>
      </c>
      <c r="B107" s="264">
        <v>66.170126660633898</v>
      </c>
      <c r="C107" s="308">
        <v>218.03</v>
      </c>
      <c r="D107" s="308">
        <v>226.87</v>
      </c>
      <c r="E107" s="308">
        <v>0.51661508588608995</v>
      </c>
      <c r="F107" s="308">
        <v>422.03568179980402</v>
      </c>
      <c r="G107" s="308">
        <v>439.14706751328498</v>
      </c>
      <c r="H107" s="264">
        <v>-0.45077162242239699</v>
      </c>
      <c r="I107" s="264">
        <v>-0.44645156560458898</v>
      </c>
      <c r="J107" s="264">
        <v>1.21051918808461</v>
      </c>
      <c r="K107" s="264">
        <v>0.58854920719690895</v>
      </c>
    </row>
    <row r="108" spans="1:11">
      <c r="A108" s="307">
        <v>39569</v>
      </c>
      <c r="B108" s="264">
        <v>66.098635073205301</v>
      </c>
      <c r="C108" s="308">
        <v>220.71</v>
      </c>
      <c r="D108" s="308">
        <v>229.75</v>
      </c>
      <c r="E108" s="308">
        <v>0.51605692415294102</v>
      </c>
      <c r="F108" s="308">
        <v>427.68537669032298</v>
      </c>
      <c r="G108" s="308">
        <v>445.20282404332198</v>
      </c>
      <c r="H108" s="264">
        <v>1.3386770678786499</v>
      </c>
      <c r="I108" s="264">
        <v>1.3789814342445701</v>
      </c>
      <c r="J108" s="264">
        <v>1.0256164980997799</v>
      </c>
      <c r="K108" s="264">
        <v>0.33864304657198502</v>
      </c>
    </row>
    <row r="109" spans="1:11">
      <c r="A109" s="307">
        <v>39600</v>
      </c>
      <c r="B109" s="264">
        <v>66.372168103369305</v>
      </c>
      <c r="C109" s="308">
        <v>220.8</v>
      </c>
      <c r="D109" s="308">
        <v>229.52</v>
      </c>
      <c r="E109" s="308">
        <v>0.51819249947978896</v>
      </c>
      <c r="F109" s="308">
        <v>426.09648001787002</v>
      </c>
      <c r="G109" s="308">
        <v>442.92420332292301</v>
      </c>
      <c r="H109" s="264">
        <v>-0.37151063820532998</v>
      </c>
      <c r="I109" s="264">
        <v>-0.51181632221121198</v>
      </c>
      <c r="J109" s="264">
        <v>0.59237477699622998</v>
      </c>
      <c r="K109" s="264">
        <v>5.9626537887558201E-2</v>
      </c>
    </row>
    <row r="110" spans="1:11">
      <c r="A110" s="307">
        <v>39630</v>
      </c>
      <c r="B110" s="264">
        <v>66.742059360068197</v>
      </c>
      <c r="C110" s="308">
        <v>222.55</v>
      </c>
      <c r="D110" s="308">
        <v>232.19</v>
      </c>
      <c r="E110" s="308">
        <v>0.52108037975132104</v>
      </c>
      <c r="F110" s="308">
        <v>427.09341715419998</v>
      </c>
      <c r="G110" s="308">
        <v>445.59344205362299</v>
      </c>
      <c r="H110" s="264">
        <v>0.23396981272612</v>
      </c>
      <c r="I110" s="264">
        <v>0.602640070394456</v>
      </c>
      <c r="J110" s="264">
        <v>-8.5531554947015906E-2</v>
      </c>
      <c r="K110" s="264">
        <v>0.31684992010361201</v>
      </c>
    </row>
    <row r="111" spans="1:11">
      <c r="A111" s="307">
        <v>39661</v>
      </c>
      <c r="B111" s="264">
        <v>67.127492266208904</v>
      </c>
      <c r="C111" s="308">
        <v>222.33</v>
      </c>
      <c r="D111" s="308">
        <v>231.92</v>
      </c>
      <c r="E111" s="308">
        <v>0.52408959953006495</v>
      </c>
      <c r="F111" s="308">
        <v>424.22135489686599</v>
      </c>
      <c r="G111" s="308">
        <v>442.51975274448398</v>
      </c>
      <c r="H111" s="264">
        <v>-0.67246699246076302</v>
      </c>
      <c r="I111" s="264">
        <v>-0.68979680108696195</v>
      </c>
      <c r="J111" s="264">
        <v>-0.23036607646663701</v>
      </c>
      <c r="K111" s="264">
        <v>0.272736283604602</v>
      </c>
    </row>
    <row r="112" spans="1:11">
      <c r="A112" s="307">
        <v>39692</v>
      </c>
      <c r="B112" s="264">
        <v>67.584934814759706</v>
      </c>
      <c r="C112" s="308">
        <v>220.83</v>
      </c>
      <c r="D112" s="308">
        <v>229.92</v>
      </c>
      <c r="E112" s="308">
        <v>0.52766102569219997</v>
      </c>
      <c r="F112" s="308">
        <v>418.507316719686</v>
      </c>
      <c r="G112" s="308">
        <v>435.734285469322</v>
      </c>
      <c r="H112" s="264">
        <v>-1.3469473215388399</v>
      </c>
      <c r="I112" s="264">
        <v>-1.5333704841600599</v>
      </c>
      <c r="J112" s="264">
        <v>0.25393343305646399</v>
      </c>
      <c r="K112" s="264">
        <v>0.24307958388158901</v>
      </c>
    </row>
    <row r="113" spans="1:11">
      <c r="A113" s="307">
        <v>39722</v>
      </c>
      <c r="B113" s="264">
        <v>68.045485693199694</v>
      </c>
      <c r="C113" s="308">
        <v>220.56</v>
      </c>
      <c r="D113" s="308">
        <v>229.44</v>
      </c>
      <c r="E113" s="308">
        <v>0.53125671975578304</v>
      </c>
      <c r="F113" s="308">
        <v>415.16651328455799</v>
      </c>
      <c r="G113" s="308">
        <v>431.88159597392598</v>
      </c>
      <c r="H113" s="264">
        <v>-0.79826643445900503</v>
      </c>
      <c r="I113" s="264">
        <v>-0.88418323365269103</v>
      </c>
      <c r="J113" s="264">
        <v>0.25404252588658899</v>
      </c>
      <c r="K113" s="264">
        <v>0.20009452739080399</v>
      </c>
    </row>
    <row r="114" spans="1:11">
      <c r="A114" s="307">
        <v>39753</v>
      </c>
      <c r="B114" s="264">
        <v>68.818941780387206</v>
      </c>
      <c r="C114" s="308">
        <v>222.67</v>
      </c>
      <c r="D114" s="308">
        <v>230.76</v>
      </c>
      <c r="E114" s="308">
        <v>0.53729538256446696</v>
      </c>
      <c r="F114" s="308">
        <v>414.42753320755202</v>
      </c>
      <c r="G114" s="308">
        <v>429.48442791114502</v>
      </c>
      <c r="H114" s="264">
        <v>-0.177996069856379</v>
      </c>
      <c r="I114" s="264">
        <v>-0.55505214510811496</v>
      </c>
      <c r="J114" s="264">
        <v>-9.2666922371786906E-2</v>
      </c>
      <c r="K114" s="264">
        <v>-0.46694868566035103</v>
      </c>
    </row>
    <row r="115" spans="1:11">
      <c r="A115" s="307">
        <v>39783</v>
      </c>
      <c r="B115" s="264">
        <v>69.295552363249001</v>
      </c>
      <c r="C115" s="308">
        <v>223.1</v>
      </c>
      <c r="D115" s="308">
        <v>232.03</v>
      </c>
      <c r="E115" s="308">
        <v>0.54101646078549204</v>
      </c>
      <c r="F115" s="308">
        <v>412.37192612602797</v>
      </c>
      <c r="G115" s="308">
        <v>428.87789340664398</v>
      </c>
      <c r="H115" s="264">
        <v>-0.49601122435434197</v>
      </c>
      <c r="I115" s="264">
        <v>-0.141223864029594</v>
      </c>
      <c r="J115" s="264">
        <v>-0.42874436456696902</v>
      </c>
      <c r="K115" s="264">
        <v>-0.61100471299188097</v>
      </c>
    </row>
    <row r="116" spans="1:11">
      <c r="A116" s="307">
        <v>39814</v>
      </c>
      <c r="B116" s="264">
        <v>69.4561494074742</v>
      </c>
      <c r="C116" s="308">
        <v>228.31</v>
      </c>
      <c r="D116" s="308">
        <v>241.12</v>
      </c>
      <c r="E116" s="308">
        <v>0.54227030235996798</v>
      </c>
      <c r="F116" s="308">
        <v>421.02619119356399</v>
      </c>
      <c r="G116" s="308">
        <v>444.64909649420599</v>
      </c>
      <c r="H116" s="264">
        <v>2.0986552476639302</v>
      </c>
      <c r="I116" s="264">
        <v>3.6773177937173598</v>
      </c>
      <c r="J116" s="264">
        <v>-0.89754184650501201</v>
      </c>
      <c r="K116" s="264">
        <v>-0.42692979461932401</v>
      </c>
    </row>
    <row r="117" spans="1:11">
      <c r="A117" s="307">
        <v>39845</v>
      </c>
      <c r="B117" s="264">
        <v>69.609493681960302</v>
      </c>
      <c r="C117" s="308">
        <v>229.01</v>
      </c>
      <c r="D117" s="308">
        <v>241.49</v>
      </c>
      <c r="E117" s="308">
        <v>0.54346751883108202</v>
      </c>
      <c r="F117" s="308">
        <v>421.38672885652198</v>
      </c>
      <c r="G117" s="308">
        <v>444.350382741197</v>
      </c>
      <c r="H117" s="264">
        <v>8.5633072359647705E-2</v>
      </c>
      <c r="I117" s="264">
        <v>-6.7179660402838501E-2</v>
      </c>
      <c r="J117" s="264">
        <v>-0.51322894348021497</v>
      </c>
      <c r="K117" s="264">
        <v>-3.1284537317677302E-2</v>
      </c>
    </row>
    <row r="118" spans="1:11">
      <c r="A118" s="307">
        <v>39873</v>
      </c>
      <c r="B118" s="264">
        <v>70.009950182560502</v>
      </c>
      <c r="C118" s="308">
        <v>227.83</v>
      </c>
      <c r="D118" s="308">
        <v>238.09</v>
      </c>
      <c r="E118" s="308">
        <v>0.54659403346679103</v>
      </c>
      <c r="F118" s="308">
        <v>416.81757584322798</v>
      </c>
      <c r="G118" s="308">
        <v>435.588362518167</v>
      </c>
      <c r="H118" s="264">
        <v>-1.0843134584929699</v>
      </c>
      <c r="I118" s="264">
        <v>-1.9718718748427599</v>
      </c>
      <c r="J118" s="264">
        <v>-1.6816116768801701</v>
      </c>
      <c r="K118" s="264">
        <v>-1.2532011406417201</v>
      </c>
    </row>
    <row r="119" spans="1:11">
      <c r="A119" s="307">
        <v>39904</v>
      </c>
      <c r="B119" s="264">
        <v>70.254990188749304</v>
      </c>
      <c r="C119" s="308">
        <v>228.4</v>
      </c>
      <c r="D119" s="308">
        <v>238.24</v>
      </c>
      <c r="E119" s="308">
        <v>0.54850715303042796</v>
      </c>
      <c r="F119" s="308">
        <v>416.40295616587798</v>
      </c>
      <c r="G119" s="308">
        <v>434.34255813029301</v>
      </c>
      <c r="H119" s="264">
        <v>-9.9472695341684694E-2</v>
      </c>
      <c r="I119" s="264">
        <v>-0.286004975126608</v>
      </c>
      <c r="J119" s="264">
        <v>-1.33465625700274</v>
      </c>
      <c r="K119" s="264">
        <v>-1.0940547571450101</v>
      </c>
    </row>
    <row r="120" spans="1:11">
      <c r="A120" s="307">
        <v>39934</v>
      </c>
      <c r="B120" s="264">
        <v>70.050358471107799</v>
      </c>
      <c r="C120" s="308">
        <v>230.83</v>
      </c>
      <c r="D120" s="308">
        <v>241.32</v>
      </c>
      <c r="E120" s="308">
        <v>0.54690951618553296</v>
      </c>
      <c r="F120" s="308">
        <v>422.06250425105702</v>
      </c>
      <c r="G120" s="308">
        <v>441.24300795332101</v>
      </c>
      <c r="H120" s="264">
        <v>1.3591517546585301</v>
      </c>
      <c r="I120" s="264">
        <v>1.5887114200211701</v>
      </c>
      <c r="J120" s="264">
        <v>-1.31472169630373</v>
      </c>
      <c r="K120" s="264">
        <v>-0.88944091909358702</v>
      </c>
    </row>
    <row r="121" spans="1:11">
      <c r="A121" s="307">
        <v>39965</v>
      </c>
      <c r="B121" s="264">
        <v>70.179354161469305</v>
      </c>
      <c r="C121" s="308">
        <v>230.43</v>
      </c>
      <c r="D121" s="308">
        <v>240.9</v>
      </c>
      <c r="E121" s="308">
        <v>0.54791663409535396</v>
      </c>
      <c r="F121" s="308">
        <v>420.55667899269901</v>
      </c>
      <c r="G121" s="308">
        <v>439.66542537578101</v>
      </c>
      <c r="H121" s="264">
        <v>-0.35677778603663302</v>
      </c>
      <c r="I121" s="264">
        <v>-0.35753146205245201</v>
      </c>
      <c r="J121" s="264">
        <v>-1.3001283242091699</v>
      </c>
      <c r="K121" s="264">
        <v>-0.73574167378845901</v>
      </c>
    </row>
    <row r="122" spans="1:11">
      <c r="A122" s="307">
        <v>39995</v>
      </c>
      <c r="B122" s="264">
        <v>70.370516449595101</v>
      </c>
      <c r="C122" s="308">
        <v>231.31</v>
      </c>
      <c r="D122" s="308">
        <v>242.26</v>
      </c>
      <c r="E122" s="308">
        <v>0.54940911003400195</v>
      </c>
      <c r="F122" s="308">
        <v>421.01595291291198</v>
      </c>
      <c r="G122" s="308">
        <v>440.94645606623999</v>
      </c>
      <c r="H122" s="264">
        <v>0.109206188643185</v>
      </c>
      <c r="I122" s="264">
        <v>0.291364891693213</v>
      </c>
      <c r="J122" s="264">
        <v>-1.4229824195802301</v>
      </c>
      <c r="K122" s="264">
        <v>-1.0428757582172199</v>
      </c>
    </row>
    <row r="123" spans="1:11">
      <c r="A123" s="307">
        <v>40026</v>
      </c>
      <c r="B123" s="264">
        <v>70.538884318540795</v>
      </c>
      <c r="C123" s="308">
        <v>231.22</v>
      </c>
      <c r="D123" s="308">
        <v>241.55</v>
      </c>
      <c r="E123" s="308">
        <v>0.55072362136208097</v>
      </c>
      <c r="F123" s="308">
        <v>419.84761690107598</v>
      </c>
      <c r="G123" s="308">
        <v>438.60475677906197</v>
      </c>
      <c r="H123" s="264">
        <v>-0.27750397669080701</v>
      </c>
      <c r="I123" s="264">
        <v>-0.53106204958947001</v>
      </c>
      <c r="J123" s="264">
        <v>-1.0310037307889299</v>
      </c>
      <c r="K123" s="264">
        <v>-0.88470535860618604</v>
      </c>
    </row>
    <row r="124" spans="1:11">
      <c r="A124" s="307">
        <v>40057</v>
      </c>
      <c r="B124" s="264">
        <v>70.892715870817796</v>
      </c>
      <c r="C124" s="308">
        <v>230.91</v>
      </c>
      <c r="D124" s="308">
        <v>239.66</v>
      </c>
      <c r="E124" s="308">
        <v>0.55348611747617005</v>
      </c>
      <c r="F124" s="308">
        <v>417.19203555261998</v>
      </c>
      <c r="G124" s="308">
        <v>433.00092347902199</v>
      </c>
      <c r="H124" s="264">
        <v>-0.63251075903600895</v>
      </c>
      <c r="I124" s="264">
        <v>-1.2776499145136999</v>
      </c>
      <c r="J124" s="264">
        <v>-0.31427913312863698</v>
      </c>
      <c r="K124" s="264">
        <v>-0.62730018762603401</v>
      </c>
    </row>
    <row r="125" spans="1:11">
      <c r="A125" s="307">
        <v>40087</v>
      </c>
      <c r="B125" s="264">
        <v>71.107190633106001</v>
      </c>
      <c r="C125" s="308">
        <v>229.46</v>
      </c>
      <c r="D125" s="308">
        <v>237.81</v>
      </c>
      <c r="E125" s="308">
        <v>0.55516060267563505</v>
      </c>
      <c r="F125" s="308">
        <v>413.32183676957902</v>
      </c>
      <c r="G125" s="308">
        <v>428.36252942636497</v>
      </c>
      <c r="H125" s="264">
        <v>-0.92767801233646396</v>
      </c>
      <c r="I125" s="264">
        <v>-1.0712203603144399</v>
      </c>
      <c r="J125" s="264">
        <v>-0.44432208666945699</v>
      </c>
      <c r="K125" s="264">
        <v>-0.81482206705868498</v>
      </c>
    </row>
    <row r="126" spans="1:11">
      <c r="A126" s="307">
        <v>40118</v>
      </c>
      <c r="B126" s="264">
        <v>71.476045779842494</v>
      </c>
      <c r="C126" s="308">
        <v>231.17</v>
      </c>
      <c r="D126" s="308">
        <v>238.43</v>
      </c>
      <c r="E126" s="308">
        <v>0.558040393646689</v>
      </c>
      <c r="F126" s="308">
        <v>414.25316631534099</v>
      </c>
      <c r="G126" s="308">
        <v>427.26297722267901</v>
      </c>
      <c r="H126" s="264">
        <v>0.22532793162839401</v>
      </c>
      <c r="I126" s="264">
        <v>-0.25668729829340098</v>
      </c>
      <c r="J126" s="264">
        <v>-4.2074157298765999E-2</v>
      </c>
      <c r="K126" s="264">
        <v>-0.517236608384253</v>
      </c>
    </row>
    <row r="127" spans="1:11">
      <c r="A127" s="307">
        <v>40148</v>
      </c>
      <c r="B127" s="264">
        <v>71.7718551742052</v>
      </c>
      <c r="C127" s="308">
        <v>230.85</v>
      </c>
      <c r="D127" s="308">
        <v>238.95</v>
      </c>
      <c r="E127" s="308">
        <v>0.56034988893386495</v>
      </c>
      <c r="F127" s="308">
        <v>411.97474035235501</v>
      </c>
      <c r="G127" s="308">
        <v>426.42999439980599</v>
      </c>
      <c r="H127" s="264">
        <v>-0.55000809849008503</v>
      </c>
      <c r="I127" s="264">
        <v>-0.194957875425528</v>
      </c>
      <c r="J127" s="264">
        <v>-9.6317365103915101E-2</v>
      </c>
      <c r="K127" s="264">
        <v>-0.57076828730755502</v>
      </c>
    </row>
    <row r="128" spans="1:11">
      <c r="A128" s="307">
        <v>40179</v>
      </c>
      <c r="B128" s="264">
        <v>72.552045976150893</v>
      </c>
      <c r="C128" s="308">
        <v>238.71</v>
      </c>
      <c r="D128" s="308">
        <v>249.33</v>
      </c>
      <c r="E128" s="308">
        <v>0.56644113219567505</v>
      </c>
      <c r="F128" s="308">
        <v>421.42066744817203</v>
      </c>
      <c r="G128" s="308">
        <v>440.16930591451103</v>
      </c>
      <c r="H128" s="264">
        <v>2.2928413251110502</v>
      </c>
      <c r="I128" s="264">
        <v>3.2219383474754801</v>
      </c>
      <c r="J128" s="264">
        <v>9.3693994069554698E-2</v>
      </c>
      <c r="K128" s="264">
        <v>-1.0074889648975101</v>
      </c>
    </row>
    <row r="129" spans="1:11">
      <c r="A129" s="307">
        <v>40210</v>
      </c>
      <c r="B129" s="264">
        <v>72.971670511062101</v>
      </c>
      <c r="C129" s="308">
        <v>238.84</v>
      </c>
      <c r="D129" s="308">
        <v>248.7</v>
      </c>
      <c r="E129" s="308">
        <v>0.569717298890276</v>
      </c>
      <c r="F129" s="308">
        <v>419.22546579720301</v>
      </c>
      <c r="G129" s="308">
        <v>436.53229502497197</v>
      </c>
      <c r="H129" s="264">
        <v>-0.52090507669271302</v>
      </c>
      <c r="I129" s="264">
        <v>-0.82627544462293701</v>
      </c>
      <c r="J129" s="264">
        <v>-0.51289300571577501</v>
      </c>
      <c r="K129" s="264">
        <v>-1.75944210242276</v>
      </c>
    </row>
    <row r="130" spans="1:11">
      <c r="A130" s="307">
        <v>40238</v>
      </c>
      <c r="B130" s="264">
        <v>73.489725492434204</v>
      </c>
      <c r="C130" s="308">
        <v>236.65</v>
      </c>
      <c r="D130" s="308">
        <v>245.32</v>
      </c>
      <c r="E130" s="308">
        <v>0.57376194913052503</v>
      </c>
      <c r="F130" s="308">
        <v>412.45328373311901</v>
      </c>
      <c r="G130" s="308">
        <v>427.56408014117397</v>
      </c>
      <c r="H130" s="264">
        <v>-1.61540331315643</v>
      </c>
      <c r="I130" s="264">
        <v>-2.05442185744471</v>
      </c>
      <c r="J130" s="264">
        <v>-1.04705088341812</v>
      </c>
      <c r="K130" s="264">
        <v>-1.8421709732107101</v>
      </c>
    </row>
    <row r="131" spans="1:11">
      <c r="A131" s="307">
        <v>40269</v>
      </c>
      <c r="B131" s="264">
        <v>73.255564640853606</v>
      </c>
      <c r="C131" s="308">
        <v>236.56</v>
      </c>
      <c r="D131" s="308">
        <v>245.16</v>
      </c>
      <c r="E131" s="308">
        <v>0.57193376722192901</v>
      </c>
      <c r="F131" s="308">
        <v>413.61432661870901</v>
      </c>
      <c r="G131" s="308">
        <v>428.65103277748898</v>
      </c>
      <c r="H131" s="264">
        <v>0.28149682191438402</v>
      </c>
      <c r="I131" s="264">
        <v>0.254219820326407</v>
      </c>
      <c r="J131" s="264">
        <v>-0.66969494473477797</v>
      </c>
      <c r="K131" s="264">
        <v>-1.31037708515235</v>
      </c>
    </row>
    <row r="132" spans="1:11">
      <c r="A132" s="307">
        <v>40299</v>
      </c>
      <c r="B132" s="264">
        <v>72.793977652452099</v>
      </c>
      <c r="C132" s="308">
        <v>240.85</v>
      </c>
      <c r="D132" s="308">
        <v>249.31</v>
      </c>
      <c r="E132" s="308">
        <v>0.56832998385787503</v>
      </c>
      <c r="F132" s="308">
        <v>423.78548878433003</v>
      </c>
      <c r="G132" s="308">
        <v>438.67120701192198</v>
      </c>
      <c r="H132" s="264">
        <v>2.4590932932061502</v>
      </c>
      <c r="I132" s="264">
        <v>2.33760646031944</v>
      </c>
      <c r="J132" s="264">
        <v>0.408229709087848</v>
      </c>
      <c r="K132" s="264">
        <v>-0.58285364188058697</v>
      </c>
    </row>
    <row r="133" spans="1:11">
      <c r="A133" s="307">
        <v>40330</v>
      </c>
      <c r="B133" s="264">
        <v>72.771183233271202</v>
      </c>
      <c r="C133" s="308">
        <v>240.03</v>
      </c>
      <c r="D133" s="308">
        <v>248.57</v>
      </c>
      <c r="E133" s="308">
        <v>0.56815201924729997</v>
      </c>
      <c r="F133" s="308">
        <v>422.47495717430797</v>
      </c>
      <c r="G133" s="308">
        <v>437.50614550188698</v>
      </c>
      <c r="H133" s="264">
        <v>-0.30924409747508103</v>
      </c>
      <c r="I133" s="264">
        <v>-0.26558878071140102</v>
      </c>
      <c r="J133" s="264">
        <v>0.45612833594836899</v>
      </c>
      <c r="K133" s="264">
        <v>-0.491118871139129</v>
      </c>
    </row>
    <row r="134" spans="1:11">
      <c r="A134" s="307">
        <v>40360</v>
      </c>
      <c r="B134" s="264">
        <v>72.929190002589607</v>
      </c>
      <c r="C134" s="308">
        <v>249.17</v>
      </c>
      <c r="D134" s="308">
        <v>251.74</v>
      </c>
      <c r="E134" s="308">
        <v>0.56938563757057603</v>
      </c>
      <c r="F134" s="308">
        <v>437.61202172774398</v>
      </c>
      <c r="G134" s="308">
        <v>442.12565858547299</v>
      </c>
      <c r="H134" s="264">
        <v>3.58294954443654</v>
      </c>
      <c r="I134" s="264">
        <v>1.05587387310568</v>
      </c>
      <c r="J134" s="264">
        <v>3.94190973050021</v>
      </c>
      <c r="K134" s="264">
        <v>0.26742533090133902</v>
      </c>
    </row>
    <row r="135" spans="1:11">
      <c r="A135" s="307">
        <v>40391</v>
      </c>
      <c r="B135" s="264">
        <v>73.131749500305801</v>
      </c>
      <c r="C135" s="308">
        <v>254.69</v>
      </c>
      <c r="D135" s="308">
        <v>251.58</v>
      </c>
      <c r="E135" s="308">
        <v>0.57096709581451099</v>
      </c>
      <c r="F135" s="308">
        <v>446.067736419509</v>
      </c>
      <c r="G135" s="308">
        <v>440.62083760029901</v>
      </c>
      <c r="H135" s="264">
        <v>1.9322400372781201</v>
      </c>
      <c r="I135" s="264">
        <v>-0.34036047353325199</v>
      </c>
      <c r="J135" s="264">
        <v>6.2451514461285802</v>
      </c>
      <c r="K135" s="264">
        <v>0.45965776478169601</v>
      </c>
    </row>
    <row r="136" spans="1:11">
      <c r="A136" s="307">
        <v>40422</v>
      </c>
      <c r="B136" s="264">
        <v>73.515110186521099</v>
      </c>
      <c r="C136" s="308">
        <v>251.8</v>
      </c>
      <c r="D136" s="308">
        <v>248.58</v>
      </c>
      <c r="E136" s="308">
        <v>0.57396013699229498</v>
      </c>
      <c r="F136" s="308">
        <v>438.706425361698</v>
      </c>
      <c r="G136" s="308">
        <v>433.09627965214798</v>
      </c>
      <c r="H136" s="264">
        <v>-1.6502675393874999</v>
      </c>
      <c r="I136" s="264">
        <v>-1.70771722670482</v>
      </c>
      <c r="J136" s="264">
        <v>5.1569512300443199</v>
      </c>
      <c r="K136" s="264">
        <v>2.2022163915957901E-2</v>
      </c>
    </row>
    <row r="137" spans="1:11">
      <c r="A137" s="307">
        <v>40452</v>
      </c>
      <c r="B137" s="264">
        <v>73.968926350202807</v>
      </c>
      <c r="C137" s="308">
        <v>248.59</v>
      </c>
      <c r="D137" s="308">
        <v>248.03</v>
      </c>
      <c r="E137" s="308">
        <v>0.57750325060275098</v>
      </c>
      <c r="F137" s="308">
        <v>430.45645152740099</v>
      </c>
      <c r="G137" s="308">
        <v>429.486760015855</v>
      </c>
      <c r="H137" s="264">
        <v>-1.88052268153913</v>
      </c>
      <c r="I137" s="264">
        <v>-0.83342199087740299</v>
      </c>
      <c r="J137" s="264">
        <v>4.1455866188300003</v>
      </c>
      <c r="K137" s="264">
        <v>0.26244839645419599</v>
      </c>
    </row>
    <row r="138" spans="1:11">
      <c r="A138" s="307">
        <v>40483</v>
      </c>
      <c r="B138" s="264">
        <v>74.561581248891898</v>
      </c>
      <c r="C138" s="308">
        <v>248.77</v>
      </c>
      <c r="D138" s="308">
        <v>248.39</v>
      </c>
      <c r="E138" s="308">
        <v>0.582130330477592</v>
      </c>
      <c r="F138" s="308">
        <v>427.34416500151099</v>
      </c>
      <c r="G138" s="308">
        <v>426.69139021877697</v>
      </c>
      <c r="H138" s="264">
        <v>-0.72302006738367297</v>
      </c>
      <c r="I138" s="264">
        <v>-0.65086285709352598</v>
      </c>
      <c r="J138" s="264">
        <v>3.1601445083957902</v>
      </c>
      <c r="K138" s="264">
        <v>-0.13377873449675901</v>
      </c>
    </row>
    <row r="139" spans="1:11">
      <c r="A139" s="307">
        <v>40513</v>
      </c>
      <c r="B139" s="264">
        <v>74.930954450610002</v>
      </c>
      <c r="C139" s="308">
        <v>248.67</v>
      </c>
      <c r="D139" s="308">
        <v>249.29</v>
      </c>
      <c r="E139" s="308">
        <v>0.58501416609888801</v>
      </c>
      <c r="F139" s="308">
        <v>425.06662985314102</v>
      </c>
      <c r="G139" s="308">
        <v>426.12643324924397</v>
      </c>
      <c r="H139" s="264">
        <v>-0.532951034527818</v>
      </c>
      <c r="I139" s="264">
        <v>-0.13240411746853201</v>
      </c>
      <c r="J139" s="264">
        <v>3.17783791539956</v>
      </c>
      <c r="K139" s="264">
        <v>-7.1186631932207395E-2</v>
      </c>
    </row>
    <row r="140" spans="1:11">
      <c r="A140" s="307">
        <v>40544</v>
      </c>
      <c r="B140" s="264">
        <v>75.295991345633695</v>
      </c>
      <c r="C140" s="308">
        <v>256.77</v>
      </c>
      <c r="D140" s="308">
        <v>260.88</v>
      </c>
      <c r="E140" s="308">
        <v>0.58786414654159502</v>
      </c>
      <c r="F140" s="308">
        <v>436.78458962088098</v>
      </c>
      <c r="G140" s="308">
        <v>443.77600085794802</v>
      </c>
      <c r="H140" s="264">
        <v>2.7567348139721801</v>
      </c>
      <c r="I140" s="264">
        <v>4.1418617179237396</v>
      </c>
      <c r="J140" s="264">
        <v>3.6457448244627599</v>
      </c>
      <c r="K140" s="264">
        <v>0.81938810702488796</v>
      </c>
    </row>
    <row r="141" spans="1:11">
      <c r="A141" s="307">
        <v>40575</v>
      </c>
      <c r="B141" s="264">
        <v>75.578460244005001</v>
      </c>
      <c r="C141" s="308">
        <v>255.95</v>
      </c>
      <c r="D141" s="308">
        <v>259.47000000000003</v>
      </c>
      <c r="E141" s="308">
        <v>0.59006948755508104</v>
      </c>
      <c r="F141" s="308">
        <v>433.76247272251601</v>
      </c>
      <c r="G141" s="308">
        <v>439.72787183946599</v>
      </c>
      <c r="H141" s="264">
        <v>-0.69190098968178204</v>
      </c>
      <c r="I141" s="264">
        <v>-0.912200977668021</v>
      </c>
      <c r="J141" s="264">
        <v>3.4675868026456702</v>
      </c>
      <c r="K141" s="264">
        <v>0.73203674754722703</v>
      </c>
    </row>
    <row r="142" spans="1:11">
      <c r="A142" s="307">
        <v>40603</v>
      </c>
      <c r="B142" s="264">
        <v>75.723450928541396</v>
      </c>
      <c r="C142" s="308">
        <v>260.54000000000002</v>
      </c>
      <c r="D142" s="308">
        <v>258.08999999999997</v>
      </c>
      <c r="E142" s="308">
        <v>0.59120148440508902</v>
      </c>
      <c r="F142" s="308">
        <v>440.69578117208999</v>
      </c>
      <c r="G142" s="308">
        <v>436.55167791012798</v>
      </c>
      <c r="H142" s="264">
        <v>1.5984113162342399</v>
      </c>
      <c r="I142" s="264">
        <v>-0.72230898533930399</v>
      </c>
      <c r="J142" s="264">
        <v>6.8474415292195197</v>
      </c>
      <c r="K142" s="264">
        <v>2.1020469647466302</v>
      </c>
    </row>
    <row r="143" spans="1:11">
      <c r="A143" s="307">
        <v>40634</v>
      </c>
      <c r="B143" s="264">
        <v>75.717440951980294</v>
      </c>
      <c r="C143" s="308">
        <v>260.97000000000003</v>
      </c>
      <c r="D143" s="308">
        <v>258.52</v>
      </c>
      <c r="E143" s="308">
        <v>0.59115456225586605</v>
      </c>
      <c r="F143" s="308">
        <v>441.45815098530198</v>
      </c>
      <c r="G143" s="308">
        <v>437.31371879035999</v>
      </c>
      <c r="H143" s="264">
        <v>0.17299231029259701</v>
      </c>
      <c r="I143" s="264">
        <v>0.174559145867903</v>
      </c>
      <c r="J143" s="264">
        <v>6.7318326698727802</v>
      </c>
      <c r="K143" s="264">
        <v>2.0209180313273101</v>
      </c>
    </row>
    <row r="144" spans="1:11">
      <c r="A144" s="307">
        <v>40664</v>
      </c>
      <c r="B144" s="264">
        <v>75.159264378868897</v>
      </c>
      <c r="C144" s="308">
        <v>256.98</v>
      </c>
      <c r="D144" s="308">
        <v>260.70999999999998</v>
      </c>
      <c r="E144" s="308">
        <v>0.58679666764676996</v>
      </c>
      <c r="F144" s="308">
        <v>437.93704730902198</v>
      </c>
      <c r="G144" s="308">
        <v>444.29359329105398</v>
      </c>
      <c r="H144" s="264">
        <v>-0.79760758033827805</v>
      </c>
      <c r="I144" s="264">
        <v>1.5960794735644199</v>
      </c>
      <c r="J144" s="264">
        <v>3.3393211658302002</v>
      </c>
      <c r="K144" s="264">
        <v>1.2816857339305301</v>
      </c>
    </row>
    <row r="145" spans="1:11">
      <c r="A145" s="307">
        <v>40695</v>
      </c>
      <c r="B145" s="264">
        <v>75.155508143518205</v>
      </c>
      <c r="C145" s="308">
        <v>257.37</v>
      </c>
      <c r="D145" s="308">
        <v>259.89</v>
      </c>
      <c r="E145" s="308">
        <v>0.58676734130350505</v>
      </c>
      <c r="F145" s="308">
        <v>438.623593856215</v>
      </c>
      <c r="G145" s="308">
        <v>442.918311408835</v>
      </c>
      <c r="H145" s="264">
        <v>0.15676831896542801</v>
      </c>
      <c r="I145" s="264">
        <v>-0.30954348723157799</v>
      </c>
      <c r="J145" s="264">
        <v>3.82238909257857</v>
      </c>
      <c r="K145" s="264">
        <v>1.23704911635913</v>
      </c>
    </row>
    <row r="146" spans="1:11">
      <c r="A146" s="307">
        <v>40725</v>
      </c>
      <c r="B146" s="264">
        <v>75.516106737183705</v>
      </c>
      <c r="C146" s="308">
        <v>261.54000000000002</v>
      </c>
      <c r="D146" s="308">
        <v>262.74</v>
      </c>
      <c r="E146" s="308">
        <v>0.58958267025689204</v>
      </c>
      <c r="F146" s="308">
        <v>443.60191232561601</v>
      </c>
      <c r="G146" s="308">
        <v>445.63725030371</v>
      </c>
      <c r="H146" s="264">
        <v>1.13498647567791</v>
      </c>
      <c r="I146" s="264">
        <v>0.61386915483960802</v>
      </c>
      <c r="J146" s="264">
        <v>1.36876737851559</v>
      </c>
      <c r="K146" s="264">
        <v>0.794251962094217</v>
      </c>
    </row>
    <row r="147" spans="1:11">
      <c r="A147" s="307">
        <v>40756</v>
      </c>
      <c r="B147" s="264">
        <v>75.635555021335406</v>
      </c>
      <c r="C147" s="308">
        <v>260.73</v>
      </c>
      <c r="D147" s="308">
        <v>261.85000000000002</v>
      </c>
      <c r="E147" s="308">
        <v>0.59051524797270105</v>
      </c>
      <c r="F147" s="308">
        <v>441.529665652348</v>
      </c>
      <c r="G147" s="308">
        <v>443.42631439062399</v>
      </c>
      <c r="H147" s="264">
        <v>-0.46714105951519702</v>
      </c>
      <c r="I147" s="264">
        <v>-0.49612906272514801</v>
      </c>
      <c r="J147" s="264">
        <v>-1.0173501458741301</v>
      </c>
      <c r="K147" s="264">
        <v>0.63670996714633199</v>
      </c>
    </row>
    <row r="148" spans="1:11">
      <c r="A148" s="307">
        <v>40787</v>
      </c>
      <c r="B148" s="264">
        <v>75.821113047659097</v>
      </c>
      <c r="C148" s="308">
        <v>265.06</v>
      </c>
      <c r="D148" s="308">
        <v>259.49</v>
      </c>
      <c r="E148" s="308">
        <v>0.59196396932996398</v>
      </c>
      <c r="F148" s="308">
        <v>447.76373855999702</v>
      </c>
      <c r="G148" s="308">
        <v>438.35438209814203</v>
      </c>
      <c r="H148" s="264">
        <v>1.41192617226253</v>
      </c>
      <c r="I148" s="264">
        <v>-1.14380498582987</v>
      </c>
      <c r="J148" s="264">
        <v>2.0645499301342101</v>
      </c>
      <c r="K148" s="264">
        <v>1.21407241138569</v>
      </c>
    </row>
    <row r="149" spans="1:11">
      <c r="A149" s="307">
        <v>40817</v>
      </c>
      <c r="B149" s="264">
        <v>76.332712302421996</v>
      </c>
      <c r="C149" s="308">
        <v>263.8</v>
      </c>
      <c r="D149" s="308">
        <v>258.60000000000002</v>
      </c>
      <c r="E149" s="308">
        <v>0.59595821728258003</v>
      </c>
      <c r="F149" s="308">
        <v>442.648481638296</v>
      </c>
      <c r="G149" s="308">
        <v>433.92303772427402</v>
      </c>
      <c r="H149" s="264">
        <v>-1.1424008871623299</v>
      </c>
      <c r="I149" s="264">
        <v>-1.01090454546349</v>
      </c>
      <c r="J149" s="264">
        <v>2.83234925801055</v>
      </c>
      <c r="K149" s="264">
        <v>1.0329253707972701</v>
      </c>
    </row>
    <row r="150" spans="1:11">
      <c r="A150" s="307">
        <v>40848</v>
      </c>
      <c r="B150" s="264">
        <v>77.158332832501898</v>
      </c>
      <c r="C150" s="308">
        <v>264.72000000000003</v>
      </c>
      <c r="D150" s="308">
        <v>259.88</v>
      </c>
      <c r="E150" s="308">
        <v>0.60240414753210303</v>
      </c>
      <c r="F150" s="308">
        <v>439.43920553085599</v>
      </c>
      <c r="G150" s="308">
        <v>431.40473229585598</v>
      </c>
      <c r="H150" s="264">
        <v>-0.72501685661776605</v>
      </c>
      <c r="I150" s="264">
        <v>-0.58035762323790396</v>
      </c>
      <c r="J150" s="264">
        <v>2.8302809585109698</v>
      </c>
      <c r="K150" s="264">
        <v>1.1046255408766501</v>
      </c>
    </row>
    <row r="151" spans="1:11">
      <c r="A151" s="307">
        <v>40878</v>
      </c>
      <c r="B151" s="264">
        <v>77.792385359697093</v>
      </c>
      <c r="C151" s="308">
        <v>265.43</v>
      </c>
      <c r="D151" s="308">
        <v>260.54000000000002</v>
      </c>
      <c r="E151" s="308">
        <v>0.60735443427514102</v>
      </c>
      <c r="F151" s="308">
        <v>437.02652853235998</v>
      </c>
      <c r="G151" s="308">
        <v>428.97521660634101</v>
      </c>
      <c r="H151" s="264">
        <v>-0.54903544520604797</v>
      </c>
      <c r="I151" s="264">
        <v>-0.56316389405032297</v>
      </c>
      <c r="J151" s="264">
        <v>2.8136526933086001</v>
      </c>
      <c r="K151" s="264">
        <v>0.66853007342790904</v>
      </c>
    </row>
    <row r="152" spans="1:11">
      <c r="A152" s="307">
        <v>40909</v>
      </c>
      <c r="B152" s="264">
        <v>78.343049462107103</v>
      </c>
      <c r="C152" s="308">
        <v>269.66000000000003</v>
      </c>
      <c r="D152" s="308">
        <v>271.02999999999997</v>
      </c>
      <c r="E152" s="308">
        <v>0.61165367619770705</v>
      </c>
      <c r="F152" s="308">
        <v>440.87039855023602</v>
      </c>
      <c r="G152" s="308">
        <v>443.11022813569099</v>
      </c>
      <c r="H152" s="264">
        <v>0.879550729056366</v>
      </c>
      <c r="I152" s="264">
        <v>3.29506483875068</v>
      </c>
      <c r="J152" s="264">
        <v>0.935428819249706</v>
      </c>
      <c r="K152" s="264">
        <v>-0.15002449906486001</v>
      </c>
    </row>
    <row r="153" spans="1:11">
      <c r="A153" s="307">
        <v>40940</v>
      </c>
      <c r="B153" s="264">
        <v>78.502313840976001</v>
      </c>
      <c r="C153" s="308">
        <v>268.95</v>
      </c>
      <c r="D153" s="308">
        <v>270.57</v>
      </c>
      <c r="E153" s="308">
        <v>0.61289711315211903</v>
      </c>
      <c r="F153" s="308">
        <v>438.81753434405198</v>
      </c>
      <c r="G153" s="308">
        <v>441.46071860000001</v>
      </c>
      <c r="H153" s="264">
        <v>-0.46563892992931299</v>
      </c>
      <c r="I153" s="264">
        <v>-0.37225715656145097</v>
      </c>
      <c r="J153" s="264">
        <v>1.1653985624452901</v>
      </c>
      <c r="K153" s="264">
        <v>0.39407253246999102</v>
      </c>
    </row>
    <row r="154" spans="1:11">
      <c r="A154" s="307">
        <v>40969</v>
      </c>
      <c r="B154" s="264">
        <v>78.547388665184201</v>
      </c>
      <c r="C154" s="308">
        <v>271.12</v>
      </c>
      <c r="D154" s="308">
        <v>268.43</v>
      </c>
      <c r="E154" s="308">
        <v>0.61324902927129199</v>
      </c>
      <c r="F154" s="308">
        <v>442.10424649536702</v>
      </c>
      <c r="G154" s="308">
        <v>437.717773999526</v>
      </c>
      <c r="H154" s="264">
        <v>0.748992894331035</v>
      </c>
      <c r="I154" s="264">
        <v>-0.84785450726951905</v>
      </c>
      <c r="J154" s="264">
        <v>0.31960036457137098</v>
      </c>
      <c r="K154" s="264">
        <v>0.267115246236105</v>
      </c>
    </row>
    <row r="155" spans="1:11">
      <c r="A155" s="307">
        <v>41000</v>
      </c>
      <c r="B155" s="264">
        <v>78.300979626179497</v>
      </c>
      <c r="C155" s="308">
        <v>271.43</v>
      </c>
      <c r="D155" s="308">
        <v>268.76</v>
      </c>
      <c r="E155" s="308">
        <v>0.61132522115314603</v>
      </c>
      <c r="F155" s="308">
        <v>444.00262022234301</v>
      </c>
      <c r="G155" s="308">
        <v>439.63505954005399</v>
      </c>
      <c r="H155" s="264">
        <v>0.42939504472638801</v>
      </c>
      <c r="I155" s="264">
        <v>0.43801866280410701</v>
      </c>
      <c r="J155" s="264">
        <v>0.57637835689794403</v>
      </c>
      <c r="K155" s="264">
        <v>0.530818186110249</v>
      </c>
    </row>
    <row r="156" spans="1:11">
      <c r="A156" s="307">
        <v>41030</v>
      </c>
      <c r="B156" s="264">
        <v>78.053819340104596</v>
      </c>
      <c r="C156" s="308">
        <v>269.19</v>
      </c>
      <c r="D156" s="308">
        <v>271.63</v>
      </c>
      <c r="E156" s="308">
        <v>0.60939554776634597</v>
      </c>
      <c r="F156" s="308">
        <v>441.73279733775303</v>
      </c>
      <c r="G156" s="308">
        <v>445.736764890426</v>
      </c>
      <c r="H156" s="264">
        <v>-0.51121835349836597</v>
      </c>
      <c r="I156" s="264">
        <v>1.38790235627602</v>
      </c>
      <c r="J156" s="264">
        <v>0.86673416922693503</v>
      </c>
      <c r="K156" s="264">
        <v>0.32482385998000601</v>
      </c>
    </row>
    <row r="157" spans="1:11">
      <c r="A157" s="307">
        <v>41061</v>
      </c>
      <c r="B157" s="264">
        <v>78.413666686699898</v>
      </c>
      <c r="C157" s="308">
        <v>269.02</v>
      </c>
      <c r="D157" s="308">
        <v>270.67</v>
      </c>
      <c r="E157" s="308">
        <v>0.61220501145107797</v>
      </c>
      <c r="F157" s="308">
        <v>439.42796116999398</v>
      </c>
      <c r="G157" s="308">
        <v>442.12313675519403</v>
      </c>
      <c r="H157" s="264">
        <v>-0.52177157359606396</v>
      </c>
      <c r="I157" s="264">
        <v>-0.81070901479725099</v>
      </c>
      <c r="J157" s="264">
        <v>0.18338441548637599</v>
      </c>
      <c r="K157" s="264">
        <v>-0.17953076970593801</v>
      </c>
    </row>
    <row r="158" spans="1:11">
      <c r="A158" s="307">
        <v>41091</v>
      </c>
      <c r="B158" s="264">
        <v>78.853897469799904</v>
      </c>
      <c r="C158" s="308">
        <v>272.87</v>
      </c>
      <c r="D158" s="308">
        <v>274.23</v>
      </c>
      <c r="E158" s="308">
        <v>0.61564205888167101</v>
      </c>
      <c r="F158" s="308">
        <v>443.22832734279899</v>
      </c>
      <c r="G158" s="308">
        <v>445.43740318545798</v>
      </c>
      <c r="H158" s="264">
        <v>0.86484395819665905</v>
      </c>
      <c r="I158" s="264">
        <v>0.74962519595509503</v>
      </c>
      <c r="J158" s="264">
        <v>-8.4216269686021597E-2</v>
      </c>
      <c r="K158" s="264">
        <v>-4.4845245346059E-2</v>
      </c>
    </row>
    <row r="159" spans="1:11">
      <c r="A159" s="307">
        <v>41122</v>
      </c>
      <c r="B159" s="264">
        <v>79.090540296892797</v>
      </c>
      <c r="C159" s="308">
        <v>276.3</v>
      </c>
      <c r="D159" s="308">
        <v>273.73</v>
      </c>
      <c r="E159" s="308">
        <v>0.61748961850732997</v>
      </c>
      <c r="F159" s="308">
        <v>447.456915418118</v>
      </c>
      <c r="G159" s="308">
        <v>443.29490212595499</v>
      </c>
      <c r="H159" s="264">
        <v>0.954042829498158</v>
      </c>
      <c r="I159" s="264">
        <v>-0.48098813529822099</v>
      </c>
      <c r="J159" s="264">
        <v>1.34243522618402</v>
      </c>
      <c r="K159" s="264">
        <v>-2.96356486757854E-2</v>
      </c>
    </row>
    <row r="160" spans="1:11">
      <c r="A160" s="307">
        <v>41153</v>
      </c>
      <c r="B160" s="264">
        <v>79.439118937436106</v>
      </c>
      <c r="C160" s="308">
        <v>271.3</v>
      </c>
      <c r="D160" s="308">
        <v>270.12</v>
      </c>
      <c r="E160" s="308">
        <v>0.62021110316226902</v>
      </c>
      <c r="F160" s="308">
        <v>437.43170449016998</v>
      </c>
      <c r="G160" s="308">
        <v>435.529126490544</v>
      </c>
      <c r="H160" s="264">
        <v>-2.24048630885058</v>
      </c>
      <c r="I160" s="264">
        <v>-1.75183057557571</v>
      </c>
      <c r="J160" s="264">
        <v>-2.30747449604893</v>
      </c>
      <c r="K160" s="264">
        <v>-0.64451405597344402</v>
      </c>
    </row>
    <row r="161" spans="1:11">
      <c r="A161" s="307">
        <v>41183</v>
      </c>
      <c r="B161" s="264">
        <v>79.841036119959099</v>
      </c>
      <c r="C161" s="308">
        <v>273.5</v>
      </c>
      <c r="D161" s="308">
        <v>269.61</v>
      </c>
      <c r="E161" s="308">
        <v>0.62334902189156405</v>
      </c>
      <c r="F161" s="308">
        <v>438.75901043376803</v>
      </c>
      <c r="G161" s="308">
        <v>432.51852578811099</v>
      </c>
      <c r="H161" s="264">
        <v>0.30343158257022401</v>
      </c>
      <c r="I161" s="264">
        <v>-0.69125128936676805</v>
      </c>
      <c r="J161" s="264">
        <v>-0.87868170023598402</v>
      </c>
      <c r="K161" s="264">
        <v>-0.32367766033564199</v>
      </c>
    </row>
    <row r="162" spans="1:11">
      <c r="A162" s="307">
        <v>41214</v>
      </c>
      <c r="B162" s="264">
        <v>80.383436504597597</v>
      </c>
      <c r="C162" s="308">
        <v>274.2</v>
      </c>
      <c r="D162" s="308">
        <v>270.14</v>
      </c>
      <c r="E162" s="308">
        <v>0.62758374585894905</v>
      </c>
      <c r="F162" s="308">
        <v>436.91380124052398</v>
      </c>
      <c r="G162" s="308">
        <v>430.44454510253502</v>
      </c>
      <c r="H162" s="264">
        <v>-0.42055186317893101</v>
      </c>
      <c r="I162" s="264">
        <v>-0.47951256695809602</v>
      </c>
      <c r="J162" s="264">
        <v>-0.57468797925797099</v>
      </c>
      <c r="K162" s="264">
        <v>-0.22257224398324299</v>
      </c>
    </row>
    <row r="163" spans="1:11">
      <c r="A163" s="307">
        <v>41244</v>
      </c>
      <c r="B163" s="264">
        <v>80.568243283851203</v>
      </c>
      <c r="C163" s="308">
        <v>270.91000000000003</v>
      </c>
      <c r="D163" s="308">
        <v>270.91000000000003</v>
      </c>
      <c r="E163" s="308">
        <v>0.62902660194755899</v>
      </c>
      <c r="F163" s="308">
        <v>430.68130848714901</v>
      </c>
      <c r="G163" s="308">
        <v>430.68130848714901</v>
      </c>
      <c r="H163" s="264">
        <v>-1.4264810897889999</v>
      </c>
      <c r="I163" s="264">
        <v>5.5004387280144201E-2</v>
      </c>
      <c r="J163" s="264">
        <v>-1.45190729416803</v>
      </c>
      <c r="K163" s="264">
        <v>0.39771339106846598</v>
      </c>
    </row>
    <row r="164" spans="1:11">
      <c r="A164" s="307">
        <v>41275</v>
      </c>
      <c r="B164" s="264">
        <v>80.8927820181501</v>
      </c>
      <c r="C164" s="308">
        <v>280.36</v>
      </c>
      <c r="D164" s="308">
        <v>282.55</v>
      </c>
      <c r="E164" s="308">
        <v>0.63156039800560604</v>
      </c>
      <c r="F164" s="308">
        <v>443.91637107922497</v>
      </c>
      <c r="G164" s="308">
        <v>447.38397292208299</v>
      </c>
      <c r="H164" s="264">
        <v>3.0730524708784799</v>
      </c>
      <c r="I164" s="264">
        <v>3.8781958041329601</v>
      </c>
      <c r="J164" s="264">
        <v>0.690899760792685</v>
      </c>
      <c r="K164" s="264">
        <v>0.96448795695209799</v>
      </c>
    </row>
    <row r="165" spans="1:11">
      <c r="A165" s="307">
        <v>41306</v>
      </c>
      <c r="B165" s="264">
        <v>81.290942965322401</v>
      </c>
      <c r="C165" s="308">
        <v>280.26</v>
      </c>
      <c r="D165" s="308">
        <v>282.18</v>
      </c>
      <c r="E165" s="308">
        <v>0.63466899039163704</v>
      </c>
      <c r="F165" s="308">
        <v>441.584517666539</v>
      </c>
      <c r="G165" s="308">
        <v>444.60971667431602</v>
      </c>
      <c r="H165" s="264">
        <v>-0.52529115045193397</v>
      </c>
      <c r="I165" s="264">
        <v>-0.62010631039067798</v>
      </c>
      <c r="J165" s="264">
        <v>0.63055441178376803</v>
      </c>
      <c r="K165" s="264">
        <v>0.71331331229256301</v>
      </c>
    </row>
    <row r="166" spans="1:11">
      <c r="A166" s="307">
        <v>41334</v>
      </c>
      <c r="B166" s="264">
        <v>81.887433139010795</v>
      </c>
      <c r="C166" s="308">
        <v>281.64</v>
      </c>
      <c r="D166" s="308">
        <v>279.95999999999998</v>
      </c>
      <c r="E166" s="308">
        <v>0.63932601370203002</v>
      </c>
      <c r="F166" s="308">
        <v>440.52641995459902</v>
      </c>
      <c r="G166" s="308">
        <v>437.89865264340801</v>
      </c>
      <c r="H166" s="264">
        <v>-0.239613860905108</v>
      </c>
      <c r="I166" s="264">
        <v>-1.50942810721885</v>
      </c>
      <c r="J166" s="264">
        <v>-0.35689015730475698</v>
      </c>
      <c r="K166" s="264">
        <v>4.13231206559894E-2</v>
      </c>
    </row>
    <row r="167" spans="1:11">
      <c r="A167" s="307">
        <v>41365</v>
      </c>
      <c r="B167" s="264">
        <v>81.941522928060607</v>
      </c>
      <c r="C167" s="308">
        <v>281.66000000000003</v>
      </c>
      <c r="D167" s="308">
        <v>279.89999999999998</v>
      </c>
      <c r="E167" s="308">
        <v>0.63974831304503799</v>
      </c>
      <c r="F167" s="308">
        <v>440.26688973882699</v>
      </c>
      <c r="G167" s="308">
        <v>437.51580784597598</v>
      </c>
      <c r="H167" s="264">
        <v>-5.8913655121683998E-2</v>
      </c>
      <c r="I167" s="264">
        <v>-8.7427717605681493E-2</v>
      </c>
      <c r="J167" s="264">
        <v>-0.84137577423430998</v>
      </c>
      <c r="K167" s="264">
        <v>-0.48204792772793498</v>
      </c>
    </row>
    <row r="168" spans="1:11">
      <c r="A168" s="307">
        <v>41395</v>
      </c>
      <c r="B168" s="264">
        <v>81.668820241601097</v>
      </c>
      <c r="C168" s="308">
        <v>278.88</v>
      </c>
      <c r="D168" s="308">
        <v>282.08</v>
      </c>
      <c r="E168" s="308">
        <v>0.63761922052403996</v>
      </c>
      <c r="F168" s="308">
        <v>437.37702851993203</v>
      </c>
      <c r="G168" s="308">
        <v>442.39569780874399</v>
      </c>
      <c r="H168" s="264">
        <v>-0.65638849667041299</v>
      </c>
      <c r="I168" s="264">
        <v>1.11536311951637</v>
      </c>
      <c r="J168" s="264">
        <v>-0.98606416459720003</v>
      </c>
      <c r="K168" s="264">
        <v>-0.74956058033566197</v>
      </c>
    </row>
    <row r="169" spans="1:11">
      <c r="A169" s="307">
        <v>41426</v>
      </c>
      <c r="B169" s="264">
        <v>81.619237934972006</v>
      </c>
      <c r="C169" s="308">
        <v>279.85000000000002</v>
      </c>
      <c r="D169" s="308">
        <v>281.63</v>
      </c>
      <c r="E169" s="308">
        <v>0.637232112792948</v>
      </c>
      <c r="F169" s="308">
        <v>439.16493595000298</v>
      </c>
      <c r="G169" s="308">
        <v>441.95826661282501</v>
      </c>
      <c r="H169" s="264">
        <v>0.40877945422062001</v>
      </c>
      <c r="I169" s="264">
        <v>-9.8877814157149996E-2</v>
      </c>
      <c r="J169" s="264">
        <v>-5.9856277532011101E-2</v>
      </c>
      <c r="K169" s="264">
        <v>-3.7290548415613897E-2</v>
      </c>
    </row>
    <row r="170" spans="1:11">
      <c r="A170" s="307">
        <v>41456</v>
      </c>
      <c r="B170" s="264">
        <v>81.5921930404471</v>
      </c>
      <c r="C170" s="308">
        <v>280.27</v>
      </c>
      <c r="D170" s="308">
        <v>284.02</v>
      </c>
      <c r="E170" s="308">
        <v>0.63702096312144496</v>
      </c>
      <c r="F170" s="308">
        <v>439.9698223849</v>
      </c>
      <c r="G170" s="308">
        <v>445.85659882884102</v>
      </c>
      <c r="H170" s="264">
        <v>0.183276570830149</v>
      </c>
      <c r="I170" s="264">
        <v>0.88205889797983195</v>
      </c>
      <c r="J170" s="264">
        <v>-0.73517524871078399</v>
      </c>
      <c r="K170" s="264">
        <v>9.4108765987277507E-2</v>
      </c>
    </row>
    <row r="171" spans="1:11">
      <c r="A171" s="307">
        <v>41487</v>
      </c>
      <c r="B171" s="264">
        <v>81.824328385119301</v>
      </c>
      <c r="C171" s="308">
        <v>280.74</v>
      </c>
      <c r="D171" s="308">
        <v>283.67</v>
      </c>
      <c r="E171" s="308">
        <v>0.63883333113518703</v>
      </c>
      <c r="F171" s="308">
        <v>439.45734562899798</v>
      </c>
      <c r="G171" s="308">
        <v>444.043831426152</v>
      </c>
      <c r="H171" s="264">
        <v>-0.116479978814055</v>
      </c>
      <c r="I171" s="264">
        <v>-0.40658081711725202</v>
      </c>
      <c r="J171" s="264">
        <v>-1.7877854858148301</v>
      </c>
      <c r="K171" s="264">
        <v>0.168946066513498</v>
      </c>
    </row>
    <row r="172" spans="1:11">
      <c r="A172" s="307">
        <v>41518</v>
      </c>
      <c r="B172" s="264">
        <v>82.132339683875202</v>
      </c>
      <c r="C172" s="308">
        <v>283.05</v>
      </c>
      <c r="D172" s="308">
        <v>280.66000000000003</v>
      </c>
      <c r="E172" s="308">
        <v>0.64123809128287101</v>
      </c>
      <c r="F172" s="308">
        <v>441.41170627235499</v>
      </c>
      <c r="G172" s="308">
        <v>437.68454153824098</v>
      </c>
      <c r="H172" s="264">
        <v>0.44472135072852698</v>
      </c>
      <c r="I172" s="264">
        <v>-1.43213111811199</v>
      </c>
      <c r="J172" s="264">
        <v>0.90985672536561002</v>
      </c>
      <c r="K172" s="264">
        <v>0.49489572949230598</v>
      </c>
    </row>
    <row r="173" spans="1:11">
      <c r="A173" s="307">
        <v>41548</v>
      </c>
      <c r="B173" s="264">
        <v>82.522988160346202</v>
      </c>
      <c r="C173" s="308">
        <v>278.75</v>
      </c>
      <c r="D173" s="308">
        <v>279.52</v>
      </c>
      <c r="E173" s="308">
        <v>0.64428803098237297</v>
      </c>
      <c r="F173" s="308">
        <v>432.648111707086</v>
      </c>
      <c r="G173" s="308">
        <v>433.84322936094998</v>
      </c>
      <c r="H173" s="264">
        <v>-1.9853561744603501</v>
      </c>
      <c r="I173" s="264">
        <v>-0.87764401360654898</v>
      </c>
      <c r="J173" s="264">
        <v>-1.39276882784488</v>
      </c>
      <c r="K173" s="264">
        <v>0.306276724314891</v>
      </c>
    </row>
    <row r="174" spans="1:11">
      <c r="A174" s="307">
        <v>41579</v>
      </c>
      <c r="B174" s="264">
        <v>83.292265160165897</v>
      </c>
      <c r="C174" s="308">
        <v>280.91000000000003</v>
      </c>
      <c r="D174" s="308">
        <v>280.45999999999998</v>
      </c>
      <c r="E174" s="308">
        <v>0.65029406608292895</v>
      </c>
      <c r="F174" s="308">
        <v>431.973801778743</v>
      </c>
      <c r="G174" s="308">
        <v>431.28180715128099</v>
      </c>
      <c r="H174" s="264">
        <v>-0.15585643623461401</v>
      </c>
      <c r="I174" s="264">
        <v>-0.59040271607831996</v>
      </c>
      <c r="J174" s="264">
        <v>-1.1306576829924999</v>
      </c>
      <c r="K174" s="264">
        <v>0.19451101385112901</v>
      </c>
    </row>
    <row r="175" spans="1:11">
      <c r="A175" s="307">
        <v>41609</v>
      </c>
      <c r="B175" s="264">
        <v>83.770058296772604</v>
      </c>
      <c r="C175" s="308">
        <v>281.95999999999998</v>
      </c>
      <c r="D175" s="308">
        <v>281.66000000000003</v>
      </c>
      <c r="E175" s="308">
        <v>0.654024376946165</v>
      </c>
      <c r="F175" s="308">
        <v>431.11542923912901</v>
      </c>
      <c r="G175" s="308">
        <v>430.656730740152</v>
      </c>
      <c r="H175" s="264">
        <v>-0.19870939767162599</v>
      </c>
      <c r="I175" s="264">
        <v>-0.144934565002341</v>
      </c>
      <c r="J175" s="264">
        <v>0.100798605238994</v>
      </c>
      <c r="K175" s="264">
        <v>-5.7067131805310601E-3</v>
      </c>
    </row>
    <row r="176" spans="1:11">
      <c r="A176" s="307">
        <v>41640</v>
      </c>
      <c r="B176" s="264">
        <v>84.519051625698694</v>
      </c>
      <c r="C176" s="308">
        <v>290.54000000000002</v>
      </c>
      <c r="D176" s="308">
        <v>293.89999999999998</v>
      </c>
      <c r="E176" s="308">
        <v>0.659872049793094</v>
      </c>
      <c r="F176" s="308">
        <v>440.29747902051599</v>
      </c>
      <c r="G176" s="308">
        <v>445.38937524654</v>
      </c>
      <c r="H176" s="264">
        <v>2.1298355750320401</v>
      </c>
      <c r="I176" s="264">
        <v>3.4209716126038199</v>
      </c>
      <c r="J176" s="264">
        <v>-0.81521932834126598</v>
      </c>
      <c r="K176" s="264">
        <v>-0.44583574653224201</v>
      </c>
    </row>
    <row r="177" spans="1:11">
      <c r="A177" s="307">
        <v>41671</v>
      </c>
      <c r="B177" s="264">
        <v>84.733157040687601</v>
      </c>
      <c r="C177" s="308">
        <v>290.26</v>
      </c>
      <c r="D177" s="308">
        <v>293.87</v>
      </c>
      <c r="E177" s="308">
        <v>0.66154365135916704</v>
      </c>
      <c r="F177" s="308">
        <v>438.76167415959497</v>
      </c>
      <c r="G177" s="308">
        <v>444.21860809370997</v>
      </c>
      <c r="H177" s="264">
        <v>-0.34881073231156601</v>
      </c>
      <c r="I177" s="264">
        <v>-0.26286373629405002</v>
      </c>
      <c r="J177" s="264">
        <v>-0.63925327859318803</v>
      </c>
      <c r="K177" s="264">
        <v>-8.7966719110799105E-2</v>
      </c>
    </row>
    <row r="178" spans="1:11">
      <c r="A178" s="307">
        <v>41699</v>
      </c>
      <c r="B178" s="264">
        <v>84.965292385359703</v>
      </c>
      <c r="C178" s="308">
        <v>291.8</v>
      </c>
      <c r="D178" s="308">
        <v>291.64</v>
      </c>
      <c r="E178" s="308">
        <v>0.663356019372909</v>
      </c>
      <c r="F178" s="308">
        <v>439.88445341288599</v>
      </c>
      <c r="G178" s="308">
        <v>439.643255631714</v>
      </c>
      <c r="H178" s="264">
        <v>0.25589729445745202</v>
      </c>
      <c r="I178" s="264">
        <v>-1.02997766834458</v>
      </c>
      <c r="J178" s="264">
        <v>-0.14572713749583199</v>
      </c>
      <c r="K178" s="264">
        <v>0.39840336976928498</v>
      </c>
    </row>
    <row r="179" spans="1:11">
      <c r="A179" s="307">
        <v>41730</v>
      </c>
      <c r="B179" s="264">
        <v>84.806779253560904</v>
      </c>
      <c r="C179" s="308">
        <v>292.62</v>
      </c>
      <c r="D179" s="308">
        <v>292.35000000000002</v>
      </c>
      <c r="E179" s="308">
        <v>0.66211844768715</v>
      </c>
      <c r="F179" s="308">
        <v>441.94509460075102</v>
      </c>
      <c r="G179" s="308">
        <v>441.53731257784699</v>
      </c>
      <c r="H179" s="264">
        <v>0.46845056056823398</v>
      </c>
      <c r="I179" s="264">
        <v>0.43081678653567002</v>
      </c>
      <c r="J179" s="264">
        <v>0.38117898507426001</v>
      </c>
      <c r="K179" s="264">
        <v>0.919167869995419</v>
      </c>
    </row>
    <row r="180" spans="1:11">
      <c r="A180" s="307">
        <v>41760</v>
      </c>
      <c r="B180" s="264">
        <v>84.535579061241705</v>
      </c>
      <c r="C180" s="308">
        <v>289.56</v>
      </c>
      <c r="D180" s="308">
        <v>294.63</v>
      </c>
      <c r="E180" s="308">
        <v>0.66000108570345795</v>
      </c>
      <c r="F180" s="308">
        <v>438.72655101979802</v>
      </c>
      <c r="G180" s="308">
        <v>446.40835656500502</v>
      </c>
      <c r="H180" s="264">
        <v>-0.72826774644055803</v>
      </c>
      <c r="I180" s="264">
        <v>1.10320098628121</v>
      </c>
      <c r="J180" s="264">
        <v>0.30854901192043399</v>
      </c>
      <c r="K180" s="264">
        <v>0.90702933508095596</v>
      </c>
    </row>
    <row r="181" spans="1:11">
      <c r="A181" s="307">
        <v>41791</v>
      </c>
      <c r="B181" s="264">
        <v>84.682072239918298</v>
      </c>
      <c r="C181" s="308">
        <v>290.67</v>
      </c>
      <c r="D181" s="308">
        <v>294.16000000000003</v>
      </c>
      <c r="E181" s="308">
        <v>0.661144813090771</v>
      </c>
      <c r="F181" s="308">
        <v>439.64649535879101</v>
      </c>
      <c r="G181" s="308">
        <v>444.92521785785198</v>
      </c>
      <c r="H181" s="264">
        <v>0.20968513003247799</v>
      </c>
      <c r="I181" s="264">
        <v>-0.332238114574268</v>
      </c>
      <c r="J181" s="264">
        <v>0.109653428442824</v>
      </c>
      <c r="K181" s="264">
        <v>0.67131932337529698</v>
      </c>
    </row>
    <row r="182" spans="1:11">
      <c r="A182" s="307">
        <v>41821</v>
      </c>
      <c r="B182" s="264">
        <v>84.914958831660599</v>
      </c>
      <c r="C182" s="308">
        <v>291.73</v>
      </c>
      <c r="D182" s="308">
        <v>297.72000000000003</v>
      </c>
      <c r="E182" s="308">
        <v>0.66296304637316605</v>
      </c>
      <c r="F182" s="308">
        <v>440.03960944120598</v>
      </c>
      <c r="G182" s="308">
        <v>449.074803835176</v>
      </c>
      <c r="H182" s="264">
        <v>8.9415948168647397E-2</v>
      </c>
      <c r="I182" s="264">
        <v>0.93264796212326795</v>
      </c>
      <c r="J182" s="264">
        <v>1.58617825030349E-2</v>
      </c>
      <c r="K182" s="264">
        <v>0.72180270849144801</v>
      </c>
    </row>
    <row r="183" spans="1:11">
      <c r="A183" s="307">
        <v>41852</v>
      </c>
      <c r="B183" s="264">
        <v>85.219965142135905</v>
      </c>
      <c r="C183" s="308">
        <v>292.39</v>
      </c>
      <c r="D183" s="308">
        <v>296.83999999999997</v>
      </c>
      <c r="E183" s="308">
        <v>0.66534434544623799</v>
      </c>
      <c r="F183" s="308">
        <v>439.45665428913799</v>
      </c>
      <c r="G183" s="308">
        <v>446.144920343335</v>
      </c>
      <c r="H183" s="264">
        <v>-0.13247788143622199</v>
      </c>
      <c r="I183" s="264">
        <v>-0.65242660394641006</v>
      </c>
      <c r="J183" s="264">
        <v>-1.57316715032607E-4</v>
      </c>
      <c r="K183" s="264">
        <v>0.47317151336949698</v>
      </c>
    </row>
    <row r="184" spans="1:11">
      <c r="A184" s="307">
        <v>41883</v>
      </c>
      <c r="B184" s="264">
        <v>85.596339924274304</v>
      </c>
      <c r="C184" s="308">
        <v>294.83</v>
      </c>
      <c r="D184" s="308">
        <v>293.42</v>
      </c>
      <c r="E184" s="308">
        <v>0.66828284504133495</v>
      </c>
      <c r="F184" s="308">
        <v>441.17547261259398</v>
      </c>
      <c r="G184" s="308">
        <v>439.06558753853898</v>
      </c>
      <c r="H184" s="264">
        <v>0.39112351734367201</v>
      </c>
      <c r="I184" s="264">
        <v>-1.5867787532687601</v>
      </c>
      <c r="J184" s="264">
        <v>-5.3517760495203098E-2</v>
      </c>
      <c r="K184" s="264">
        <v>0.31553456182029599</v>
      </c>
    </row>
    <row r="185" spans="1:11">
      <c r="A185" s="307">
        <v>41913</v>
      </c>
      <c r="B185" s="264">
        <v>86.069625578460204</v>
      </c>
      <c r="C185" s="308">
        <v>291.05</v>
      </c>
      <c r="D185" s="308">
        <v>291.94</v>
      </c>
      <c r="E185" s="308">
        <v>0.671977964292653</v>
      </c>
      <c r="F185" s="308">
        <v>433.124321727378</v>
      </c>
      <c r="G185" s="308">
        <v>434.44876991957</v>
      </c>
      <c r="H185" s="264">
        <v>-1.82493166212025</v>
      </c>
      <c r="I185" s="264">
        <v>-1.0515097857819999</v>
      </c>
      <c r="J185" s="264">
        <v>0.110068669527652</v>
      </c>
      <c r="K185" s="264">
        <v>0.13957589231310399</v>
      </c>
    </row>
    <row r="186" spans="1:11">
      <c r="A186" s="307">
        <v>41944</v>
      </c>
      <c r="B186" s="264">
        <v>86.763777871266299</v>
      </c>
      <c r="C186" s="308">
        <v>292.2</v>
      </c>
      <c r="D186" s="308">
        <v>294.02999999999997</v>
      </c>
      <c r="E186" s="308">
        <v>0.67739747252792104</v>
      </c>
      <c r="F186" s="308">
        <v>431.35679102782001</v>
      </c>
      <c r="G186" s="308">
        <v>434.058306864852</v>
      </c>
      <c r="H186" s="264">
        <v>-0.40808853506756299</v>
      </c>
      <c r="I186" s="264">
        <v>-8.9875511625903098E-2</v>
      </c>
      <c r="J186" s="264">
        <v>-0.14283522481743899</v>
      </c>
      <c r="K186" s="264">
        <v>0.64377853819321795</v>
      </c>
    </row>
    <row r="187" spans="1:11">
      <c r="A187" s="307">
        <v>41974</v>
      </c>
      <c r="B187" s="264">
        <v>87.188983712963505</v>
      </c>
      <c r="C187" s="308">
        <v>292.18</v>
      </c>
      <c r="D187" s="308">
        <v>294.7</v>
      </c>
      <c r="E187" s="308">
        <v>0.68071721458545598</v>
      </c>
      <c r="F187" s="308">
        <v>429.22375656083898</v>
      </c>
      <c r="G187" s="308">
        <v>432.92573433663898</v>
      </c>
      <c r="H187" s="264">
        <v>-0.49449423571109602</v>
      </c>
      <c r="I187" s="264">
        <v>-0.26092635719694401</v>
      </c>
      <c r="J187" s="264">
        <v>-0.438785659244179</v>
      </c>
      <c r="K187" s="264">
        <v>0.52687057568747697</v>
      </c>
    </row>
    <row r="188" spans="1:11">
      <c r="A188" s="307">
        <v>42005</v>
      </c>
      <c r="B188" s="264">
        <v>87.110102770599198</v>
      </c>
      <c r="C188" s="308">
        <v>300.89</v>
      </c>
      <c r="D188" s="308">
        <v>306.63</v>
      </c>
      <c r="E188" s="308">
        <v>0.68010136137690302</v>
      </c>
      <c r="F188" s="308">
        <v>442.41934671448303</v>
      </c>
      <c r="G188" s="308">
        <v>450.85926512367303</v>
      </c>
      <c r="H188" s="264">
        <v>3.0742916606886199</v>
      </c>
      <c r="I188" s="264">
        <v>4.1424035035739104</v>
      </c>
      <c r="J188" s="264">
        <v>0.48191683919864797</v>
      </c>
      <c r="K188" s="264">
        <v>1.22811413588513</v>
      </c>
    </row>
    <row r="189" spans="1:11">
      <c r="A189" s="307">
        <v>42036</v>
      </c>
      <c r="B189" s="264">
        <v>87.275377126029198</v>
      </c>
      <c r="C189" s="308">
        <v>301.39</v>
      </c>
      <c r="D189" s="308">
        <v>306.14</v>
      </c>
      <c r="E189" s="308">
        <v>0.68139172048053798</v>
      </c>
      <c r="F189" s="308">
        <v>442.31532456462901</v>
      </c>
      <c r="G189" s="308">
        <v>449.28635144568699</v>
      </c>
      <c r="H189" s="264">
        <v>-2.35121159657403E-2</v>
      </c>
      <c r="I189" s="264">
        <v>-0.34887021287120001</v>
      </c>
      <c r="J189" s="264">
        <v>0.80992725990487502</v>
      </c>
      <c r="K189" s="264">
        <v>1.14082194208927</v>
      </c>
    </row>
    <row r="190" spans="1:11">
      <c r="A190" s="307">
        <v>42064</v>
      </c>
      <c r="B190" s="264">
        <v>87.630716990203695</v>
      </c>
      <c r="C190" s="308">
        <v>302.79000000000002</v>
      </c>
      <c r="D190" s="308">
        <v>303.77999999999997</v>
      </c>
      <c r="E190" s="308">
        <v>0.68416599255335298</v>
      </c>
      <c r="F190" s="308">
        <v>442.56803655201799</v>
      </c>
      <c r="G190" s="308">
        <v>444.01505381212098</v>
      </c>
      <c r="H190" s="264">
        <v>5.7133898229211298E-2</v>
      </c>
      <c r="I190" s="264">
        <v>-1.1732601305613899</v>
      </c>
      <c r="J190" s="264">
        <v>0.61006546567194997</v>
      </c>
      <c r="K190" s="264">
        <v>0.99439673517225402</v>
      </c>
    </row>
    <row r="191" spans="1:11">
      <c r="A191" s="307">
        <v>42095</v>
      </c>
      <c r="B191" s="264">
        <v>87.403840375022497</v>
      </c>
      <c r="C191" s="308">
        <v>302.56</v>
      </c>
      <c r="D191" s="308">
        <v>304.02999999999997</v>
      </c>
      <c r="E191" s="308">
        <v>0.682394681420181</v>
      </c>
      <c r="F191" s="308">
        <v>443.37977454677701</v>
      </c>
      <c r="G191" s="308">
        <v>445.53395311824698</v>
      </c>
      <c r="H191" s="264">
        <v>0.183415413612731</v>
      </c>
      <c r="I191" s="264">
        <v>0.342082840004099</v>
      </c>
      <c r="J191" s="264">
        <v>0.32462854855812601</v>
      </c>
      <c r="K191" s="264">
        <v>0.90516484712603895</v>
      </c>
    </row>
    <row r="192" spans="1:11">
      <c r="A192" s="307">
        <v>42125</v>
      </c>
      <c r="B192" s="264">
        <v>86.967365827273298</v>
      </c>
      <c r="C192" s="308">
        <v>300.18</v>
      </c>
      <c r="D192" s="308">
        <v>307.47000000000003</v>
      </c>
      <c r="E192" s="308">
        <v>0.67898696033285399</v>
      </c>
      <c r="F192" s="308">
        <v>442.09980093409303</v>
      </c>
      <c r="G192" s="308">
        <v>452.83638414686402</v>
      </c>
      <c r="H192" s="264">
        <v>-0.28868561133454901</v>
      </c>
      <c r="I192" s="264">
        <v>1.63902907455391</v>
      </c>
      <c r="J192" s="264">
        <v>0.76887298169092699</v>
      </c>
      <c r="K192" s="264">
        <v>1.4399433808364801</v>
      </c>
    </row>
    <row r="193" spans="1:11">
      <c r="A193" s="307">
        <v>42156</v>
      </c>
      <c r="B193" s="264">
        <v>87.113107758879707</v>
      </c>
      <c r="C193" s="308">
        <v>300.83</v>
      </c>
      <c r="D193" s="308">
        <v>306.29000000000002</v>
      </c>
      <c r="E193" s="308">
        <v>0.68012482245151396</v>
      </c>
      <c r="F193" s="308">
        <v>442.31586624887001</v>
      </c>
      <c r="G193" s="308">
        <v>450.34380438575403</v>
      </c>
      <c r="H193" s="264">
        <v>4.8872520258935702E-2</v>
      </c>
      <c r="I193" s="264">
        <v>-0.55043716635236895</v>
      </c>
      <c r="J193" s="264">
        <v>0.60716300897625297</v>
      </c>
      <c r="K193" s="264">
        <v>1.21786455575394</v>
      </c>
    </row>
    <row r="194" spans="1:11">
      <c r="A194" s="307">
        <v>42186</v>
      </c>
      <c r="B194" s="264">
        <v>87.240819760802907</v>
      </c>
      <c r="C194" s="308">
        <v>305.69</v>
      </c>
      <c r="D194" s="308">
        <v>310.41000000000003</v>
      </c>
      <c r="E194" s="308">
        <v>0.681121918122505</v>
      </c>
      <c r="F194" s="308">
        <v>448.80364567128697</v>
      </c>
      <c r="G194" s="308">
        <v>455.733388899945</v>
      </c>
      <c r="H194" s="264">
        <v>1.46677519787795</v>
      </c>
      <c r="I194" s="264">
        <v>1.1967711028116701</v>
      </c>
      <c r="J194" s="264">
        <v>1.99164712495097</v>
      </c>
      <c r="K194" s="264">
        <v>1.48273405853634</v>
      </c>
    </row>
    <row r="195" spans="1:11">
      <c r="A195" s="307">
        <v>42217</v>
      </c>
      <c r="B195" s="264">
        <v>87.4248752929864</v>
      </c>
      <c r="C195" s="308">
        <v>309.08</v>
      </c>
      <c r="D195" s="308">
        <v>309.86</v>
      </c>
      <c r="E195" s="308">
        <v>0.68255890894246296</v>
      </c>
      <c r="F195" s="308">
        <v>452.82538393481599</v>
      </c>
      <c r="G195" s="308">
        <v>453.96814244222298</v>
      </c>
      <c r="H195" s="264">
        <v>0.89610195958051997</v>
      </c>
      <c r="I195" s="264">
        <v>-0.38734191979732402</v>
      </c>
      <c r="J195" s="264">
        <v>3.0421042701705301</v>
      </c>
      <c r="K195" s="264">
        <v>1.75351589632968</v>
      </c>
    </row>
    <row r="196" spans="1:11">
      <c r="A196" s="307">
        <v>42248</v>
      </c>
      <c r="B196" s="264">
        <v>87.752419015565806</v>
      </c>
      <c r="C196" s="308">
        <v>303.04000000000002</v>
      </c>
      <c r="D196" s="308">
        <v>305.27999999999997</v>
      </c>
      <c r="E196" s="308">
        <v>0.68511616607512105</v>
      </c>
      <c r="F196" s="308">
        <v>442.31914966486499</v>
      </c>
      <c r="G196" s="308">
        <v>445.58866819459502</v>
      </c>
      <c r="H196" s="264">
        <v>-2.3201513525274402</v>
      </c>
      <c r="I196" s="264">
        <v>-1.84582869682191</v>
      </c>
      <c r="J196" s="264">
        <v>0.25923405158903001</v>
      </c>
      <c r="K196" s="264">
        <v>1.48567340306147</v>
      </c>
    </row>
    <row r="197" spans="1:11">
      <c r="A197" s="307">
        <v>42278</v>
      </c>
      <c r="B197" s="264">
        <v>88.203918504717805</v>
      </c>
      <c r="C197" s="308">
        <v>302.39</v>
      </c>
      <c r="D197" s="308">
        <v>304.26</v>
      </c>
      <c r="E197" s="308">
        <v>0.68864119253550604</v>
      </c>
      <c r="F197" s="308">
        <v>439.111112256632</v>
      </c>
      <c r="G197" s="308">
        <v>441.82660476604099</v>
      </c>
      <c r="H197" s="264">
        <v>-0.725276626766724</v>
      </c>
      <c r="I197" s="264">
        <v>-0.84429064226365602</v>
      </c>
      <c r="J197" s="264">
        <v>1.38223374420019</v>
      </c>
      <c r="K197" s="264">
        <v>1.69820594677628</v>
      </c>
    </row>
    <row r="198" spans="1:11">
      <c r="A198" s="307">
        <v>42309</v>
      </c>
      <c r="B198" s="264">
        <v>88.685467876675304</v>
      </c>
      <c r="C198" s="308">
        <v>304.14</v>
      </c>
      <c r="D198" s="308">
        <v>305.95</v>
      </c>
      <c r="E198" s="308">
        <v>0.69240082974200801</v>
      </c>
      <c r="F198" s="308">
        <v>439.25423964804401</v>
      </c>
      <c r="G198" s="308">
        <v>441.86833241375302</v>
      </c>
      <c r="H198" s="264">
        <v>3.2594800590568497E-2</v>
      </c>
      <c r="I198" s="264">
        <v>9.4443492679285902E-3</v>
      </c>
      <c r="J198" s="264">
        <v>1.8308390604923499</v>
      </c>
      <c r="K198" s="264">
        <v>1.7993033252402799</v>
      </c>
    </row>
    <row r="199" spans="1:11">
      <c r="A199" s="307">
        <v>42339</v>
      </c>
      <c r="B199" s="264">
        <v>89.046817717410903</v>
      </c>
      <c r="C199" s="308">
        <v>301.10000000000002</v>
      </c>
      <c r="D199" s="308">
        <v>306.69</v>
      </c>
      <c r="E199" s="308">
        <v>0.69522202396404598</v>
      </c>
      <c r="F199" s="308">
        <v>433.09905270718502</v>
      </c>
      <c r="G199" s="308">
        <v>441.13964953426199</v>
      </c>
      <c r="H199" s="264">
        <v>-1.40128116823435</v>
      </c>
      <c r="I199" s="264">
        <v>-0.16490950494468801</v>
      </c>
      <c r="J199" s="264">
        <v>0.90286152318233004</v>
      </c>
      <c r="K199" s="264">
        <v>1.8973035202467701</v>
      </c>
    </row>
    <row r="200" spans="1:11">
      <c r="A200" s="307">
        <v>42370</v>
      </c>
      <c r="B200" s="264">
        <v>89.3863813931126</v>
      </c>
      <c r="C200" s="308">
        <v>310.02</v>
      </c>
      <c r="D200" s="308">
        <v>318.23</v>
      </c>
      <c r="E200" s="308">
        <v>0.69787312539515201</v>
      </c>
      <c r="F200" s="308">
        <v>444.23547593190301</v>
      </c>
      <c r="G200" s="308">
        <v>455.99979196764599</v>
      </c>
      <c r="H200" s="264">
        <v>2.5713340066453498</v>
      </c>
      <c r="I200" s="264">
        <v>3.3685800968179298</v>
      </c>
      <c r="J200" s="264">
        <v>0.410499502543682</v>
      </c>
      <c r="K200" s="264">
        <v>1.14016218399386</v>
      </c>
    </row>
    <row r="201" spans="1:11">
      <c r="A201" s="307">
        <v>42401</v>
      </c>
      <c r="B201" s="264">
        <v>89.7777811166536</v>
      </c>
      <c r="C201" s="308">
        <v>310.8</v>
      </c>
      <c r="D201" s="308">
        <v>317.69</v>
      </c>
      <c r="E201" s="308">
        <v>0.70092893036330495</v>
      </c>
      <c r="F201" s="308">
        <v>443.411573608335</v>
      </c>
      <c r="G201" s="308">
        <v>453.24138616355202</v>
      </c>
      <c r="H201" s="264">
        <v>-0.18546522468523299</v>
      </c>
      <c r="I201" s="264">
        <v>-0.60491382949799899</v>
      </c>
      <c r="J201" s="264">
        <v>0.247843333211373</v>
      </c>
      <c r="K201" s="264">
        <v>0.88029264747049296</v>
      </c>
    </row>
    <row r="202" spans="1:11">
      <c r="A202" s="307">
        <v>42430</v>
      </c>
      <c r="B202" s="264">
        <v>89.910000600997606</v>
      </c>
      <c r="C202" s="308">
        <v>313.86</v>
      </c>
      <c r="D202" s="308">
        <v>315.55</v>
      </c>
      <c r="E202" s="308">
        <v>0.701961217646213</v>
      </c>
      <c r="F202" s="308">
        <v>447.11871839931803</v>
      </c>
      <c r="G202" s="308">
        <v>449.52625881254397</v>
      </c>
      <c r="H202" s="264">
        <v>0.83605052543314096</v>
      </c>
      <c r="I202" s="264">
        <v>-0.81967963747849903</v>
      </c>
      <c r="J202" s="264">
        <v>1.0282445796931701</v>
      </c>
      <c r="K202" s="264">
        <v>1.2412203039303</v>
      </c>
    </row>
    <row r="203" spans="1:11">
      <c r="A203" s="307">
        <v>42461</v>
      </c>
      <c r="B203" s="264">
        <v>89.625277961415904</v>
      </c>
      <c r="C203" s="308">
        <v>312.36</v>
      </c>
      <c r="D203" s="308">
        <v>314.76</v>
      </c>
      <c r="E203" s="308">
        <v>0.69973828082676903</v>
      </c>
      <c r="F203" s="308">
        <v>446.39547179115903</v>
      </c>
      <c r="G203" s="308">
        <v>449.82532558901602</v>
      </c>
      <c r="H203" s="264">
        <v>-0.16175717508514201</v>
      </c>
      <c r="I203" s="264">
        <v>6.6529322950503705E-2</v>
      </c>
      <c r="J203" s="264">
        <v>0.68016121111162997</v>
      </c>
      <c r="K203" s="264">
        <v>0.96319762853869195</v>
      </c>
    </row>
    <row r="204" spans="1:11">
      <c r="A204" s="307">
        <v>42491</v>
      </c>
      <c r="B204" s="264">
        <v>89.225614520103406</v>
      </c>
      <c r="C204" s="308">
        <v>312.32</v>
      </c>
      <c r="D204" s="308">
        <v>319.58999999999997</v>
      </c>
      <c r="E204" s="308">
        <v>0.69661795790343395</v>
      </c>
      <c r="F204" s="308">
        <v>448.33756646178</v>
      </c>
      <c r="G204" s="308">
        <v>458.77370282249001</v>
      </c>
      <c r="H204" s="264">
        <v>0.435061463062825</v>
      </c>
      <c r="I204" s="264">
        <v>1.98930045162677</v>
      </c>
      <c r="J204" s="264">
        <v>1.4109405872852401</v>
      </c>
      <c r="K204" s="264">
        <v>1.31113993563303</v>
      </c>
    </row>
    <row r="205" spans="1:11">
      <c r="A205" s="307">
        <v>42522</v>
      </c>
      <c r="B205" s="264">
        <v>89.324027886291205</v>
      </c>
      <c r="C205" s="308">
        <v>313.23</v>
      </c>
      <c r="D205" s="308">
        <v>318.8</v>
      </c>
      <c r="E205" s="308">
        <v>0.69738630809696101</v>
      </c>
      <c r="F205" s="308">
        <v>449.14847963497698</v>
      </c>
      <c r="G205" s="308">
        <v>457.13544458586603</v>
      </c>
      <c r="H205" s="264">
        <v>0.180871118964476</v>
      </c>
      <c r="I205" s="264">
        <v>-0.35709506158385601</v>
      </c>
      <c r="J205" s="264">
        <v>1.5447362184975999</v>
      </c>
      <c r="K205" s="264">
        <v>1.5081011738077701</v>
      </c>
    </row>
    <row r="206" spans="1:11">
      <c r="A206" s="307">
        <v>42552</v>
      </c>
      <c r="B206" s="264">
        <v>89.556914478033505</v>
      </c>
      <c r="C206" s="308">
        <v>314.44</v>
      </c>
      <c r="D206" s="308">
        <v>321.77</v>
      </c>
      <c r="E206" s="308">
        <v>0.69920454137935695</v>
      </c>
      <c r="F206" s="308">
        <v>449.71103788840998</v>
      </c>
      <c r="G206" s="308">
        <v>460.19437940896103</v>
      </c>
      <c r="H206" s="264">
        <v>0.12524995161726801</v>
      </c>
      <c r="I206" s="264">
        <v>0.66915284284423404</v>
      </c>
      <c r="J206" s="264">
        <v>0.20218022421933901</v>
      </c>
      <c r="K206" s="264">
        <v>0.97885970562385805</v>
      </c>
    </row>
    <row r="207" spans="1:11">
      <c r="A207" s="307">
        <v>42583</v>
      </c>
      <c r="B207" s="264">
        <v>89.809333493599397</v>
      </c>
      <c r="C207" s="308">
        <v>316.66000000000003</v>
      </c>
      <c r="D207" s="308">
        <v>320.85000000000002</v>
      </c>
      <c r="E207" s="308">
        <v>0.70117527164672699</v>
      </c>
      <c r="F207" s="308">
        <v>451.613188320684</v>
      </c>
      <c r="G207" s="308">
        <v>457.58886967943999</v>
      </c>
      <c r="H207" s="264">
        <v>0.42297170227474401</v>
      </c>
      <c r="I207" s="264">
        <v>-0.56617591307117598</v>
      </c>
      <c r="J207" s="264">
        <v>-0.26769603850365098</v>
      </c>
      <c r="K207" s="264">
        <v>0.79757297896250201</v>
      </c>
    </row>
    <row r="208" spans="1:11">
      <c r="A208" s="307">
        <v>42614</v>
      </c>
      <c r="B208" s="264">
        <v>90.357743854798997</v>
      </c>
      <c r="C208" s="308">
        <v>314.75</v>
      </c>
      <c r="D208" s="308">
        <v>316.57</v>
      </c>
      <c r="E208" s="308">
        <v>0.70545691776333497</v>
      </c>
      <c r="F208" s="308">
        <v>446.164736746676</v>
      </c>
      <c r="G208" s="308">
        <v>448.74462497822202</v>
      </c>
      <c r="H208" s="264">
        <v>-1.20644208692565</v>
      </c>
      <c r="I208" s="264">
        <v>-1.9327927944169201</v>
      </c>
      <c r="J208" s="264">
        <v>0.86941455840763304</v>
      </c>
      <c r="K208" s="264">
        <v>0.70826684089928504</v>
      </c>
    </row>
    <row r="209" spans="1:11">
      <c r="A209" s="307">
        <v>42644</v>
      </c>
      <c r="B209" s="264">
        <v>90.906154215998598</v>
      </c>
      <c r="C209" s="308">
        <v>312.49</v>
      </c>
      <c r="D209" s="308">
        <v>315.27</v>
      </c>
      <c r="E209" s="308">
        <v>0.70973856387994305</v>
      </c>
      <c r="F209" s="308">
        <v>440.28888368655703</v>
      </c>
      <c r="G209" s="308">
        <v>444.20581893776</v>
      </c>
      <c r="H209" s="264">
        <v>-1.31696940080132</v>
      </c>
      <c r="I209" s="264">
        <v>-1.0114452157909699</v>
      </c>
      <c r="J209" s="264">
        <v>0.26821717716767302</v>
      </c>
      <c r="K209" s="264">
        <v>0.538494999181793</v>
      </c>
    </row>
    <row r="210" spans="1:11">
      <c r="A210" s="307">
        <v>42675</v>
      </c>
      <c r="B210" s="264">
        <v>91.616833944347604</v>
      </c>
      <c r="C210" s="308">
        <v>315.60000000000002</v>
      </c>
      <c r="D210" s="308">
        <v>317.39</v>
      </c>
      <c r="E210" s="308">
        <v>0.71528710802557405</v>
      </c>
      <c r="F210" s="308">
        <v>441.22142907224901</v>
      </c>
      <c r="G210" s="308">
        <v>443.72392070101802</v>
      </c>
      <c r="H210" s="264">
        <v>0.21180307299248899</v>
      </c>
      <c r="I210" s="264">
        <v>-0.10848534985316</v>
      </c>
      <c r="J210" s="264">
        <v>0.44784756677180798</v>
      </c>
      <c r="K210" s="264">
        <v>0.41994145113952702</v>
      </c>
    </row>
    <row r="211" spans="1:11">
      <c r="A211" s="307">
        <v>42705</v>
      </c>
      <c r="B211" s="264">
        <v>92.039034797764302</v>
      </c>
      <c r="C211" s="308">
        <v>316.2</v>
      </c>
      <c r="D211" s="308">
        <v>318.64999999999998</v>
      </c>
      <c r="E211" s="308">
        <v>0.71858338900849705</v>
      </c>
      <c r="F211" s="308">
        <v>440.03243720439099</v>
      </c>
      <c r="G211" s="308">
        <v>443.44192319791</v>
      </c>
      <c r="H211" s="264">
        <v>-0.26947736204882</v>
      </c>
      <c r="I211" s="264">
        <v>-6.3552468089111996E-2</v>
      </c>
      <c r="J211" s="264">
        <v>1.6008773175254101</v>
      </c>
      <c r="K211" s="264">
        <v>0.52189225477206103</v>
      </c>
    </row>
    <row r="212" spans="1:11">
      <c r="A212" s="307">
        <v>42736</v>
      </c>
      <c r="B212" s="264">
        <v>93.603882444858499</v>
      </c>
      <c r="C212" s="308">
        <v>325.22000000000003</v>
      </c>
      <c r="D212" s="308">
        <v>331.14</v>
      </c>
      <c r="E212" s="308">
        <v>0.73080074361246095</v>
      </c>
      <c r="F212" s="308">
        <v>445.01870426730397</v>
      </c>
      <c r="G212" s="308">
        <v>453.11940757356598</v>
      </c>
      <c r="H212" s="264">
        <v>1.1331589767772201</v>
      </c>
      <c r="I212" s="264">
        <v>2.1823566671066699</v>
      </c>
      <c r="J212" s="264">
        <v>0.17630927240965799</v>
      </c>
      <c r="K212" s="264">
        <v>-0.63166353248782503</v>
      </c>
    </row>
    <row r="213" spans="1:11">
      <c r="A213" s="307">
        <v>42767</v>
      </c>
      <c r="B213" s="264">
        <v>94.1447803353567</v>
      </c>
      <c r="C213" s="308">
        <v>325.89999999999998</v>
      </c>
      <c r="D213" s="308">
        <v>331.43</v>
      </c>
      <c r="E213" s="308">
        <v>0.73502373704253998</v>
      </c>
      <c r="F213" s="308">
        <v>443.387041228491</v>
      </c>
      <c r="G213" s="308">
        <v>450.91060777649199</v>
      </c>
      <c r="H213" s="264">
        <v>-0.366650440344995</v>
      </c>
      <c r="I213" s="264">
        <v>-0.48746528181219401</v>
      </c>
      <c r="J213" s="264">
        <v>-5.5326431027347099E-3</v>
      </c>
      <c r="K213" s="264">
        <v>-0.51424659314290899</v>
      </c>
    </row>
    <row r="214" spans="1:11">
      <c r="A214" s="307">
        <v>42795</v>
      </c>
      <c r="B214" s="264">
        <v>94.722489332291602</v>
      </c>
      <c r="C214" s="308">
        <v>326.36</v>
      </c>
      <c r="D214" s="308">
        <v>329.73</v>
      </c>
      <c r="E214" s="308">
        <v>0.73953412863661006</v>
      </c>
      <c r="F214" s="308">
        <v>441.30485309943799</v>
      </c>
      <c r="G214" s="308">
        <v>445.86177599116797</v>
      </c>
      <c r="H214" s="264">
        <v>-0.46960960412462099</v>
      </c>
      <c r="I214" s="264">
        <v>-1.1196968308686099</v>
      </c>
      <c r="J214" s="264">
        <v>-1.3002956621217601</v>
      </c>
      <c r="K214" s="264">
        <v>-0.81518771140435298</v>
      </c>
    </row>
    <row r="215" spans="1:11">
      <c r="A215" s="307">
        <v>42826</v>
      </c>
      <c r="B215" s="264">
        <v>94.838932628162794</v>
      </c>
      <c r="C215" s="308">
        <v>327.58999999999997</v>
      </c>
      <c r="D215" s="308">
        <v>330.1</v>
      </c>
      <c r="E215" s="308">
        <v>0.74044324527780803</v>
      </c>
      <c r="F215" s="308">
        <v>442.42418590379702</v>
      </c>
      <c r="G215" s="308">
        <v>445.81404733613198</v>
      </c>
      <c r="H215" s="264">
        <v>0.25364162585070898</v>
      </c>
      <c r="I215" s="264">
        <v>-1.0704809787720501E-2</v>
      </c>
      <c r="J215" s="264">
        <v>-0.889633999069672</v>
      </c>
      <c r="K215" s="264">
        <v>-0.89174131039239102</v>
      </c>
    </row>
    <row r="216" spans="1:11">
      <c r="A216" s="307">
        <v>42856</v>
      </c>
      <c r="B216" s="264">
        <v>94.725494320572096</v>
      </c>
      <c r="C216" s="308">
        <v>328.39</v>
      </c>
      <c r="D216" s="308">
        <v>335.59</v>
      </c>
      <c r="E216" s="308">
        <v>0.73955758971122199</v>
      </c>
      <c r="F216" s="308">
        <v>444.03573780944902</v>
      </c>
      <c r="G216" s="308">
        <v>453.77128795478802</v>
      </c>
      <c r="H216" s="264">
        <v>0.36425492931846398</v>
      </c>
      <c r="I216" s="264">
        <v>1.7848788449361901</v>
      </c>
      <c r="J216" s="264">
        <v>-0.959506624947848</v>
      </c>
      <c r="K216" s="264">
        <v>-1.09038831932297</v>
      </c>
    </row>
    <row r="217" spans="1:11">
      <c r="A217" s="307">
        <v>42887</v>
      </c>
      <c r="B217" s="264">
        <v>94.963639641805401</v>
      </c>
      <c r="C217" s="308">
        <v>327.24</v>
      </c>
      <c r="D217" s="308">
        <v>334.21</v>
      </c>
      <c r="E217" s="308">
        <v>0.74141687987418703</v>
      </c>
      <c r="F217" s="308">
        <v>441.37112181142999</v>
      </c>
      <c r="G217" s="308">
        <v>450.77204076701503</v>
      </c>
      <c r="H217" s="264">
        <v>-0.60009043667624795</v>
      </c>
      <c r="I217" s="264">
        <v>-0.66096010642096004</v>
      </c>
      <c r="J217" s="264">
        <v>-1.7315783479592901</v>
      </c>
      <c r="K217" s="264">
        <v>-1.3920171568879101</v>
      </c>
    </row>
    <row r="218" spans="1:11">
      <c r="A218" s="307">
        <v>42917</v>
      </c>
      <c r="B218" s="264">
        <v>95.322735741330604</v>
      </c>
      <c r="C218" s="308">
        <v>330.58</v>
      </c>
      <c r="D218" s="308">
        <v>337.37</v>
      </c>
      <c r="E218" s="308">
        <v>0.74422047829026705</v>
      </c>
      <c r="F218" s="308">
        <v>444.19632305665198</v>
      </c>
      <c r="G218" s="308">
        <v>453.319963426774</v>
      </c>
      <c r="H218" s="264">
        <v>0.640096532285095</v>
      </c>
      <c r="I218" s="264">
        <v>0.56523529175047704</v>
      </c>
      <c r="J218" s="264">
        <v>-1.2262796256127899</v>
      </c>
      <c r="K218" s="264">
        <v>-1.493807028025</v>
      </c>
    </row>
    <row r="219" spans="1:11">
      <c r="A219" s="307">
        <v>42948</v>
      </c>
      <c r="B219" s="264">
        <v>95.793767654306095</v>
      </c>
      <c r="C219" s="308">
        <v>329.57</v>
      </c>
      <c r="D219" s="308">
        <v>336.24</v>
      </c>
      <c r="E219" s="308">
        <v>0.74789800173562704</v>
      </c>
      <c r="F219" s="308">
        <v>440.66169348651198</v>
      </c>
      <c r="G219" s="308">
        <v>449.58002190097699</v>
      </c>
      <c r="H219" s="264">
        <v>-0.79573589124226596</v>
      </c>
      <c r="I219" s="264">
        <v>-0.82501143287970802</v>
      </c>
      <c r="J219" s="264">
        <v>-2.4249723252978002</v>
      </c>
      <c r="K219" s="264">
        <v>-1.750227837507</v>
      </c>
    </row>
    <row r="220" spans="1:11">
      <c r="A220" s="307">
        <v>42979</v>
      </c>
      <c r="B220" s="264">
        <v>96.093515235290596</v>
      </c>
      <c r="C220" s="308">
        <v>330.92</v>
      </c>
      <c r="D220" s="308">
        <v>332.39</v>
      </c>
      <c r="E220" s="308">
        <v>0.75023824392812999</v>
      </c>
      <c r="F220" s="308">
        <v>441.08655174302299</v>
      </c>
      <c r="G220" s="308">
        <v>443.04592932993899</v>
      </c>
      <c r="H220" s="264">
        <v>9.6413703026843003E-2</v>
      </c>
      <c r="I220" s="264">
        <v>-1.45337698579421</v>
      </c>
      <c r="J220" s="264">
        <v>-1.1381860970640201</v>
      </c>
      <c r="K220" s="264">
        <v>-1.2699195335340501</v>
      </c>
    </row>
    <row r="221" spans="1:11">
      <c r="A221" s="307">
        <v>43009</v>
      </c>
      <c r="B221" s="264">
        <v>96.698269126750404</v>
      </c>
      <c r="C221" s="308">
        <v>329.48</v>
      </c>
      <c r="D221" s="308">
        <v>331.29</v>
      </c>
      <c r="E221" s="308">
        <v>0.75495978519370399</v>
      </c>
      <c r="F221" s="308">
        <v>436.42059678114299</v>
      </c>
      <c r="G221" s="308">
        <v>438.81807547536999</v>
      </c>
      <c r="H221" s="264">
        <v>-1.05783206117753</v>
      </c>
      <c r="I221" s="264">
        <v>-0.95426987918913997</v>
      </c>
      <c r="J221" s="264">
        <v>-0.87857928027259602</v>
      </c>
      <c r="K221" s="264">
        <v>-1.2128934905162201</v>
      </c>
    </row>
    <row r="222" spans="1:11">
      <c r="A222" s="307">
        <v>43040</v>
      </c>
      <c r="B222" s="264">
        <v>97.695173988821495</v>
      </c>
      <c r="C222" s="308">
        <v>332.36</v>
      </c>
      <c r="D222" s="308">
        <v>333.01</v>
      </c>
      <c r="E222" s="308">
        <v>0.76274299669608603</v>
      </c>
      <c r="F222" s="308">
        <v>435.74310277466702</v>
      </c>
      <c r="G222" s="308">
        <v>436.59529021239598</v>
      </c>
      <c r="H222" s="264">
        <v>-0.15523877916701101</v>
      </c>
      <c r="I222" s="264">
        <v>-0.50653913026863495</v>
      </c>
      <c r="J222" s="264">
        <v>-1.24162743162809</v>
      </c>
      <c r="K222" s="264">
        <v>-1.60654635823103</v>
      </c>
    </row>
    <row r="223" spans="1:11">
      <c r="A223" s="307">
        <v>43070</v>
      </c>
      <c r="B223" s="264">
        <v>98.272882985756297</v>
      </c>
      <c r="C223" s="308">
        <v>334.3</v>
      </c>
      <c r="D223" s="308">
        <v>336.26</v>
      </c>
      <c r="E223" s="308">
        <v>0.76725338829015599</v>
      </c>
      <c r="F223" s="308">
        <v>435.71003413226498</v>
      </c>
      <c r="G223" s="308">
        <v>438.26460088936801</v>
      </c>
      <c r="H223" s="264">
        <v>-7.58902256645655E-3</v>
      </c>
      <c r="I223" s="264">
        <v>0.38234738541496099</v>
      </c>
      <c r="J223" s="264">
        <v>-0.98229191911097802</v>
      </c>
      <c r="K223" s="264">
        <v>-1.16753108754497</v>
      </c>
    </row>
    <row r="224" spans="1:11">
      <c r="A224" s="307">
        <v>43101</v>
      </c>
      <c r="B224" s="264">
        <v>98.794999699501204</v>
      </c>
      <c r="C224" s="308">
        <v>342.42</v>
      </c>
      <c r="D224" s="308">
        <v>348.11</v>
      </c>
      <c r="E224" s="308">
        <v>0.77132975000391302</v>
      </c>
      <c r="F224" s="308">
        <v>443.93464662586001</v>
      </c>
      <c r="G224" s="308">
        <v>451.31151754257399</v>
      </c>
      <c r="H224" s="264">
        <v>1.88763440116182</v>
      </c>
      <c r="I224" s="264">
        <v>2.9769496844441101</v>
      </c>
      <c r="J224" s="264">
        <v>-0.243598219816232</v>
      </c>
      <c r="K224" s="264">
        <v>-0.39898755179643702</v>
      </c>
    </row>
    <row r="225" spans="1:11">
      <c r="A225" s="307">
        <v>43132</v>
      </c>
      <c r="B225" s="264">
        <v>99.171374481639504</v>
      </c>
      <c r="C225" s="308">
        <v>343.2</v>
      </c>
      <c r="D225" s="308">
        <v>349.38</v>
      </c>
      <c r="E225" s="308">
        <v>0.77426824959900897</v>
      </c>
      <c r="F225" s="308">
        <v>443.25723052410098</v>
      </c>
      <c r="G225" s="308">
        <v>451.238960374447</v>
      </c>
      <c r="H225" s="264">
        <v>-0.15259365469849601</v>
      </c>
      <c r="I225" s="264">
        <v>-1.6076959108335401E-2</v>
      </c>
      <c r="J225" s="264">
        <v>-2.9277063224575399E-2</v>
      </c>
      <c r="K225" s="264">
        <v>7.28198876434938E-2</v>
      </c>
    </row>
    <row r="226" spans="1:11">
      <c r="A226" s="307">
        <v>43160</v>
      </c>
      <c r="B226" s="264">
        <v>99.492156980587794</v>
      </c>
      <c r="C226" s="308">
        <v>347.27</v>
      </c>
      <c r="D226" s="308">
        <v>349.31</v>
      </c>
      <c r="E226" s="308">
        <v>0.77677271931379199</v>
      </c>
      <c r="F226" s="308">
        <v>447.06770895195899</v>
      </c>
      <c r="G226" s="308">
        <v>449.69395978347899</v>
      </c>
      <c r="H226" s="264">
        <v>0.85965398090685996</v>
      </c>
      <c r="I226" s="264">
        <v>-0.34239077886502001</v>
      </c>
      <c r="J226" s="264">
        <v>1.3058673187132099</v>
      </c>
      <c r="K226" s="264">
        <v>0.859500409917757</v>
      </c>
    </row>
    <row r="227" spans="1:11">
      <c r="A227" s="307">
        <v>43191</v>
      </c>
      <c r="B227" s="264">
        <v>99.154847046096506</v>
      </c>
      <c r="C227" s="308">
        <v>347.67</v>
      </c>
      <c r="D227" s="308">
        <v>349.37</v>
      </c>
      <c r="E227" s="308">
        <v>0.77413921368864602</v>
      </c>
      <c r="F227" s="308">
        <v>449.105269249196</v>
      </c>
      <c r="G227" s="308">
        <v>451.30125670202102</v>
      </c>
      <c r="H227" s="264">
        <v>0.45576100810631498</v>
      </c>
      <c r="I227" s="264">
        <v>0.35742017066804399</v>
      </c>
      <c r="J227" s="264">
        <v>1.51010807235827</v>
      </c>
      <c r="K227" s="264">
        <v>1.23082917612767</v>
      </c>
    </row>
    <row r="228" spans="1:11">
      <c r="A228" s="307">
        <v>43221</v>
      </c>
      <c r="B228" s="264">
        <v>98.994080173087298</v>
      </c>
      <c r="C228" s="308">
        <v>346.23</v>
      </c>
      <c r="D228" s="308">
        <v>353.83</v>
      </c>
      <c r="E228" s="308">
        <v>0.77288404619692797</v>
      </c>
      <c r="F228" s="308">
        <v>447.97146700552003</v>
      </c>
      <c r="G228" s="308">
        <v>457.80476611085999</v>
      </c>
      <c r="H228" s="264">
        <v>-0.25245801403556101</v>
      </c>
      <c r="I228" s="264">
        <v>1.4410572344437</v>
      </c>
      <c r="J228" s="264">
        <v>0.88635415146702801</v>
      </c>
      <c r="K228" s="264">
        <v>0.888879103446927</v>
      </c>
    </row>
    <row r="229" spans="1:11">
      <c r="A229" s="307">
        <v>43252</v>
      </c>
      <c r="B229" s="264">
        <v>99.376464931786799</v>
      </c>
      <c r="C229" s="308">
        <v>345.99</v>
      </c>
      <c r="D229" s="308">
        <v>353.45</v>
      </c>
      <c r="E229" s="308">
        <v>0.775869467941248</v>
      </c>
      <c r="F229" s="308">
        <v>445.938413993886</v>
      </c>
      <c r="G229" s="308">
        <v>455.55343341177201</v>
      </c>
      <c r="H229" s="264">
        <v>-0.45383538045952199</v>
      </c>
      <c r="I229" s="264">
        <v>-0.49176698578618</v>
      </c>
      <c r="J229" s="264">
        <v>1.03479633278032</v>
      </c>
      <c r="K229" s="264">
        <v>1.0607118925612899</v>
      </c>
    </row>
    <row r="230" spans="1:11">
      <c r="A230" s="307">
        <v>43282</v>
      </c>
      <c r="B230" s="264">
        <v>99.909099104513501</v>
      </c>
      <c r="C230" s="308">
        <v>350.72</v>
      </c>
      <c r="D230" s="308">
        <v>357.43</v>
      </c>
      <c r="E230" s="308">
        <v>0.78002794341614501</v>
      </c>
      <c r="F230" s="308">
        <v>449.62491787668</v>
      </c>
      <c r="G230" s="308">
        <v>458.22717380435103</v>
      </c>
      <c r="H230" s="264">
        <v>0.82668453021972299</v>
      </c>
      <c r="I230" s="264">
        <v>0.58692135685478597</v>
      </c>
      <c r="J230" s="264">
        <v>1.2221161090826</v>
      </c>
      <c r="K230" s="264">
        <v>1.0825048031156701</v>
      </c>
    </row>
    <row r="231" spans="1:11">
      <c r="A231" s="307">
        <v>43313</v>
      </c>
      <c r="B231" s="264">
        <v>100.492</v>
      </c>
      <c r="C231" s="308">
        <v>349.54</v>
      </c>
      <c r="D231" s="308">
        <v>356.15</v>
      </c>
      <c r="E231" s="308">
        <v>0.78457887011648597</v>
      </c>
      <c r="F231" s="308">
        <v>445.51289018031298</v>
      </c>
      <c r="G231" s="308">
        <v>453.93779206304998</v>
      </c>
      <c r="H231" s="264">
        <v>-0.91454622127844498</v>
      </c>
      <c r="I231" s="264">
        <v>-0.93608192322796002</v>
      </c>
      <c r="J231" s="264">
        <v>1.1008891322996699</v>
      </c>
      <c r="K231" s="264">
        <v>0.96929800030860502</v>
      </c>
    </row>
    <row r="232" spans="1:11">
      <c r="A232" s="307">
        <v>43344</v>
      </c>
      <c r="B232" s="264">
        <v>100.917</v>
      </c>
      <c r="C232" s="308">
        <v>345.45</v>
      </c>
      <c r="D232" s="308">
        <v>351.8</v>
      </c>
      <c r="E232" s="308">
        <v>0.78789700509040905</v>
      </c>
      <c r="F232" s="308">
        <v>438.445631558608</v>
      </c>
      <c r="G232" s="308">
        <v>446.50506059435003</v>
      </c>
      <c r="H232" s="264">
        <v>-1.5863196727809601</v>
      </c>
      <c r="I232" s="264">
        <v>-1.6373898799920901</v>
      </c>
      <c r="J232" s="264">
        <v>-0.59873060604087602</v>
      </c>
      <c r="K232" s="264">
        <v>0.780761324145818</v>
      </c>
    </row>
    <row r="233" spans="1:11">
      <c r="A233" s="307">
        <v>43374</v>
      </c>
      <c r="B233" s="264">
        <v>101.44</v>
      </c>
      <c r="C233" s="308">
        <v>344.35</v>
      </c>
      <c r="D233" s="308">
        <v>350.62</v>
      </c>
      <c r="E233" s="308">
        <v>0.79198026295243695</v>
      </c>
      <c r="F233" s="308">
        <v>434.79618888012601</v>
      </c>
      <c r="G233" s="308">
        <v>442.71305283911698</v>
      </c>
      <c r="H233" s="264">
        <v>-0.83235922901274695</v>
      </c>
      <c r="I233" s="264">
        <v>-0.84926422786463196</v>
      </c>
      <c r="J233" s="264">
        <v>-0.37221155761161301</v>
      </c>
      <c r="K233" s="264">
        <v>0.88760640945049196</v>
      </c>
    </row>
    <row r="234" spans="1:11">
      <c r="A234" s="307">
        <v>43405</v>
      </c>
      <c r="B234" s="264">
        <v>102.303</v>
      </c>
      <c r="C234" s="308">
        <v>346.51</v>
      </c>
      <c r="D234" s="308">
        <v>352.7</v>
      </c>
      <c r="E234" s="308">
        <v>0.79871802879360398</v>
      </c>
      <c r="F234" s="308">
        <v>433.83270128930701</v>
      </c>
      <c r="G234" s="308">
        <v>441.582620255515</v>
      </c>
      <c r="H234" s="264">
        <v>-0.22159522448911301</v>
      </c>
      <c r="I234" s="264">
        <v>-0.25534204974346802</v>
      </c>
      <c r="J234" s="264">
        <v>-0.43842380365741701</v>
      </c>
      <c r="K234" s="264">
        <v>1.1423233724517901</v>
      </c>
    </row>
    <row r="235" spans="1:11">
      <c r="A235" s="307">
        <v>43435</v>
      </c>
      <c r="B235" s="264">
        <v>103.02</v>
      </c>
      <c r="C235" s="308">
        <v>347.36</v>
      </c>
      <c r="D235" s="308">
        <v>354.35</v>
      </c>
      <c r="E235" s="308">
        <v>0.804315917679023</v>
      </c>
      <c r="F235" s="308">
        <v>431.87010522228701</v>
      </c>
      <c r="G235" s="308">
        <v>440.56072024849499</v>
      </c>
      <c r="H235" s="264">
        <v>-0.45238546130516</v>
      </c>
      <c r="I235" s="264">
        <v>-0.231417623825103</v>
      </c>
      <c r="J235" s="264">
        <v>-0.88130375919064396</v>
      </c>
      <c r="K235" s="264">
        <v>0.52391166306120496</v>
      </c>
    </row>
    <row r="236" spans="1:11">
      <c r="A236" s="307">
        <v>43466</v>
      </c>
      <c r="B236" s="264">
        <v>103.108</v>
      </c>
      <c r="C236" s="308">
        <v>361.87</v>
      </c>
      <c r="D236" s="308">
        <v>372.27</v>
      </c>
      <c r="E236" s="308">
        <v>0.80500296680303596</v>
      </c>
      <c r="F236" s="308">
        <v>449.526293595065</v>
      </c>
      <c r="G236" s="308">
        <v>462.44550064010502</v>
      </c>
      <c r="H236" s="264">
        <v>4.0883099245062802</v>
      </c>
      <c r="I236" s="264">
        <v>4.9674833424246296</v>
      </c>
      <c r="J236" s="264">
        <v>1.25956534631955</v>
      </c>
      <c r="K236" s="264">
        <v>2.4670283528674699</v>
      </c>
    </row>
    <row r="237" spans="1:11">
      <c r="A237" s="307">
        <v>43497</v>
      </c>
      <c r="B237" s="264">
        <v>103.07899999999999</v>
      </c>
      <c r="C237" s="308">
        <v>363.24</v>
      </c>
      <c r="D237" s="308">
        <v>373.6</v>
      </c>
      <c r="E237" s="308">
        <v>0.80477655288716798</v>
      </c>
      <c r="F237" s="308">
        <v>451.35509812862</v>
      </c>
      <c r="G237" s="308">
        <v>464.228236595233</v>
      </c>
      <c r="H237" s="264">
        <v>0.40682926885737802</v>
      </c>
      <c r="I237" s="264">
        <v>0.38550184890104899</v>
      </c>
      <c r="J237" s="264">
        <v>1.8269002842761</v>
      </c>
      <c r="K237" s="264">
        <v>2.8785803889821202</v>
      </c>
    </row>
    <row r="238" spans="1:11">
      <c r="A238" s="307">
        <v>43525</v>
      </c>
      <c r="B238" s="264">
        <v>103.476</v>
      </c>
      <c r="C238" s="308">
        <v>366.41</v>
      </c>
      <c r="D238" s="308">
        <v>372.83</v>
      </c>
      <c r="E238" s="308">
        <v>0.80787608132163302</v>
      </c>
      <c r="F238" s="308">
        <v>453.54728091538101</v>
      </c>
      <c r="G238" s="308">
        <v>461.49404422281498</v>
      </c>
      <c r="H238" s="264">
        <v>0.48568916045272897</v>
      </c>
      <c r="I238" s="264">
        <v>-0.58897588661800404</v>
      </c>
      <c r="J238" s="264">
        <v>1.44934913295629</v>
      </c>
      <c r="K238" s="264">
        <v>2.62402555840815</v>
      </c>
    </row>
    <row r="239" spans="1:11">
      <c r="A239" s="307">
        <v>43556</v>
      </c>
      <c r="B239" s="264">
        <v>103.53100000000001</v>
      </c>
      <c r="C239" s="308">
        <v>366.99</v>
      </c>
      <c r="D239" s="308">
        <v>373.7</v>
      </c>
      <c r="E239" s="308">
        <v>0.80830548702413996</v>
      </c>
      <c r="F239" s="308">
        <v>454.02388811080698</v>
      </c>
      <c r="G239" s="308">
        <v>462.32520501105898</v>
      </c>
      <c r="H239" s="264">
        <v>0.105084346325302</v>
      </c>
      <c r="I239" s="264">
        <v>0.18010217003867601</v>
      </c>
      <c r="J239" s="264">
        <v>1.0952039974579699</v>
      </c>
      <c r="K239" s="264">
        <v>2.4427027723340702</v>
      </c>
    </row>
    <row r="240" spans="1:11">
      <c r="A240" s="307">
        <v>43586</v>
      </c>
      <c r="B240" s="264">
        <v>103.233</v>
      </c>
      <c r="C240" s="308">
        <v>367.13</v>
      </c>
      <c r="D240" s="308">
        <v>377.49</v>
      </c>
      <c r="E240" s="308">
        <v>0.805978888854189</v>
      </c>
      <c r="F240" s="308">
        <v>455.508208809199</v>
      </c>
      <c r="G240" s="308">
        <v>468.362143500625</v>
      </c>
      <c r="H240" s="264">
        <v>0.32692568326468902</v>
      </c>
      <c r="I240" s="264">
        <v>1.3057774969073901</v>
      </c>
      <c r="J240" s="264">
        <v>1.68241559089868</v>
      </c>
      <c r="K240" s="264">
        <v>2.3060872606135701</v>
      </c>
    </row>
    <row r="241" spans="1:11">
      <c r="A241" s="307">
        <v>43617</v>
      </c>
      <c r="B241" s="264">
        <v>103.29900000000001</v>
      </c>
      <c r="C241" s="308">
        <v>367.39</v>
      </c>
      <c r="D241" s="308">
        <v>376.63</v>
      </c>
      <c r="E241" s="308">
        <v>0.80649417569719895</v>
      </c>
      <c r="F241" s="308">
        <v>455.53955759494301</v>
      </c>
      <c r="G241" s="308">
        <v>466.99655291919601</v>
      </c>
      <c r="H241" s="264">
        <v>6.8821560485599099E-3</v>
      </c>
      <c r="I241" s="264">
        <v>-0.29156724137062701</v>
      </c>
      <c r="J241" s="264">
        <v>2.15302008074794</v>
      </c>
      <c r="K241" s="264">
        <v>2.51191598353748</v>
      </c>
    </row>
    <row r="242" spans="1:11">
      <c r="A242" s="307">
        <v>43647</v>
      </c>
      <c r="B242" s="264">
        <v>103.687</v>
      </c>
      <c r="C242" s="308">
        <v>370.18</v>
      </c>
      <c r="D242" s="308">
        <v>380.72</v>
      </c>
      <c r="E242" s="308">
        <v>0.80952343774398094</v>
      </c>
      <c r="F242" s="308">
        <v>457.28138648046502</v>
      </c>
      <c r="G242" s="308">
        <v>470.30139245999999</v>
      </c>
      <c r="H242" s="264">
        <v>0.382366109919974</v>
      </c>
      <c r="I242" s="264">
        <v>0.70767964348892298</v>
      </c>
      <c r="J242" s="264">
        <v>1.7028568256274501</v>
      </c>
      <c r="K242" s="264">
        <v>2.6349852967917999</v>
      </c>
    </row>
    <row r="243" spans="1:11">
      <c r="A243" s="307">
        <v>43678</v>
      </c>
      <c r="B243" s="264">
        <v>103.67</v>
      </c>
      <c r="C243" s="308">
        <v>370.24</v>
      </c>
      <c r="D243" s="308">
        <v>379.67</v>
      </c>
      <c r="E243" s="308">
        <v>0.80939071234502402</v>
      </c>
      <c r="F243" s="308">
        <v>457.43050217034801</v>
      </c>
      <c r="G243" s="308">
        <v>469.08124124626198</v>
      </c>
      <c r="H243" s="264">
        <v>3.2609175508024897E-2</v>
      </c>
      <c r="I243" s="264">
        <v>-0.25944027240817302</v>
      </c>
      <c r="J243" s="264">
        <v>2.67503191326561</v>
      </c>
      <c r="K243" s="264">
        <v>3.3360186016653701</v>
      </c>
    </row>
    <row r="244" spans="1:11">
      <c r="A244" s="307">
        <v>43709</v>
      </c>
      <c r="B244" s="264">
        <v>103.94199999999999</v>
      </c>
      <c r="C244" s="308">
        <v>363.95</v>
      </c>
      <c r="D244" s="308">
        <v>374.46</v>
      </c>
      <c r="E244" s="308">
        <v>0.81151431872833402</v>
      </c>
      <c r="F244" s="308">
        <v>448.48253641453903</v>
      </c>
      <c r="G244" s="308">
        <v>461.43363260279801</v>
      </c>
      <c r="H244" s="264">
        <v>-1.9561366619310201</v>
      </c>
      <c r="I244" s="264">
        <v>-1.6303377690282801</v>
      </c>
      <c r="J244" s="264">
        <v>2.2892017010756001</v>
      </c>
      <c r="K244" s="264">
        <v>3.3434272813338799</v>
      </c>
    </row>
    <row r="245" spans="1:11">
      <c r="A245" s="307">
        <v>43739</v>
      </c>
      <c r="B245" s="264">
        <v>104.503</v>
      </c>
      <c r="C245" s="308">
        <v>362.75</v>
      </c>
      <c r="D245" s="308">
        <v>373.22</v>
      </c>
      <c r="E245" s="308">
        <v>0.81589425689391304</v>
      </c>
      <c r="F245" s="308">
        <v>444.604183611954</v>
      </c>
      <c r="G245" s="308">
        <v>457.43672889773501</v>
      </c>
      <c r="H245" s="264">
        <v>-0.86477231278418998</v>
      </c>
      <c r="I245" s="264">
        <v>-0.86619254052148198</v>
      </c>
      <c r="J245" s="264">
        <v>2.2557683306951799</v>
      </c>
      <c r="K245" s="264">
        <v>3.32578313745109</v>
      </c>
    </row>
    <row r="246" spans="1:11">
      <c r="A246" s="307">
        <v>43770</v>
      </c>
      <c r="B246" s="264">
        <v>105.346</v>
      </c>
      <c r="C246" s="308">
        <v>367.62</v>
      </c>
      <c r="D246" s="308">
        <v>375.78</v>
      </c>
      <c r="E246" s="308">
        <v>0.82247587520689502</v>
      </c>
      <c r="F246" s="308">
        <v>446.96751732386599</v>
      </c>
      <c r="G246" s="308">
        <v>456.88878096937702</v>
      </c>
      <c r="H246" s="264">
        <v>0.53155903588506503</v>
      </c>
      <c r="I246" s="264">
        <v>-0.11978660517232299</v>
      </c>
      <c r="J246" s="264">
        <v>3.02762239810956</v>
      </c>
      <c r="K246" s="264">
        <v>3.4662054192723799</v>
      </c>
    </row>
    <row r="247" spans="1:11">
      <c r="A247" s="307">
        <v>43800</v>
      </c>
      <c r="B247" s="264">
        <v>105.934</v>
      </c>
      <c r="C247" s="308">
        <v>369.89</v>
      </c>
      <c r="D247" s="308">
        <v>378.13</v>
      </c>
      <c r="E247" s="308">
        <v>0.82706661253552305</v>
      </c>
      <c r="F247" s="308">
        <v>447.231207733117</v>
      </c>
      <c r="G247" s="308">
        <v>457.19412955236299</v>
      </c>
      <c r="H247" s="264">
        <v>5.89954300996176E-2</v>
      </c>
      <c r="I247" s="264">
        <v>6.6832147276163503E-2</v>
      </c>
      <c r="J247" s="264">
        <v>3.5568802575310001</v>
      </c>
      <c r="K247" s="264">
        <v>3.7755089229210901</v>
      </c>
    </row>
    <row r="248" spans="1:11">
      <c r="A248" s="307">
        <v>43831</v>
      </c>
      <c r="B248" s="264">
        <v>106.447</v>
      </c>
      <c r="C248" s="308">
        <v>386.65</v>
      </c>
      <c r="D248" s="308">
        <v>396.18</v>
      </c>
      <c r="E248" s="308">
        <v>0.83107179663345898</v>
      </c>
      <c r="F248" s="308">
        <v>465.24259584582001</v>
      </c>
      <c r="G248" s="308">
        <v>476.70971582101902</v>
      </c>
      <c r="H248" s="264">
        <v>4.0273102147762696</v>
      </c>
      <c r="I248" s="264">
        <v>4.2685557419041498</v>
      </c>
      <c r="J248" s="264">
        <v>3.4961919858044599</v>
      </c>
      <c r="K248" s="264">
        <v>3.08451810238595</v>
      </c>
    </row>
    <row r="249" spans="1:11">
      <c r="A249" s="307">
        <v>43862</v>
      </c>
      <c r="B249" s="264">
        <v>106.889</v>
      </c>
      <c r="C249" s="308">
        <v>387.35</v>
      </c>
      <c r="D249" s="308">
        <v>397.62</v>
      </c>
      <c r="E249" s="308">
        <v>0.83452265700633999</v>
      </c>
      <c r="F249" s="308">
        <v>464.15755971147598</v>
      </c>
      <c r="G249" s="308">
        <v>476.46399610811198</v>
      </c>
      <c r="H249" s="264">
        <v>-0.23321943090160999</v>
      </c>
      <c r="I249" s="264">
        <v>-5.15449349471453E-2</v>
      </c>
      <c r="J249" s="264">
        <v>2.83644997828481</v>
      </c>
      <c r="K249" s="264">
        <v>2.63572065383604</v>
      </c>
    </row>
    <row r="250" spans="1:11">
      <c r="A250" s="307">
        <v>43891</v>
      </c>
      <c r="B250" s="264">
        <v>106.83799999999999</v>
      </c>
      <c r="C250" s="308">
        <v>394.42</v>
      </c>
      <c r="D250" s="308">
        <v>399.28</v>
      </c>
      <c r="E250" s="308">
        <v>0.83412448080946899</v>
      </c>
      <c r="F250" s="308">
        <v>472.85508227409701</v>
      </c>
      <c r="G250" s="308">
        <v>478.681550759093</v>
      </c>
      <c r="H250" s="264">
        <v>1.8738297762568501</v>
      </c>
      <c r="I250" s="264">
        <v>0.46541914375368698</v>
      </c>
      <c r="J250" s="264">
        <v>4.2570647363925396</v>
      </c>
      <c r="K250" s="264">
        <v>3.7243181686609002</v>
      </c>
    </row>
    <row r="251" spans="1:11">
      <c r="A251" s="307">
        <v>43922</v>
      </c>
      <c r="B251" s="264">
        <v>105.755</v>
      </c>
      <c r="C251" s="308">
        <v>397.42</v>
      </c>
      <c r="D251" s="308">
        <v>403.62</v>
      </c>
      <c r="E251" s="308">
        <v>0.825669092158271</v>
      </c>
      <c r="F251" s="308">
        <v>481.33084279703098</v>
      </c>
      <c r="G251" s="308">
        <v>488.83990430712498</v>
      </c>
      <c r="H251" s="264">
        <v>1.79246471924788</v>
      </c>
      <c r="I251" s="264">
        <v>2.1221527196781902</v>
      </c>
      <c r="J251" s="264">
        <v>6.0144312670083604</v>
      </c>
      <c r="K251" s="264">
        <v>5.7350754422812003</v>
      </c>
    </row>
    <row r="252" spans="1:11">
      <c r="A252" s="307">
        <v>43952</v>
      </c>
      <c r="B252" s="264">
        <v>106.16200000000001</v>
      </c>
      <c r="C252" s="308">
        <v>394.88</v>
      </c>
      <c r="D252" s="308">
        <v>408.02</v>
      </c>
      <c r="E252" s="308">
        <v>0.82884669435682801</v>
      </c>
      <c r="F252" s="308">
        <v>476.421035021948</v>
      </c>
      <c r="G252" s="308">
        <v>492.27438895273298</v>
      </c>
      <c r="H252" s="264">
        <v>-1.0200484445485001</v>
      </c>
      <c r="I252" s="264">
        <v>0.70257861834655</v>
      </c>
      <c r="J252" s="264">
        <v>4.5910975495743198</v>
      </c>
      <c r="K252" s="264">
        <v>5.1055034622104998</v>
      </c>
    </row>
    <row r="253" spans="1:11">
      <c r="A253" s="307">
        <v>43983</v>
      </c>
      <c r="B253" s="264">
        <v>106.74299999999999</v>
      </c>
      <c r="C253" s="308">
        <v>395.54</v>
      </c>
      <c r="D253" s="308">
        <v>407.28</v>
      </c>
      <c r="E253" s="308">
        <v>0.83338278005059196</v>
      </c>
      <c r="F253" s="308">
        <v>474.61983792848201</v>
      </c>
      <c r="G253" s="308">
        <v>488.70700205165701</v>
      </c>
      <c r="H253" s="264">
        <v>-0.37806833893935199</v>
      </c>
      <c r="I253" s="264">
        <v>-0.72467448665470802</v>
      </c>
      <c r="J253" s="264">
        <v>4.1885013091454502</v>
      </c>
      <c r="K253" s="264">
        <v>4.64895275923325</v>
      </c>
    </row>
    <row r="254" spans="1:11">
      <c r="A254" s="307">
        <v>44013</v>
      </c>
      <c r="B254" s="264">
        <v>107.444</v>
      </c>
      <c r="C254" s="308">
        <v>398.09</v>
      </c>
      <c r="D254" s="308">
        <v>405.2</v>
      </c>
      <c r="E254" s="308">
        <v>0.83885575091346298</v>
      </c>
      <c r="F254" s="308">
        <v>474.56311715870601</v>
      </c>
      <c r="G254" s="308">
        <v>483.03894866162801</v>
      </c>
      <c r="H254" s="264">
        <v>-1.19507793909568E-2</v>
      </c>
      <c r="I254" s="264">
        <v>-1.1598060527541401</v>
      </c>
      <c r="J254" s="264">
        <v>3.7792333537238498</v>
      </c>
      <c r="K254" s="264">
        <v>2.7083815625129799</v>
      </c>
    </row>
    <row r="255" spans="1:11">
      <c r="A255" s="307">
        <v>44044</v>
      </c>
      <c r="B255" s="264">
        <v>107.867</v>
      </c>
      <c r="C255" s="308">
        <v>396.88</v>
      </c>
      <c r="D255" s="308">
        <v>404.13</v>
      </c>
      <c r="E255" s="308">
        <v>0.84215827113456798</v>
      </c>
      <c r="F255" s="308">
        <v>471.26533527399499</v>
      </c>
      <c r="G255" s="308">
        <v>479.87416837401599</v>
      </c>
      <c r="H255" s="264">
        <v>-0.69490901536037897</v>
      </c>
      <c r="I255" s="264">
        <v>-0.65518118080974996</v>
      </c>
      <c r="J255" s="264">
        <v>3.0244666759223802</v>
      </c>
      <c r="K255" s="264">
        <v>2.3008652188007099</v>
      </c>
    </row>
    <row r="256" spans="1:11">
      <c r="A256" s="307">
        <v>44075</v>
      </c>
      <c r="B256" s="264">
        <v>108.114</v>
      </c>
      <c r="C256" s="308">
        <v>392</v>
      </c>
      <c r="D256" s="308">
        <v>402.82</v>
      </c>
      <c r="E256" s="308">
        <v>0.84408669310764795</v>
      </c>
      <c r="F256" s="308">
        <v>464.40727380357799</v>
      </c>
      <c r="G256" s="308">
        <v>477.22586233050299</v>
      </c>
      <c r="H256" s="264">
        <v>-1.4552442025955299</v>
      </c>
      <c r="I256" s="264">
        <v>-0.55187509935918899</v>
      </c>
      <c r="J256" s="264">
        <v>3.55080434488073</v>
      </c>
      <c r="K256" s="264">
        <v>3.4224271080168802</v>
      </c>
    </row>
    <row r="257" spans="1:11">
      <c r="A257" s="307">
        <v>44105</v>
      </c>
      <c r="B257" s="264">
        <v>108.774</v>
      </c>
      <c r="C257" s="308">
        <v>390.64</v>
      </c>
      <c r="D257" s="308">
        <v>401.84</v>
      </c>
      <c r="E257" s="308">
        <v>0.84923956153774105</v>
      </c>
      <c r="F257" s="308">
        <v>459.98799124790798</v>
      </c>
      <c r="G257" s="308">
        <v>473.17626050342898</v>
      </c>
      <c r="H257" s="264">
        <v>-0.95159632610283296</v>
      </c>
      <c r="I257" s="264">
        <v>-0.848571325807423</v>
      </c>
      <c r="J257" s="264">
        <v>3.4601131080182599</v>
      </c>
      <c r="K257" s="264">
        <v>3.4408106326793999</v>
      </c>
    </row>
    <row r="258" spans="1:11">
      <c r="A258" s="307">
        <v>44136</v>
      </c>
      <c r="B258" s="264">
        <v>108.85599999999999</v>
      </c>
      <c r="C258" s="308">
        <v>396.18</v>
      </c>
      <c r="D258" s="308">
        <v>405.6</v>
      </c>
      <c r="E258" s="308">
        <v>0.84987976640329799</v>
      </c>
      <c r="F258" s="308">
        <v>466.160056588521</v>
      </c>
      <c r="G258" s="308">
        <v>477.24397736459201</v>
      </c>
      <c r="H258" s="264">
        <v>1.3417883636196399</v>
      </c>
      <c r="I258" s="264">
        <v>0.85966207536172201</v>
      </c>
      <c r="J258" s="264">
        <v>4.2939449782763299</v>
      </c>
      <c r="K258" s="264">
        <v>4.4551753606265603</v>
      </c>
    </row>
    <row r="259" spans="1:11">
      <c r="A259" s="307">
        <v>44166</v>
      </c>
      <c r="B259" s="264">
        <v>109.271</v>
      </c>
      <c r="C259" s="308">
        <v>398.34</v>
      </c>
      <c r="D259" s="308">
        <v>408.01</v>
      </c>
      <c r="E259" s="308">
        <v>0.85311982761312899</v>
      </c>
      <c r="F259" s="308">
        <v>466.92151220360398</v>
      </c>
      <c r="G259" s="308">
        <v>478.25637946024102</v>
      </c>
      <c r="H259" s="264">
        <v>0.16334638807446999</v>
      </c>
      <c r="I259" s="264">
        <v>0.21213512242517199</v>
      </c>
      <c r="J259" s="264">
        <v>4.4027125410794499</v>
      </c>
      <c r="K259" s="264">
        <v>4.6068504703899302</v>
      </c>
    </row>
    <row r="260" spans="1:11">
      <c r="A260" s="307">
        <v>44197</v>
      </c>
      <c r="B260" s="264">
        <v>110.21</v>
      </c>
      <c r="C260" s="308">
        <v>415.63</v>
      </c>
      <c r="D260" s="308">
        <v>428.77</v>
      </c>
      <c r="E260" s="308">
        <v>0.86045095406139704</v>
      </c>
      <c r="F260" s="308">
        <v>483.03740967244403</v>
      </c>
      <c r="G260" s="308">
        <v>498.30847182651303</v>
      </c>
      <c r="H260" s="264">
        <v>3.4515217328029602</v>
      </c>
      <c r="I260" s="264">
        <v>4.1927495852544201</v>
      </c>
      <c r="J260" s="264">
        <v>3.8248462169015802</v>
      </c>
      <c r="K260" s="264">
        <v>4.5307983640097103</v>
      </c>
    </row>
    <row r="261" spans="1:11">
      <c r="A261" s="307">
        <v>44228</v>
      </c>
      <c r="B261" s="264">
        <v>110.907</v>
      </c>
      <c r="C261" s="308">
        <v>416.16</v>
      </c>
      <c r="D261" s="308">
        <v>429.72</v>
      </c>
      <c r="E261" s="308">
        <v>0.86589269541863101</v>
      </c>
      <c r="F261" s="308">
        <v>480.61382455570902</v>
      </c>
      <c r="G261" s="308">
        <v>496.27396359111702</v>
      </c>
      <c r="H261" s="264">
        <v>-0.50173859585287395</v>
      </c>
      <c r="I261" s="264">
        <v>-0.40828289110532701</v>
      </c>
      <c r="J261" s="264">
        <v>3.5454048953682502</v>
      </c>
      <c r="K261" s="264">
        <v>4.1577050196484899</v>
      </c>
    </row>
    <row r="262" spans="1:11">
      <c r="A262" s="307">
        <v>44256</v>
      </c>
      <c r="B262" s="264">
        <v>111.824</v>
      </c>
      <c r="C262" s="308">
        <v>421.28</v>
      </c>
      <c r="D262" s="308">
        <v>427.45</v>
      </c>
      <c r="E262" s="308">
        <v>0.87305205958589704</v>
      </c>
      <c r="F262" s="308">
        <v>482.53708971240502</v>
      </c>
      <c r="G262" s="308">
        <v>489.60425132350798</v>
      </c>
      <c r="H262" s="264">
        <v>0.40016850503088502</v>
      </c>
      <c r="I262" s="264">
        <v>-1.34395772434756</v>
      </c>
      <c r="J262" s="264">
        <v>2.0475633658719299</v>
      </c>
      <c r="K262" s="264">
        <v>2.2818302788344398</v>
      </c>
    </row>
    <row r="263" spans="1:11">
      <c r="A263" s="307">
        <v>44287</v>
      </c>
      <c r="B263" s="264">
        <v>112.19</v>
      </c>
      <c r="C263" s="308">
        <v>421.11</v>
      </c>
      <c r="D263" s="308">
        <v>427.66</v>
      </c>
      <c r="E263" s="308">
        <v>0.87590955935167503</v>
      </c>
      <c r="F263" s="308">
        <v>480.76881397629001</v>
      </c>
      <c r="G263" s="308">
        <v>488.24675496924903</v>
      </c>
      <c r="H263" s="264">
        <v>-0.36645384858785501</v>
      </c>
      <c r="I263" s="264">
        <v>-0.27726400467115198</v>
      </c>
      <c r="J263" s="264">
        <v>-0.116765594632318</v>
      </c>
      <c r="K263" s="264">
        <v>-0.121338158495277</v>
      </c>
    </row>
    <row r="264" spans="1:11">
      <c r="A264" s="307">
        <v>44317</v>
      </c>
      <c r="B264" s="264">
        <v>112.419</v>
      </c>
      <c r="C264" s="308">
        <v>419.28</v>
      </c>
      <c r="D264" s="308">
        <v>433.13</v>
      </c>
      <c r="E264" s="308">
        <v>0.87769744854938903</v>
      </c>
      <c r="F264" s="308">
        <v>477.70447628959499</v>
      </c>
      <c r="G264" s="308">
        <v>493.48440139122403</v>
      </c>
      <c r="H264" s="264">
        <v>-0.63738279139840004</v>
      </c>
      <c r="I264" s="264">
        <v>1.0727457722284699</v>
      </c>
      <c r="J264" s="264">
        <v>0.269392233612953</v>
      </c>
      <c r="K264" s="264">
        <v>0.245800404336594</v>
      </c>
    </row>
    <row r="265" spans="1:11">
      <c r="A265" s="307">
        <v>44348</v>
      </c>
      <c r="B265" s="264">
        <v>113.018</v>
      </c>
      <c r="C265" s="308">
        <v>418.48</v>
      </c>
      <c r="D265" s="308">
        <v>431.97</v>
      </c>
      <c r="E265" s="308">
        <v>0.88237406701851895</v>
      </c>
      <c r="F265" s="308">
        <v>474.26597816277098</v>
      </c>
      <c r="G265" s="308">
        <v>489.55427878745002</v>
      </c>
      <c r="H265" s="264">
        <v>-0.719796086804947</v>
      </c>
      <c r="I265" s="264">
        <v>-0.79640260010130903</v>
      </c>
      <c r="J265" s="264">
        <v>-7.4556463391062297E-2</v>
      </c>
      <c r="K265" s="264">
        <v>0.17337110625304</v>
      </c>
    </row>
    <row r="266" spans="1:11">
      <c r="A266" s="307">
        <v>44378</v>
      </c>
      <c r="B266" s="264">
        <v>113.682</v>
      </c>
      <c r="C266" s="308">
        <v>422.96</v>
      </c>
      <c r="D266" s="308">
        <v>435.4</v>
      </c>
      <c r="E266" s="308">
        <v>0.887558164954249</v>
      </c>
      <c r="F266" s="308">
        <v>476.543416196056</v>
      </c>
      <c r="G266" s="308">
        <v>490.55939902535101</v>
      </c>
      <c r="H266" s="264">
        <v>0.48020270020370198</v>
      </c>
      <c r="I266" s="264">
        <v>0.20531333938926799</v>
      </c>
      <c r="J266" s="264">
        <v>0.41728886332468301</v>
      </c>
      <c r="K266" s="264">
        <v>1.5569035135904099</v>
      </c>
    </row>
    <row r="267" spans="1:11">
      <c r="A267" s="307">
        <v>44409</v>
      </c>
      <c r="B267" s="264">
        <v>113.899</v>
      </c>
      <c r="C267" s="308">
        <v>422.76</v>
      </c>
      <c r="D267" s="308">
        <v>434.23</v>
      </c>
      <c r="E267" s="308">
        <v>0.88925236563505194</v>
      </c>
      <c r="F267" s="308">
        <v>475.41059921509401</v>
      </c>
      <c r="G267" s="308">
        <v>488.30907488213199</v>
      </c>
      <c r="H267" s="264">
        <v>-0.23771537754191399</v>
      </c>
      <c r="I267" s="264">
        <v>-0.45872612933111101</v>
      </c>
      <c r="J267" s="264">
        <v>0.879602981765926</v>
      </c>
      <c r="K267" s="264">
        <v>1.75773297752133</v>
      </c>
    </row>
    <row r="268" spans="1:11">
      <c r="A268" s="307">
        <v>44440</v>
      </c>
      <c r="B268" s="264">
        <v>114.601</v>
      </c>
      <c r="C268" s="308">
        <v>421.87</v>
      </c>
      <c r="D268" s="308">
        <v>432.04</v>
      </c>
      <c r="E268" s="308">
        <v>0.894733143874332</v>
      </c>
      <c r="F268" s="308">
        <v>471.50371358016099</v>
      </c>
      <c r="G268" s="308">
        <v>482.87023114981503</v>
      </c>
      <c r="H268" s="264">
        <v>-0.82179186610134003</v>
      </c>
      <c r="I268" s="264">
        <v>-1.1138117254179201</v>
      </c>
      <c r="J268" s="264">
        <v>1.52806387343205</v>
      </c>
      <c r="K268" s="264">
        <v>1.1827457949886899</v>
      </c>
    </row>
    <row r="269" spans="1:11">
      <c r="A269" s="307">
        <v>44470</v>
      </c>
      <c r="B269" s="264">
        <v>115.56100000000001</v>
      </c>
      <c r="C269" s="308">
        <v>421.71</v>
      </c>
      <c r="D269" s="308">
        <v>431.96</v>
      </c>
      <c r="E269" s="308">
        <v>0.90222822522719504</v>
      </c>
      <c r="F269" s="308">
        <v>467.40945163160598</v>
      </c>
      <c r="G269" s="308">
        <v>478.77021348032599</v>
      </c>
      <c r="H269" s="264">
        <v>-0.86834140021231399</v>
      </c>
      <c r="I269" s="264">
        <v>-0.84909306993851097</v>
      </c>
      <c r="J269" s="264">
        <v>1.6134030724505299</v>
      </c>
      <c r="K269" s="264">
        <v>1.1822133618761199</v>
      </c>
    </row>
    <row r="270" spans="1:11">
      <c r="A270" s="307">
        <v>44501</v>
      </c>
      <c r="B270" s="264">
        <v>116.884</v>
      </c>
      <c r="C270" s="308">
        <v>426.14</v>
      </c>
      <c r="D270" s="308">
        <v>435.7</v>
      </c>
      <c r="E270" s="308">
        <v>0.91255738421660804</v>
      </c>
      <c r="F270" s="308">
        <v>466.97337325895802</v>
      </c>
      <c r="G270" s="308">
        <v>477.44942678210901</v>
      </c>
      <c r="H270" s="264">
        <v>-9.3296866617886803E-2</v>
      </c>
      <c r="I270" s="264">
        <v>-0.27587069141505899</v>
      </c>
      <c r="J270" s="264">
        <v>0.17447154876137899</v>
      </c>
      <c r="K270" s="264">
        <v>4.3049137812367598E-2</v>
      </c>
    </row>
    <row r="271" spans="1:11">
      <c r="A271" s="307">
        <v>44531</v>
      </c>
      <c r="B271" s="264">
        <v>117.30800000000001</v>
      </c>
      <c r="C271" s="308">
        <v>428.93</v>
      </c>
      <c r="D271" s="308">
        <v>438.56</v>
      </c>
      <c r="E271" s="308">
        <v>0.91586771181412197</v>
      </c>
      <c r="F271" s="308">
        <v>468.33182834930301</v>
      </c>
      <c r="G271" s="308">
        <v>478.846447301122</v>
      </c>
      <c r="H271" s="264">
        <v>0.29090632745600897</v>
      </c>
      <c r="I271" s="264">
        <v>0.29260073227621602</v>
      </c>
      <c r="J271" s="264">
        <v>0.30204565624809598</v>
      </c>
      <c r="K271" s="264">
        <v>0.12337897960645899</v>
      </c>
    </row>
    <row r="272" spans="1:11">
      <c r="A272" s="307">
        <v>44562</v>
      </c>
      <c r="B272" s="264">
        <v>118.002</v>
      </c>
      <c r="C272" s="308">
        <v>453.39</v>
      </c>
      <c r="D272" s="308">
        <v>466.75</v>
      </c>
      <c r="E272" s="308">
        <v>0.92128603104212903</v>
      </c>
      <c r="F272" s="308">
        <v>492.12729241877298</v>
      </c>
      <c r="G272" s="308">
        <v>506.62876052948297</v>
      </c>
      <c r="H272" s="264">
        <v>5.0808983351270598</v>
      </c>
      <c r="I272" s="264">
        <v>5.8019253113284401</v>
      </c>
      <c r="J272" s="264">
        <v>1.88181754959582</v>
      </c>
      <c r="K272" s="264">
        <v>1.6697064516025799</v>
      </c>
    </row>
    <row r="273" spans="1:11">
      <c r="A273" s="307">
        <v>44593</v>
      </c>
      <c r="B273" s="264">
        <v>118.98099999999999</v>
      </c>
      <c r="C273" s="308">
        <v>456.82</v>
      </c>
      <c r="D273" s="308">
        <v>470.43</v>
      </c>
      <c r="E273" s="308">
        <v>0.92892945254676595</v>
      </c>
      <c r="F273" s="308">
        <v>491.770390902749</v>
      </c>
      <c r="G273" s="308">
        <v>506.42166497171797</v>
      </c>
      <c r="H273" s="264">
        <v>-7.2522195277813201E-2</v>
      </c>
      <c r="I273" s="264">
        <v>-4.0877181458842698E-2</v>
      </c>
      <c r="J273" s="264">
        <v>2.3213161538484099</v>
      </c>
      <c r="K273" s="264">
        <v>2.0447781115033599</v>
      </c>
    </row>
    <row r="274" spans="1:11">
      <c r="A274" s="307">
        <v>44621</v>
      </c>
      <c r="B274" s="264">
        <v>120.15900000000001</v>
      </c>
      <c r="C274" s="308">
        <v>460.63</v>
      </c>
      <c r="D274" s="308">
        <v>472.49</v>
      </c>
      <c r="E274" s="308">
        <v>0.93812654195684098</v>
      </c>
      <c r="F274" s="308">
        <v>491.01051872935</v>
      </c>
      <c r="G274" s="308">
        <v>503.652736457527</v>
      </c>
      <c r="H274" s="264">
        <v>-0.154517674804311</v>
      </c>
      <c r="I274" s="264">
        <v>-0.54676343958266505</v>
      </c>
      <c r="J274" s="264">
        <v>1.7560161068644899</v>
      </c>
      <c r="K274" s="264">
        <v>2.8693552182283102</v>
      </c>
    </row>
    <row r="275" spans="1:11">
      <c r="A275" s="307">
        <v>44652</v>
      </c>
      <c r="B275" s="264">
        <v>120.809</v>
      </c>
      <c r="C275" s="308">
        <v>462.54</v>
      </c>
      <c r="D275" s="308">
        <v>473.94</v>
      </c>
      <c r="E275" s="308">
        <v>0.943201336622841</v>
      </c>
      <c r="F275" s="308">
        <v>490.39370709135898</v>
      </c>
      <c r="G275" s="308">
        <v>502.48020395831401</v>
      </c>
      <c r="H275" s="264">
        <v>-0.125620860340692</v>
      </c>
      <c r="I275" s="264">
        <v>-0.232805743786835</v>
      </c>
      <c r="J275" s="264">
        <v>2.0019795035090699</v>
      </c>
      <c r="K275" s="264">
        <v>2.91521630081539</v>
      </c>
    </row>
    <row r="276" spans="1:11">
      <c r="A276" s="307">
        <v>44682</v>
      </c>
      <c r="B276" s="264">
        <v>121.02200000000001</v>
      </c>
      <c r="C276" s="308">
        <v>467.51</v>
      </c>
      <c r="D276" s="308">
        <v>480.45</v>
      </c>
      <c r="E276" s="308">
        <v>0.94486430779800801</v>
      </c>
      <c r="F276" s="308">
        <v>494.79062352299599</v>
      </c>
      <c r="G276" s="308">
        <v>508.48571168878402</v>
      </c>
      <c r="H276" s="264">
        <v>0.89660947276746195</v>
      </c>
      <c r="I276" s="264">
        <v>1.1951730004805501</v>
      </c>
      <c r="J276" s="264">
        <v>3.5767190975708201</v>
      </c>
      <c r="K276" s="264">
        <v>3.0398752737205998</v>
      </c>
    </row>
    <row r="277" spans="1:11">
      <c r="A277" s="307">
        <v>44713</v>
      </c>
      <c r="B277" s="264">
        <v>122.044</v>
      </c>
      <c r="C277" s="308">
        <v>467.44</v>
      </c>
      <c r="D277" s="308">
        <v>480.05</v>
      </c>
      <c r="E277" s="308">
        <v>0.95284344648824204</v>
      </c>
      <c r="F277" s="308">
        <v>490.57376814919201</v>
      </c>
      <c r="G277" s="308">
        <v>503.80784143423699</v>
      </c>
      <c r="H277" s="264">
        <v>-0.85225046177693797</v>
      </c>
      <c r="I277" s="264">
        <v>-0.91996100323268304</v>
      </c>
      <c r="J277" s="264">
        <v>3.4385325402415101</v>
      </c>
      <c r="K277" s="264">
        <v>2.91153877402337</v>
      </c>
    </row>
    <row r="278" spans="1:11">
      <c r="A278" s="307">
        <v>44743</v>
      </c>
      <c r="B278" s="264">
        <v>122.94799999999999</v>
      </c>
      <c r="C278" s="308">
        <v>473.57</v>
      </c>
      <c r="D278" s="308">
        <v>485.38</v>
      </c>
      <c r="E278" s="308">
        <v>0.95990131476218699</v>
      </c>
      <c r="F278" s="308">
        <v>493.35279858151398</v>
      </c>
      <c r="G278" s="308">
        <v>505.65614666363001</v>
      </c>
      <c r="H278" s="264">
        <v>0.56648573828288495</v>
      </c>
      <c r="I278" s="264">
        <v>0.366867102372126</v>
      </c>
      <c r="J278" s="264">
        <v>3.52735591641098</v>
      </c>
      <c r="K278" s="264">
        <v>3.0774555881047498</v>
      </c>
    </row>
    <row r="279" spans="1:11">
      <c r="A279" s="307">
        <v>44774</v>
      </c>
      <c r="B279" s="264">
        <v>123.803</v>
      </c>
      <c r="C279" s="308">
        <v>472.56</v>
      </c>
      <c r="D279" s="308">
        <v>484.34</v>
      </c>
      <c r="E279" s="308">
        <v>0.96657662159208002</v>
      </c>
      <c r="F279" s="308">
        <v>488.90071355298301</v>
      </c>
      <c r="G279" s="308">
        <v>501.08805570139702</v>
      </c>
      <c r="H279" s="264">
        <v>-0.90241406176906303</v>
      </c>
      <c r="I279" s="264">
        <v>-0.903398681569345</v>
      </c>
      <c r="J279" s="264">
        <v>2.8375712195229901</v>
      </c>
      <c r="K279" s="264">
        <v>2.6169861418915201</v>
      </c>
    </row>
    <row r="280" spans="1:11">
      <c r="A280" s="307">
        <v>44805</v>
      </c>
      <c r="B280" s="264">
        <v>124.571</v>
      </c>
      <c r="C280" s="308">
        <v>473.87</v>
      </c>
      <c r="D280" s="308">
        <v>480.65</v>
      </c>
      <c r="E280" s="308">
        <v>0.97257268667437002</v>
      </c>
      <c r="F280" s="308">
        <v>487.23350603270399</v>
      </c>
      <c r="G280" s="308">
        <v>494.20470735564498</v>
      </c>
      <c r="H280" s="264">
        <v>-0.34101147207641302</v>
      </c>
      <c r="I280" s="264">
        <v>-1.37368038759516</v>
      </c>
      <c r="J280" s="264">
        <v>3.3360908937717801</v>
      </c>
      <c r="K280" s="264">
        <v>2.3473131029095202</v>
      </c>
    </row>
    <row r="281" spans="1:11">
      <c r="A281" s="307">
        <v>44835</v>
      </c>
      <c r="B281" s="264">
        <v>125.276</v>
      </c>
      <c r="C281" s="308">
        <v>472.81</v>
      </c>
      <c r="D281" s="308">
        <v>479.92</v>
      </c>
      <c r="E281" s="308">
        <v>0.97807688704287798</v>
      </c>
      <c r="F281" s="308">
        <v>483.407803889013</v>
      </c>
      <c r="G281" s="308">
        <v>490.67717104632999</v>
      </c>
      <c r="H281" s="264">
        <v>-0.78518864083095796</v>
      </c>
      <c r="I281" s="264">
        <v>-0.71378039440169705</v>
      </c>
      <c r="J281" s="264">
        <v>3.4227703786393602</v>
      </c>
      <c r="K281" s="264">
        <v>2.4869879601423102</v>
      </c>
    </row>
    <row r="282" spans="1:11">
      <c r="A282" s="307">
        <v>44866</v>
      </c>
      <c r="B282" s="264">
        <v>125.997</v>
      </c>
      <c r="C282" s="308">
        <v>477.02</v>
      </c>
      <c r="D282" s="308">
        <v>483.61</v>
      </c>
      <c r="E282" s="308">
        <v>0.98370600543393405</v>
      </c>
      <c r="F282" s="308">
        <v>484.92130511043899</v>
      </c>
      <c r="G282" s="308">
        <v>491.62046112208998</v>
      </c>
      <c r="H282" s="264">
        <v>0.31308994378038701</v>
      </c>
      <c r="I282" s="264">
        <v>0.19224250310017099</v>
      </c>
      <c r="J282" s="264">
        <v>3.84345936605011</v>
      </c>
      <c r="K282" s="264">
        <v>2.96807023845242</v>
      </c>
    </row>
    <row r="283" spans="1:11">
      <c r="A283" s="307">
        <v>44896</v>
      </c>
      <c r="B283" s="264">
        <v>126.47799999999999</v>
      </c>
      <c r="C283" s="308">
        <v>479.91</v>
      </c>
      <c r="D283" s="308">
        <v>486.65</v>
      </c>
      <c r="E283" s="308">
        <v>0.987461353486774</v>
      </c>
      <c r="F283" s="308">
        <v>486.00383023134498</v>
      </c>
      <c r="G283" s="308">
        <v>492.82941381109799</v>
      </c>
      <c r="H283" s="264">
        <v>0.22323727778035299</v>
      </c>
      <c r="I283" s="264">
        <v>0.245911792655651</v>
      </c>
      <c r="J283" s="264">
        <v>3.7733933105356599</v>
      </c>
      <c r="K283" s="264">
        <v>2.9201357948433602</v>
      </c>
    </row>
    <row r="284" spans="1:11">
      <c r="A284" s="307">
        <v>44927</v>
      </c>
      <c r="B284" s="264">
        <v>127.336</v>
      </c>
      <c r="C284" s="308">
        <v>507.09</v>
      </c>
      <c r="D284" s="308">
        <v>519.16999999999996</v>
      </c>
      <c r="E284" s="308">
        <v>0.99416008244589504</v>
      </c>
      <c r="F284" s="308">
        <v>510.06875950241903</v>
      </c>
      <c r="G284" s="308">
        <v>522.21972011057403</v>
      </c>
      <c r="H284" s="264">
        <v>4.9515925130916996</v>
      </c>
      <c r="I284" s="264">
        <v>5.9635860757980996</v>
      </c>
      <c r="J284" s="264">
        <v>3.6456964204251201</v>
      </c>
      <c r="K284" s="264">
        <v>3.0773933096093402</v>
      </c>
    </row>
    <row r="285" spans="1:11">
      <c r="A285" s="307">
        <v>44958</v>
      </c>
      <c r="B285" s="264">
        <v>128.04599999999999</v>
      </c>
      <c r="C285" s="308">
        <v>510.21</v>
      </c>
      <c r="D285" s="308">
        <v>523.21</v>
      </c>
      <c r="E285" s="308">
        <v>0.99970331969644899</v>
      </c>
      <c r="F285" s="308">
        <v>510.361414179279</v>
      </c>
      <c r="G285" s="308">
        <v>523.36527216781496</v>
      </c>
      <c r="H285" s="264">
        <v>5.73755344565718E-2</v>
      </c>
      <c r="I285" s="264">
        <v>0.21936208326232001</v>
      </c>
      <c r="J285" s="264">
        <v>3.7804275370061098</v>
      </c>
      <c r="K285" s="264">
        <v>3.3457508570536199</v>
      </c>
    </row>
    <row r="286" spans="1:11">
      <c r="A286" s="307">
        <v>44986</v>
      </c>
      <c r="B286" s="264">
        <v>128.38900000000001</v>
      </c>
      <c r="C286" s="308">
        <v>513.98</v>
      </c>
      <c r="D286" s="308">
        <v>525.32000000000005</v>
      </c>
      <c r="E286" s="308">
        <v>1.0023812498048199</v>
      </c>
      <c r="F286" s="308">
        <v>512.75899274860001</v>
      </c>
      <c r="G286" s="308">
        <v>524.07205352483504</v>
      </c>
      <c r="H286" s="264">
        <v>0.469780532522446</v>
      </c>
      <c r="I286" s="264">
        <v>0.135045520711086</v>
      </c>
      <c r="J286" s="264">
        <v>4.4293295539841004</v>
      </c>
      <c r="K286" s="264">
        <v>4.0542452347083602</v>
      </c>
    </row>
    <row r="287" spans="1:11">
      <c r="A287" s="307">
        <v>45017</v>
      </c>
      <c r="B287" s="264">
        <v>128.363</v>
      </c>
      <c r="C287" s="308">
        <v>515.33000000000004</v>
      </c>
      <c r="D287" s="308">
        <v>527.20000000000005</v>
      </c>
      <c r="E287" s="308">
        <v>1.0021782580181799</v>
      </c>
      <c r="F287" s="308">
        <v>514.20991812282398</v>
      </c>
      <c r="G287" s="308">
        <v>526.05411839860403</v>
      </c>
      <c r="H287" s="264">
        <v>0.28296439355382003</v>
      </c>
      <c r="I287" s="264">
        <v>0.37820464961606498</v>
      </c>
      <c r="J287" s="264">
        <v>4.8565490721167901</v>
      </c>
      <c r="K287" s="264">
        <v>4.6915110793589196</v>
      </c>
    </row>
    <row r="288" spans="1:11">
      <c r="A288" s="307">
        <v>45047</v>
      </c>
      <c r="B288" s="264">
        <v>128.084</v>
      </c>
      <c r="C288" s="308">
        <v>519.97</v>
      </c>
      <c r="D288" s="308">
        <v>534.69000000000005</v>
      </c>
      <c r="E288" s="308">
        <v>1</v>
      </c>
      <c r="F288" s="308">
        <v>519.97</v>
      </c>
      <c r="G288" s="308">
        <v>534.69000000000005</v>
      </c>
      <c r="H288" s="264">
        <v>1.12018101443943</v>
      </c>
      <c r="I288" s="264">
        <v>1.6416336835618901</v>
      </c>
      <c r="J288" s="264">
        <v>5.0888952376911796</v>
      </c>
      <c r="K288" s="264">
        <v>5.1533971769209597</v>
      </c>
    </row>
    <row r="289" spans="6:6">
      <c r="F289" s="312"/>
    </row>
  </sheetData>
  <mergeCells count="1">
    <mergeCell ref="H1:I1"/>
  </mergeCells>
  <hyperlinks>
    <hyperlink ref="H1:I1" location="Index!A1" display="Regresar al Índice" xr:uid="{E5F537B5-1EB3-461D-8C60-001D48F5CE27}"/>
  </hyperlink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F9F7-C8F7-41C5-AF33-C161ACB89E88}">
  <sheetPr codeName="Hoja129"/>
  <dimension ref="A1:I40"/>
  <sheetViews>
    <sheetView workbookViewId="0"/>
  </sheetViews>
  <sheetFormatPr baseColWidth="10" defaultRowHeight="12.75"/>
  <cols>
    <col min="1" max="16384" width="11.42578125" style="264"/>
  </cols>
  <sheetData>
    <row r="1" spans="1:9">
      <c r="A1" s="262" t="s">
        <v>2890</v>
      </c>
      <c r="B1" s="264" t="s">
        <v>53</v>
      </c>
      <c r="C1" s="264" t="s">
        <v>53</v>
      </c>
      <c r="D1" s="264" t="s">
        <v>53</v>
      </c>
      <c r="E1" s="264" t="s">
        <v>53</v>
      </c>
      <c r="F1" s="264" t="s">
        <v>53</v>
      </c>
      <c r="G1" s="264" t="s">
        <v>53</v>
      </c>
      <c r="H1" s="263" t="s">
        <v>1445</v>
      </c>
      <c r="I1" s="263"/>
    </row>
    <row r="2" spans="1:9">
      <c r="A2" s="264" t="s">
        <v>150</v>
      </c>
      <c r="B2" s="264" t="s">
        <v>53</v>
      </c>
      <c r="C2" s="264" t="s">
        <v>53</v>
      </c>
      <c r="D2" s="264" t="s">
        <v>53</v>
      </c>
      <c r="E2" s="264" t="s">
        <v>53</v>
      </c>
      <c r="F2" s="264" t="s">
        <v>53</v>
      </c>
      <c r="G2" s="264" t="s">
        <v>53</v>
      </c>
      <c r="H2" s="264" t="s">
        <v>53</v>
      </c>
    </row>
    <row r="6" spans="1:9">
      <c r="A6" s="264" t="s">
        <v>2</v>
      </c>
      <c r="B6" s="264" t="s">
        <v>1066</v>
      </c>
      <c r="C6" s="264" t="s">
        <v>1067</v>
      </c>
      <c r="D6" s="264" t="s">
        <v>1068</v>
      </c>
    </row>
    <row r="7" spans="1:9">
      <c r="A7" s="264" t="s">
        <v>11</v>
      </c>
      <c r="B7" s="310">
        <v>461.93</v>
      </c>
      <c r="C7" s="310">
        <v>1.1329771111602001</v>
      </c>
      <c r="D7" s="310">
        <v>3.6675620400773399</v>
      </c>
    </row>
    <row r="8" spans="1:9">
      <c r="A8" s="264" t="s">
        <v>9</v>
      </c>
      <c r="B8" s="310">
        <v>674.38008589328899</v>
      </c>
      <c r="C8" s="310">
        <v>0.87910575179102102</v>
      </c>
      <c r="D8" s="310">
        <v>3.7137709490769</v>
      </c>
    </row>
    <row r="9" spans="1:9">
      <c r="A9" s="264" t="s">
        <v>5</v>
      </c>
      <c r="B9" s="310">
        <v>511.17</v>
      </c>
      <c r="C9" s="310">
        <v>0.43395223227220597</v>
      </c>
      <c r="D9" s="310">
        <v>3.8412212369082201</v>
      </c>
    </row>
    <row r="10" spans="1:9">
      <c r="A10" s="264" t="s">
        <v>18</v>
      </c>
      <c r="B10" s="310">
        <v>478.38</v>
      </c>
      <c r="C10" s="310">
        <v>3.2525058301892602</v>
      </c>
      <c r="D10" s="310">
        <v>3.91856436555336</v>
      </c>
    </row>
    <row r="11" spans="1:9">
      <c r="A11" s="264" t="s">
        <v>31</v>
      </c>
      <c r="B11" s="310">
        <v>491.98580405493402</v>
      </c>
      <c r="C11" s="310">
        <v>1.83639882017796</v>
      </c>
      <c r="D11" s="310">
        <v>4.0728796457147904</v>
      </c>
    </row>
    <row r="12" spans="1:9">
      <c r="A12" s="264" t="s">
        <v>17</v>
      </c>
      <c r="B12" s="310">
        <v>430.36</v>
      </c>
      <c r="C12" s="310">
        <v>1.2055179089313799</v>
      </c>
      <c r="D12" s="310">
        <v>4.1844231370613798</v>
      </c>
    </row>
    <row r="13" spans="1:9">
      <c r="A13" s="264" t="s">
        <v>33</v>
      </c>
      <c r="B13" s="310">
        <v>469.61</v>
      </c>
      <c r="C13" s="310">
        <v>0.685221690502402</v>
      </c>
      <c r="D13" s="310">
        <v>4.2814870940123004</v>
      </c>
    </row>
    <row r="14" spans="1:9">
      <c r="A14" s="264" t="s">
        <v>25</v>
      </c>
      <c r="B14" s="310">
        <v>539.35</v>
      </c>
      <c r="C14" s="310">
        <v>2.2017931217105802</v>
      </c>
      <c r="D14" s="310">
        <v>4.3603711522885602</v>
      </c>
    </row>
    <row r="15" spans="1:9">
      <c r="A15" s="264" t="s">
        <v>13</v>
      </c>
      <c r="B15" s="310">
        <v>492.40919346539698</v>
      </c>
      <c r="C15" s="310">
        <v>1.9440986943418399</v>
      </c>
      <c r="D15" s="310">
        <v>4.6136735898267398</v>
      </c>
    </row>
    <row r="16" spans="1:9">
      <c r="A16" s="264" t="s">
        <v>32</v>
      </c>
      <c r="B16" s="310">
        <v>444.66</v>
      </c>
      <c r="C16" s="310">
        <v>2.31164115399991</v>
      </c>
      <c r="D16" s="310">
        <v>4.6825372132707201</v>
      </c>
    </row>
    <row r="17" spans="1:4">
      <c r="A17" s="264" t="s">
        <v>19</v>
      </c>
      <c r="B17" s="310">
        <v>423.24</v>
      </c>
      <c r="C17" s="310">
        <v>1.78094877468267</v>
      </c>
      <c r="D17" s="310">
        <v>4.7912503622526996</v>
      </c>
    </row>
    <row r="18" spans="1:4">
      <c r="A18" s="264" t="s">
        <v>15</v>
      </c>
      <c r="B18" s="310">
        <v>429.43</v>
      </c>
      <c r="C18" s="310">
        <v>1.8134396358517</v>
      </c>
      <c r="D18" s="310">
        <v>4.7997209746877001</v>
      </c>
    </row>
    <row r="19" spans="1:4">
      <c r="A19" s="264" t="s">
        <v>22</v>
      </c>
      <c r="B19" s="310">
        <v>461.69</v>
      </c>
      <c r="C19" s="310">
        <v>2.1245458636438999</v>
      </c>
      <c r="D19" s="310">
        <v>4.88168736740848</v>
      </c>
    </row>
    <row r="20" spans="1:4">
      <c r="A20" s="264" t="s">
        <v>0</v>
      </c>
      <c r="B20" s="310">
        <v>519.97</v>
      </c>
      <c r="C20" s="310">
        <v>1.12018101443943</v>
      </c>
      <c r="D20" s="310">
        <v>5.0888952376911796</v>
      </c>
    </row>
    <row r="21" spans="1:4">
      <c r="A21" s="264" t="s">
        <v>1</v>
      </c>
      <c r="B21" s="310">
        <v>534.69000000000005</v>
      </c>
      <c r="C21" s="310">
        <v>1.6416336835618901</v>
      </c>
      <c r="D21" s="310">
        <v>5.1533971769209597</v>
      </c>
    </row>
    <row r="22" spans="1:4">
      <c r="A22" s="264" t="s">
        <v>20</v>
      </c>
      <c r="B22" s="310">
        <v>585.97</v>
      </c>
      <c r="C22" s="310">
        <v>2.5238558373767499</v>
      </c>
      <c r="D22" s="310">
        <v>5.1969634702739</v>
      </c>
    </row>
    <row r="23" spans="1:4">
      <c r="A23" s="264" t="s">
        <v>30</v>
      </c>
      <c r="B23" s="310">
        <v>429.01</v>
      </c>
      <c r="C23" s="310">
        <v>2.5949112254223499</v>
      </c>
      <c r="D23" s="310">
        <v>5.2190101722059001</v>
      </c>
    </row>
    <row r="24" spans="1:4">
      <c r="A24" s="264" t="s">
        <v>23</v>
      </c>
      <c r="B24" s="310">
        <v>583.64</v>
      </c>
      <c r="C24" s="310">
        <v>2.3359434722038102</v>
      </c>
      <c r="D24" s="310">
        <v>5.32097108541425</v>
      </c>
    </row>
    <row r="25" spans="1:4">
      <c r="A25" s="264" t="s">
        <v>10</v>
      </c>
      <c r="B25" s="310">
        <v>526.55999999999995</v>
      </c>
      <c r="C25" s="310">
        <v>2.0216497906332398</v>
      </c>
      <c r="D25" s="310">
        <v>5.3303164844117301</v>
      </c>
    </row>
    <row r="26" spans="1:4">
      <c r="A26" s="264" t="s">
        <v>6</v>
      </c>
      <c r="B26" s="310">
        <v>604.09</v>
      </c>
      <c r="C26" s="310">
        <v>3.0022226565604502</v>
      </c>
      <c r="D26" s="310">
        <v>5.5071405567012999</v>
      </c>
    </row>
    <row r="27" spans="1:4">
      <c r="A27" s="264" t="s">
        <v>16</v>
      </c>
      <c r="B27" s="310">
        <v>444.9</v>
      </c>
      <c r="C27" s="310">
        <v>1.26024413887316</v>
      </c>
      <c r="D27" s="310">
        <v>5.5357829231104496</v>
      </c>
    </row>
    <row r="28" spans="1:4">
      <c r="A28" s="264" t="s">
        <v>21</v>
      </c>
      <c r="B28" s="310">
        <v>418.81</v>
      </c>
      <c r="C28" s="310">
        <v>1.34057904739409</v>
      </c>
      <c r="D28" s="310">
        <v>5.6489269406459801</v>
      </c>
    </row>
    <row r="29" spans="1:4">
      <c r="A29" s="264" t="s">
        <v>7</v>
      </c>
      <c r="B29" s="310">
        <v>445.48</v>
      </c>
      <c r="C29" s="310">
        <v>1.0023008872758901</v>
      </c>
      <c r="D29" s="310">
        <v>5.6866326456565597</v>
      </c>
    </row>
    <row r="30" spans="1:4">
      <c r="A30" s="264" t="s">
        <v>3</v>
      </c>
      <c r="B30" s="310">
        <v>515.22</v>
      </c>
      <c r="C30" s="310">
        <v>2.7628631326124302</v>
      </c>
      <c r="D30" s="310">
        <v>5.9417615859697301</v>
      </c>
    </row>
    <row r="31" spans="1:4">
      <c r="A31" s="264" t="s">
        <v>14</v>
      </c>
      <c r="B31" s="310">
        <v>458.99</v>
      </c>
      <c r="C31" s="310">
        <v>2.0929063049898802</v>
      </c>
      <c r="D31" s="310">
        <v>5.9573097083331303</v>
      </c>
    </row>
    <row r="32" spans="1:4">
      <c r="A32" s="264" t="s">
        <v>26</v>
      </c>
      <c r="B32" s="310">
        <v>405.61</v>
      </c>
      <c r="C32" s="310">
        <v>2.3088501043874401</v>
      </c>
      <c r="D32" s="310">
        <v>6.4455093561687002</v>
      </c>
    </row>
    <row r="33" spans="1:4">
      <c r="A33" s="264" t="s">
        <v>12</v>
      </c>
      <c r="B33" s="310">
        <v>422.31</v>
      </c>
      <c r="C33" s="310">
        <v>2.5763209267221798</v>
      </c>
      <c r="D33" s="310">
        <v>6.62577714939383</v>
      </c>
    </row>
    <row r="34" spans="1:4">
      <c r="A34" s="264" t="s">
        <v>29</v>
      </c>
      <c r="B34" s="310">
        <v>540.37</v>
      </c>
      <c r="C34" s="310">
        <v>-0.66455137199744596</v>
      </c>
      <c r="D34" s="310">
        <v>6.6500242312757196</v>
      </c>
    </row>
    <row r="35" spans="1:4">
      <c r="A35" s="264" t="s">
        <v>4</v>
      </c>
      <c r="B35" s="310">
        <v>588.75</v>
      </c>
      <c r="C35" s="310">
        <v>1.6929128088451999</v>
      </c>
      <c r="D35" s="310">
        <v>6.9251645746505597</v>
      </c>
    </row>
    <row r="36" spans="1:4">
      <c r="A36" s="264" t="s">
        <v>8</v>
      </c>
      <c r="B36" s="310">
        <v>545.41999999999996</v>
      </c>
      <c r="C36" s="310">
        <v>1.2199669434971301</v>
      </c>
      <c r="D36" s="310">
        <v>7.0964029009121603</v>
      </c>
    </row>
    <row r="37" spans="1:4">
      <c r="A37" s="264" t="s">
        <v>28</v>
      </c>
      <c r="B37" s="310">
        <v>524.38</v>
      </c>
      <c r="C37" s="310">
        <v>2.4889295068981401</v>
      </c>
      <c r="D37" s="310">
        <v>7.2905902388737998</v>
      </c>
    </row>
    <row r="38" spans="1:4">
      <c r="A38" s="264" t="s">
        <v>24</v>
      </c>
      <c r="B38" s="310">
        <v>461.86</v>
      </c>
      <c r="C38" s="310">
        <v>0.76324674509633506</v>
      </c>
      <c r="D38" s="310">
        <v>7.8104227480576798</v>
      </c>
    </row>
    <row r="39" spans="1:4">
      <c r="A39" s="264" t="s">
        <v>27</v>
      </c>
      <c r="B39" s="310">
        <v>496.1</v>
      </c>
      <c r="C39" s="310">
        <v>3.2459004885924299</v>
      </c>
      <c r="D39" s="310">
        <v>8.2732042359253501</v>
      </c>
    </row>
    <row r="40" spans="1:4">
      <c r="B40" s="311"/>
    </row>
  </sheetData>
  <autoFilter ref="A6:D39" xr:uid="{CC631B49-3335-4D05-AA9D-B0D9C385F994}">
    <sortState ref="A7:D39">
      <sortCondition ref="D6:D39"/>
    </sortState>
  </autoFilter>
  <mergeCells count="1">
    <mergeCell ref="H1:I1"/>
  </mergeCells>
  <hyperlinks>
    <hyperlink ref="H1:I1" location="Index!A1" display="Regresar al Índice" xr:uid="{862CEB16-5962-4C78-9373-D1F47DDC1E09}"/>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27BA9-A52A-463F-95EF-EEB2380FADA3}">
  <sheetPr codeName="Hoja130"/>
  <dimension ref="A1:W288"/>
  <sheetViews>
    <sheetView topLeftCell="K1" workbookViewId="0"/>
  </sheetViews>
  <sheetFormatPr baseColWidth="10" defaultRowHeight="12.75"/>
  <cols>
    <col min="1" max="16384" width="11.42578125" style="264"/>
  </cols>
  <sheetData>
    <row r="1" spans="1:23">
      <c r="A1" s="262" t="s">
        <v>2891</v>
      </c>
      <c r="B1" s="264" t="s">
        <v>53</v>
      </c>
      <c r="C1" s="264" t="s">
        <v>53</v>
      </c>
      <c r="D1" s="264" t="s">
        <v>53</v>
      </c>
      <c r="E1" s="264" t="s">
        <v>53</v>
      </c>
      <c r="F1" s="264" t="s">
        <v>53</v>
      </c>
      <c r="G1" s="264" t="s">
        <v>53</v>
      </c>
      <c r="H1" s="263" t="s">
        <v>1445</v>
      </c>
      <c r="I1" s="263"/>
    </row>
    <row r="2" spans="1:23">
      <c r="A2" s="264" t="s">
        <v>150</v>
      </c>
      <c r="B2" s="264" t="s">
        <v>53</v>
      </c>
      <c r="C2" s="264" t="s">
        <v>53</v>
      </c>
      <c r="D2" s="264" t="s">
        <v>53</v>
      </c>
      <c r="E2" s="264" t="s">
        <v>53</v>
      </c>
      <c r="F2" s="264" t="s">
        <v>53</v>
      </c>
      <c r="G2" s="264" t="s">
        <v>53</v>
      </c>
      <c r="H2" s="264" t="s">
        <v>53</v>
      </c>
    </row>
    <row r="6" spans="1:23">
      <c r="A6" s="264" t="s">
        <v>1042</v>
      </c>
      <c r="B6" s="264" t="s">
        <v>645</v>
      </c>
      <c r="C6" s="264" t="s">
        <v>1047</v>
      </c>
      <c r="D6" s="264" t="s">
        <v>563</v>
      </c>
      <c r="E6" s="264" t="s">
        <v>1069</v>
      </c>
      <c r="F6" s="264" t="s">
        <v>1070</v>
      </c>
      <c r="G6" s="264" t="s">
        <v>1071</v>
      </c>
      <c r="H6" s="264" t="s">
        <v>1072</v>
      </c>
      <c r="I6" s="264" t="s">
        <v>1065</v>
      </c>
      <c r="J6" s="264" t="s">
        <v>1124</v>
      </c>
      <c r="K6" s="264" t="s">
        <v>1125</v>
      </c>
      <c r="L6" s="264" t="s">
        <v>1126</v>
      </c>
      <c r="M6" s="264" t="s">
        <v>1127</v>
      </c>
      <c r="N6" s="264" t="s">
        <v>1073</v>
      </c>
      <c r="O6" s="264" t="s">
        <v>1074</v>
      </c>
      <c r="P6" s="264" t="s">
        <v>1075</v>
      </c>
      <c r="Q6" s="264" t="s">
        <v>1076</v>
      </c>
      <c r="R6" s="264" t="s">
        <v>1077</v>
      </c>
      <c r="S6" s="264" t="s">
        <v>1078</v>
      </c>
      <c r="T6" s="264" t="s">
        <v>1079</v>
      </c>
      <c r="U6" s="264" t="s">
        <v>1080</v>
      </c>
      <c r="V6" s="264" t="s">
        <v>0</v>
      </c>
      <c r="W6" s="264" t="s">
        <v>1</v>
      </c>
    </row>
    <row r="7" spans="1:23">
      <c r="A7" s="307">
        <v>36495</v>
      </c>
      <c r="B7" s="264" t="s">
        <v>757</v>
      </c>
      <c r="C7" s="264" t="s">
        <v>1043</v>
      </c>
      <c r="D7" s="264">
        <v>44.335516388565999</v>
      </c>
      <c r="E7" s="264">
        <v>114.74</v>
      </c>
      <c r="F7" s="264">
        <v>90.25</v>
      </c>
      <c r="G7" s="264">
        <v>130.49</v>
      </c>
      <c r="H7" s="264">
        <v>106.11</v>
      </c>
      <c r="I7" s="264">
        <v>0.34614406474318399</v>
      </c>
      <c r="J7" s="308">
        <v>331.48047789041101</v>
      </c>
      <c r="K7" s="308">
        <v>260.729589764769</v>
      </c>
      <c r="L7" s="308">
        <v>376.981763638833</v>
      </c>
      <c r="M7" s="308">
        <v>306.54866227079901</v>
      </c>
      <c r="V7" s="309">
        <v>0.271357340720221</v>
      </c>
      <c r="W7" s="309">
        <v>0.22976156818396001</v>
      </c>
    </row>
    <row r="8" spans="1:23">
      <c r="A8" s="307">
        <v>36526</v>
      </c>
      <c r="B8" s="264" t="s">
        <v>1004</v>
      </c>
      <c r="C8" s="264" t="s">
        <v>1044</v>
      </c>
      <c r="D8" s="264">
        <v>44.930830116377898</v>
      </c>
      <c r="E8" s="264">
        <v>123.88</v>
      </c>
      <c r="F8" s="264">
        <v>94.86</v>
      </c>
      <c r="G8" s="264">
        <v>139.56</v>
      </c>
      <c r="H8" s="264">
        <v>112.17</v>
      </c>
      <c r="I8" s="264">
        <v>0.35079190309779401</v>
      </c>
      <c r="J8" s="308">
        <v>353.14384085274799</v>
      </c>
      <c r="K8" s="308">
        <v>270.41673186383298</v>
      </c>
      <c r="L8" s="308">
        <v>397.84270608176797</v>
      </c>
      <c r="M8" s="308">
        <v>319.76222657775799</v>
      </c>
      <c r="N8" s="264">
        <v>6.5353359872670502</v>
      </c>
      <c r="O8" s="264">
        <v>3.7153980519832901</v>
      </c>
      <c r="P8" s="264">
        <v>5.5336741601434802</v>
      </c>
      <c r="Q8" s="264">
        <v>4.31042960979768</v>
      </c>
      <c r="V8" s="309">
        <v>0.305924520345773</v>
      </c>
      <c r="W8" s="309">
        <v>0.24418293661406801</v>
      </c>
    </row>
    <row r="9" spans="1:23">
      <c r="A9" s="307">
        <v>36557</v>
      </c>
      <c r="B9" s="264" t="s">
        <v>758</v>
      </c>
      <c r="C9" s="264" t="s">
        <v>61</v>
      </c>
      <c r="D9" s="264">
        <v>45.3293803145216</v>
      </c>
      <c r="E9" s="264">
        <v>124.73</v>
      </c>
      <c r="F9" s="264">
        <v>99.14</v>
      </c>
      <c r="G9" s="264">
        <v>137.63999999999999</v>
      </c>
      <c r="H9" s="264">
        <v>112.56</v>
      </c>
      <c r="I9" s="264">
        <v>0.35390353451267598</v>
      </c>
      <c r="J9" s="308">
        <v>352.44067333702299</v>
      </c>
      <c r="K9" s="308">
        <v>280.13283375797698</v>
      </c>
      <c r="L9" s="308">
        <v>388.91954043219698</v>
      </c>
      <c r="M9" s="308">
        <v>318.052771512991</v>
      </c>
      <c r="N9" s="264">
        <v>-0.19911646031443</v>
      </c>
      <c r="O9" s="264">
        <v>3.59301062000723</v>
      </c>
      <c r="P9" s="264">
        <v>-2.2428878330969999</v>
      </c>
      <c r="Q9" s="264">
        <v>-0.53460193940446699</v>
      </c>
      <c r="V9" s="309">
        <v>0.25811983054266702</v>
      </c>
      <c r="W9" s="309">
        <v>0.22281449893390201</v>
      </c>
    </row>
    <row r="10" spans="1:23">
      <c r="A10" s="307">
        <v>36586</v>
      </c>
      <c r="B10" s="264" t="s">
        <v>759</v>
      </c>
      <c r="C10" s="264" t="s">
        <v>62</v>
      </c>
      <c r="D10" s="264">
        <v>45.580680782035401</v>
      </c>
      <c r="E10" s="264">
        <v>125.76</v>
      </c>
      <c r="F10" s="264">
        <v>98.9</v>
      </c>
      <c r="G10" s="264">
        <v>139.72999999999999</v>
      </c>
      <c r="H10" s="264">
        <v>113.65</v>
      </c>
      <c r="I10" s="264">
        <v>0.35586553185437197</v>
      </c>
      <c r="J10" s="308">
        <v>353.391909985437</v>
      </c>
      <c r="K10" s="308">
        <v>277.913962289756</v>
      </c>
      <c r="L10" s="308">
        <v>392.648310927681</v>
      </c>
      <c r="M10" s="308">
        <v>319.36220236835999</v>
      </c>
      <c r="N10" s="264">
        <v>0.26989979317859603</v>
      </c>
      <c r="O10" s="264">
        <v>-0.79207832886094598</v>
      </c>
      <c r="P10" s="264">
        <v>0.95875113174834803</v>
      </c>
      <c r="Q10" s="264">
        <v>0.41170238798427</v>
      </c>
      <c r="V10" s="309">
        <v>0.27158746208291201</v>
      </c>
      <c r="W10" s="309">
        <v>0.22947646282446099</v>
      </c>
    </row>
    <row r="11" spans="1:23">
      <c r="A11" s="307">
        <v>36617</v>
      </c>
      <c r="B11" s="264" t="s">
        <v>760</v>
      </c>
      <c r="C11" s="264" t="s">
        <v>1045</v>
      </c>
      <c r="D11" s="264">
        <v>45.840018271641902</v>
      </c>
      <c r="E11" s="264">
        <v>128</v>
      </c>
      <c r="F11" s="264">
        <v>100.03</v>
      </c>
      <c r="G11" s="264">
        <v>141.6</v>
      </c>
      <c r="H11" s="264">
        <v>114.55</v>
      </c>
      <c r="I11" s="264">
        <v>0.35789027725275502</v>
      </c>
      <c r="J11" s="308">
        <v>357.65151538218998</v>
      </c>
      <c r="K11" s="308">
        <v>279.49907096625401</v>
      </c>
      <c r="L11" s="308">
        <v>395.651988891548</v>
      </c>
      <c r="M11" s="308">
        <v>320.07016474242101</v>
      </c>
      <c r="N11" s="264">
        <v>1.2053488708692499</v>
      </c>
      <c r="O11" s="264">
        <v>0.57035949667212404</v>
      </c>
      <c r="P11" s="264">
        <v>0.76497921429234905</v>
      </c>
      <c r="Q11" s="264">
        <v>0.221680076355524</v>
      </c>
      <c r="V11" s="309">
        <v>0.27961611516545098</v>
      </c>
      <c r="W11" s="309">
        <v>0.23614142295940599</v>
      </c>
    </row>
    <row r="12" spans="1:23">
      <c r="A12" s="307">
        <v>36647</v>
      </c>
      <c r="B12" s="264" t="s">
        <v>761</v>
      </c>
      <c r="C12" s="264" t="s">
        <v>64</v>
      </c>
      <c r="D12" s="264">
        <v>46.011379073728897</v>
      </c>
      <c r="E12" s="264">
        <v>130.11000000000001</v>
      </c>
      <c r="F12" s="264">
        <v>101.66</v>
      </c>
      <c r="G12" s="264">
        <v>144.24</v>
      </c>
      <c r="H12" s="264">
        <v>115.86</v>
      </c>
      <c r="I12" s="264">
        <v>0.359228155536436</v>
      </c>
      <c r="J12" s="308">
        <v>362.19321340696803</v>
      </c>
      <c r="K12" s="308">
        <v>282.99563503921598</v>
      </c>
      <c r="L12" s="308">
        <v>401.52754670525798</v>
      </c>
      <c r="M12" s="308">
        <v>322.52483056899001</v>
      </c>
      <c r="N12" s="264">
        <v>1.2698668478798401</v>
      </c>
      <c r="O12" s="264">
        <v>1.2510109822098501</v>
      </c>
      <c r="P12" s="264">
        <v>1.4850317902283601</v>
      </c>
      <c r="Q12" s="264">
        <v>0.76691491334253103</v>
      </c>
      <c r="V12" s="309">
        <v>0.27985441668306099</v>
      </c>
      <c r="W12" s="309">
        <v>0.24495080269290501</v>
      </c>
    </row>
    <row r="13" spans="1:23">
      <c r="A13" s="307">
        <v>36678</v>
      </c>
      <c r="B13" s="264" t="s">
        <v>762</v>
      </c>
      <c r="C13" s="264" t="s">
        <v>65</v>
      </c>
      <c r="D13" s="264">
        <v>46.283920241006101</v>
      </c>
      <c r="E13" s="264">
        <v>132.41</v>
      </c>
      <c r="F13" s="264">
        <v>103.02</v>
      </c>
      <c r="G13" s="264">
        <v>145.44999999999999</v>
      </c>
      <c r="H13" s="264">
        <v>117.04</v>
      </c>
      <c r="I13" s="264">
        <v>0.361355987016381</v>
      </c>
      <c r="J13" s="308">
        <v>366.425366556879</v>
      </c>
      <c r="K13" s="308">
        <v>285.09282729921898</v>
      </c>
      <c r="L13" s="308">
        <v>402.51166502301902</v>
      </c>
      <c r="M13" s="308">
        <v>323.89113285867398</v>
      </c>
      <c r="N13" s="264">
        <v>1.1684794174084101</v>
      </c>
      <c r="O13" s="264">
        <v>0.74106876585318104</v>
      </c>
      <c r="P13" s="264">
        <v>0.24509359963888999</v>
      </c>
      <c r="Q13" s="264">
        <v>0.423627007965166</v>
      </c>
      <c r="V13" s="309">
        <v>0.285284410794021</v>
      </c>
      <c r="W13" s="309">
        <v>0.242737525632262</v>
      </c>
    </row>
    <row r="14" spans="1:23">
      <c r="A14" s="307">
        <v>36708</v>
      </c>
      <c r="B14" s="264" t="s">
        <v>763</v>
      </c>
      <c r="C14" s="264" t="s">
        <v>66</v>
      </c>
      <c r="D14" s="264">
        <v>46.464466209718097</v>
      </c>
      <c r="E14" s="264">
        <v>132.01</v>
      </c>
      <c r="F14" s="264">
        <v>107.18</v>
      </c>
      <c r="G14" s="264">
        <v>144.33000000000001</v>
      </c>
      <c r="H14" s="264">
        <v>116.4</v>
      </c>
      <c r="I14" s="264">
        <v>0.36276557735328502</v>
      </c>
      <c r="J14" s="308">
        <v>363.89891500493798</v>
      </c>
      <c r="K14" s="308">
        <v>295.45250897832898</v>
      </c>
      <c r="L14" s="308">
        <v>397.860240911012</v>
      </c>
      <c r="M14" s="308">
        <v>320.86837138531001</v>
      </c>
      <c r="N14" s="264">
        <v>-0.68948598610434297</v>
      </c>
      <c r="O14" s="264">
        <v>3.6337924658611498</v>
      </c>
      <c r="P14" s="264">
        <v>-1.15559982882528</v>
      </c>
      <c r="Q14" s="264">
        <v>-0.93326465799966596</v>
      </c>
      <c r="V14" s="309">
        <v>0.23166635566336999</v>
      </c>
      <c r="W14" s="309">
        <v>0.23994845360824699</v>
      </c>
    </row>
    <row r="15" spans="1:23">
      <c r="A15" s="307">
        <v>36739</v>
      </c>
      <c r="B15" s="264" t="s">
        <v>764</v>
      </c>
      <c r="C15" s="264" t="s">
        <v>1046</v>
      </c>
      <c r="D15" s="264">
        <v>46.719785188278301</v>
      </c>
      <c r="E15" s="264">
        <v>132.13999999999999</v>
      </c>
      <c r="F15" s="264">
        <v>107.47</v>
      </c>
      <c r="G15" s="264">
        <v>144.46</v>
      </c>
      <c r="H15" s="264">
        <v>116.44</v>
      </c>
      <c r="I15" s="264">
        <v>0.36475894872332498</v>
      </c>
      <c r="J15" s="308">
        <v>362.26664338872803</v>
      </c>
      <c r="K15" s="308">
        <v>294.632936014731</v>
      </c>
      <c r="L15" s="308">
        <v>396.04237402706002</v>
      </c>
      <c r="M15" s="308">
        <v>319.224519117478</v>
      </c>
      <c r="N15" s="264">
        <v>-0.448550833460792</v>
      </c>
      <c r="O15" s="264">
        <v>-0.27739583814389002</v>
      </c>
      <c r="P15" s="264">
        <v>-0.45691091921862298</v>
      </c>
      <c r="Q15" s="264">
        <v>-0.51231358850821795</v>
      </c>
      <c r="V15" s="309">
        <v>0.229552433237182</v>
      </c>
      <c r="W15" s="309">
        <v>0.240638955685331</v>
      </c>
    </row>
    <row r="16" spans="1:23">
      <c r="A16" s="307">
        <v>36770</v>
      </c>
      <c r="B16" s="264" t="s">
        <v>765</v>
      </c>
      <c r="C16" s="264" t="s">
        <v>68</v>
      </c>
      <c r="D16" s="264">
        <v>47.0610716040147</v>
      </c>
      <c r="E16" s="264">
        <v>132.94999999999999</v>
      </c>
      <c r="F16" s="264">
        <v>108.1</v>
      </c>
      <c r="G16" s="264">
        <v>145.34</v>
      </c>
      <c r="H16" s="264">
        <v>117.32</v>
      </c>
      <c r="I16" s="264">
        <v>0.36742350023433601</v>
      </c>
      <c r="J16" s="308">
        <v>361.84402988705602</v>
      </c>
      <c r="K16" s="308">
        <v>294.21090357871998</v>
      </c>
      <c r="L16" s="308">
        <v>395.565335116847</v>
      </c>
      <c r="M16" s="308">
        <v>319.304562514851</v>
      </c>
      <c r="N16" s="264">
        <v>-0.116658132727454</v>
      </c>
      <c r="O16" s="264">
        <v>-0.143240074147888</v>
      </c>
      <c r="P16" s="264">
        <v>-0.12045148234069999</v>
      </c>
      <c r="Q16" s="264">
        <v>2.50743262437014E-2</v>
      </c>
      <c r="V16" s="309">
        <v>0.22987974098057301</v>
      </c>
      <c r="W16" s="309">
        <v>0.238833958404364</v>
      </c>
    </row>
    <row r="17" spans="1:23">
      <c r="A17" s="307">
        <v>36800</v>
      </c>
      <c r="B17" s="264" t="s">
        <v>766</v>
      </c>
      <c r="C17" s="264" t="s">
        <v>69</v>
      </c>
      <c r="D17" s="264">
        <v>47.385135825853403</v>
      </c>
      <c r="E17" s="264">
        <v>135.02000000000001</v>
      </c>
      <c r="F17" s="264">
        <v>110.2</v>
      </c>
      <c r="G17" s="264">
        <v>146.65</v>
      </c>
      <c r="H17" s="264">
        <v>118.84</v>
      </c>
      <c r="I17" s="264">
        <v>0.36995359159499502</v>
      </c>
      <c r="J17" s="308">
        <v>364.96469575517</v>
      </c>
      <c r="K17" s="308">
        <v>297.87519976462602</v>
      </c>
      <c r="L17" s="308">
        <v>396.40107119312501</v>
      </c>
      <c r="M17" s="308">
        <v>321.229480399529</v>
      </c>
      <c r="N17" s="264">
        <v>0.86243397993544002</v>
      </c>
      <c r="O17" s="264">
        <v>1.2454658006668</v>
      </c>
      <c r="P17" s="264">
        <v>0.211276368802915</v>
      </c>
      <c r="Q17" s="264">
        <v>0.60284697140473598</v>
      </c>
      <c r="V17" s="309">
        <v>0.22522686025408301</v>
      </c>
      <c r="W17" s="309">
        <v>0.23401211713227901</v>
      </c>
    </row>
    <row r="18" spans="1:23">
      <c r="A18" s="307">
        <v>36831</v>
      </c>
      <c r="B18" s="264" t="s">
        <v>767</v>
      </c>
      <c r="C18" s="264" t="s">
        <v>70</v>
      </c>
      <c r="D18" s="264">
        <v>47.790287862832798</v>
      </c>
      <c r="E18" s="264">
        <v>134.84</v>
      </c>
      <c r="F18" s="264">
        <v>110.16</v>
      </c>
      <c r="G18" s="264">
        <v>147.1</v>
      </c>
      <c r="H18" s="264">
        <v>119.41</v>
      </c>
      <c r="I18" s="264">
        <v>0.37311676605066002</v>
      </c>
      <c r="J18" s="308">
        <v>361.38820945315501</v>
      </c>
      <c r="K18" s="308">
        <v>295.24269618332499</v>
      </c>
      <c r="L18" s="308">
        <v>394.24655599643398</v>
      </c>
      <c r="M18" s="308">
        <v>320.03386302878403</v>
      </c>
      <c r="N18" s="264">
        <v>-0.97995404586040902</v>
      </c>
      <c r="O18" s="264">
        <v>-0.88376057603334301</v>
      </c>
      <c r="P18" s="264">
        <v>-0.54351901477112097</v>
      </c>
      <c r="Q18" s="264">
        <v>-0.37220038747933798</v>
      </c>
      <c r="V18" s="309">
        <v>0.22403776325345001</v>
      </c>
      <c r="W18" s="309">
        <v>0.23189012645507101</v>
      </c>
    </row>
    <row r="19" spans="1:23">
      <c r="A19" s="307">
        <v>36861</v>
      </c>
      <c r="B19" s="264" t="s">
        <v>768</v>
      </c>
      <c r="C19" s="264" t="s">
        <v>1043</v>
      </c>
      <c r="D19" s="264">
        <v>48.307671180741004</v>
      </c>
      <c r="E19" s="264">
        <v>137.52000000000001</v>
      </c>
      <c r="F19" s="264">
        <v>112.03</v>
      </c>
      <c r="G19" s="264">
        <v>150.38999999999999</v>
      </c>
      <c r="H19" s="264">
        <v>121.8</v>
      </c>
      <c r="I19" s="264">
        <v>0.37715617236142701</v>
      </c>
      <c r="J19" s="308">
        <v>364.62349042034299</v>
      </c>
      <c r="K19" s="308">
        <v>297.03875532134299</v>
      </c>
      <c r="L19" s="308">
        <v>398.74728566256101</v>
      </c>
      <c r="M19" s="308">
        <v>322.94314378416101</v>
      </c>
      <c r="N19" s="264">
        <v>0.89523700069889001</v>
      </c>
      <c r="O19" s="264">
        <v>0.60833313109365195</v>
      </c>
      <c r="P19" s="264">
        <v>1.14160278578768</v>
      </c>
      <c r="Q19" s="264">
        <v>0.90905403817060904</v>
      </c>
      <c r="R19" s="264">
        <v>9.9984809786866293</v>
      </c>
      <c r="S19" s="264">
        <v>13.925985765302601</v>
      </c>
      <c r="T19" s="264">
        <v>5.7736273005980898</v>
      </c>
      <c r="U19" s="264">
        <v>5.3480845070134304</v>
      </c>
      <c r="V19" s="309">
        <v>0.227528340623047</v>
      </c>
      <c r="W19" s="309">
        <v>0.23472906403940899</v>
      </c>
    </row>
    <row r="20" spans="1:23">
      <c r="A20" s="307">
        <v>36892</v>
      </c>
      <c r="B20" s="264" t="s">
        <v>1005</v>
      </c>
      <c r="C20" s="264" t="s">
        <v>1044</v>
      </c>
      <c r="D20" s="264">
        <v>48.575476247934098</v>
      </c>
      <c r="E20" s="264">
        <v>146.22</v>
      </c>
      <c r="F20" s="264">
        <v>116.39</v>
      </c>
      <c r="G20" s="264">
        <v>158.83000000000001</v>
      </c>
      <c r="H20" s="264">
        <v>127.86</v>
      </c>
      <c r="I20" s="264">
        <v>0.37924702732530302</v>
      </c>
      <c r="J20" s="308">
        <v>385.55345056028199</v>
      </c>
      <c r="K20" s="308">
        <v>306.897593425737</v>
      </c>
      <c r="L20" s="308">
        <v>418.80354638551199</v>
      </c>
      <c r="M20" s="308">
        <v>337.14173292735302</v>
      </c>
      <c r="N20" s="264">
        <v>5.7401568165041503</v>
      </c>
      <c r="O20" s="264">
        <v>3.31904100989397</v>
      </c>
      <c r="P20" s="264">
        <v>5.0298174919549199</v>
      </c>
      <c r="Q20" s="264">
        <v>4.3966219492439098</v>
      </c>
      <c r="R20" s="264">
        <v>9.1774529124657906</v>
      </c>
      <c r="S20" s="264">
        <v>13.4906081108447</v>
      </c>
      <c r="T20" s="264">
        <v>5.2686250076519903</v>
      </c>
      <c r="U20" s="264">
        <v>5.4351342669828604</v>
      </c>
      <c r="V20" s="309">
        <v>0.25629349600481099</v>
      </c>
      <c r="W20" s="309">
        <v>0.24221805099327401</v>
      </c>
    </row>
    <row r="21" spans="1:23">
      <c r="A21" s="307">
        <v>36923</v>
      </c>
      <c r="B21" s="264" t="s">
        <v>769</v>
      </c>
      <c r="C21" s="264" t="s">
        <v>61</v>
      </c>
      <c r="D21" s="264">
        <v>48.543328159564901</v>
      </c>
      <c r="E21" s="264">
        <v>143.65</v>
      </c>
      <c r="F21" s="264">
        <v>118.16</v>
      </c>
      <c r="G21" s="264">
        <v>155.59</v>
      </c>
      <c r="H21" s="264">
        <v>127.42</v>
      </c>
      <c r="I21" s="264">
        <v>0.378996035098567</v>
      </c>
      <c r="J21" s="308">
        <v>379.02771189318702</v>
      </c>
      <c r="K21" s="308">
        <v>311.77107161363699</v>
      </c>
      <c r="L21" s="308">
        <v>410.53199925834298</v>
      </c>
      <c r="M21" s="308">
        <v>336.20404489683199</v>
      </c>
      <c r="N21" s="264">
        <v>-1.6925639383103701</v>
      </c>
      <c r="O21" s="264">
        <v>1.58798188460867</v>
      </c>
      <c r="P21" s="264">
        <v>-1.9750422838002699</v>
      </c>
      <c r="Q21" s="264">
        <v>-0.27812873309387398</v>
      </c>
      <c r="R21" s="264">
        <v>7.5436919083229403</v>
      </c>
      <c r="S21" s="264">
        <v>11.2940127121957</v>
      </c>
      <c r="T21" s="264">
        <v>5.5570514153464803</v>
      </c>
      <c r="U21" s="264">
        <v>5.7070005387768603</v>
      </c>
      <c r="V21" s="309">
        <v>0.215724441435342</v>
      </c>
      <c r="W21" s="309">
        <v>0.22107989326636299</v>
      </c>
    </row>
    <row r="22" spans="1:23">
      <c r="A22" s="307">
        <v>36951</v>
      </c>
      <c r="B22" s="264" t="s">
        <v>770</v>
      </c>
      <c r="C22" s="264" t="s">
        <v>62</v>
      </c>
      <c r="D22" s="264">
        <v>48.850887781724403</v>
      </c>
      <c r="E22" s="264">
        <v>144.87</v>
      </c>
      <c r="F22" s="264">
        <v>118.23</v>
      </c>
      <c r="G22" s="264">
        <v>157.91999999999999</v>
      </c>
      <c r="H22" s="264">
        <v>129.09</v>
      </c>
      <c r="I22" s="264">
        <v>0.381397268837048</v>
      </c>
      <c r="J22" s="308">
        <v>379.84016099993602</v>
      </c>
      <c r="K22" s="308">
        <v>309.99173213931402</v>
      </c>
      <c r="L22" s="308">
        <v>414.05645216476802</v>
      </c>
      <c r="M22" s="308">
        <v>338.46597903970297</v>
      </c>
      <c r="N22" s="264">
        <v>0.21435084592911199</v>
      </c>
      <c r="O22" s="264">
        <v>-0.57071987632264498</v>
      </c>
      <c r="P22" s="264">
        <v>0.858508694277615</v>
      </c>
      <c r="Q22" s="264">
        <v>0.67278611819348</v>
      </c>
      <c r="R22" s="264">
        <v>7.4841133221155802</v>
      </c>
      <c r="S22" s="264">
        <v>11.542338350065799</v>
      </c>
      <c r="T22" s="264">
        <v>5.4522433030483199</v>
      </c>
      <c r="U22" s="264">
        <v>5.9818527457761403</v>
      </c>
      <c r="V22" s="309">
        <v>0.225323521948744</v>
      </c>
      <c r="W22" s="309">
        <v>0.22333255867999099</v>
      </c>
    </row>
    <row r="23" spans="1:23">
      <c r="A23" s="307">
        <v>36982</v>
      </c>
      <c r="B23" s="264" t="s">
        <v>771</v>
      </c>
      <c r="C23" s="264" t="s">
        <v>1045</v>
      </c>
      <c r="D23" s="264">
        <v>49.0973086323825</v>
      </c>
      <c r="E23" s="264">
        <v>147.32</v>
      </c>
      <c r="F23" s="264">
        <v>120.09</v>
      </c>
      <c r="G23" s="264">
        <v>160.08000000000001</v>
      </c>
      <c r="H23" s="264">
        <v>130.82</v>
      </c>
      <c r="I23" s="264">
        <v>0.38332116917321801</v>
      </c>
      <c r="J23" s="308">
        <v>384.32523911411698</v>
      </c>
      <c r="K23" s="308">
        <v>313.28820231614401</v>
      </c>
      <c r="L23" s="308">
        <v>417.61325195077302</v>
      </c>
      <c r="M23" s="308">
        <v>341.280394928786</v>
      </c>
      <c r="N23" s="264">
        <v>1.1807803846686</v>
      </c>
      <c r="O23" s="264">
        <v>1.0634058379815901</v>
      </c>
      <c r="P23" s="264">
        <v>0.85901324986230598</v>
      </c>
      <c r="Q23" s="264">
        <v>0.83152105776433904</v>
      </c>
      <c r="R23" s="264">
        <v>7.45802061076777</v>
      </c>
      <c r="S23" s="264">
        <v>12.089174834491599</v>
      </c>
      <c r="T23" s="264">
        <v>5.5506515007674997</v>
      </c>
      <c r="U23" s="264">
        <v>6.6267439214256401</v>
      </c>
      <c r="V23" s="309">
        <v>0.22674660671163299</v>
      </c>
      <c r="W23" s="309">
        <v>0.223666106099985</v>
      </c>
    </row>
    <row r="24" spans="1:23">
      <c r="A24" s="307">
        <v>37012</v>
      </c>
      <c r="B24" s="264" t="s">
        <v>772</v>
      </c>
      <c r="C24" s="264" t="s">
        <v>64</v>
      </c>
      <c r="D24" s="264">
        <v>49.209970463625403</v>
      </c>
      <c r="E24" s="264">
        <v>147.43</v>
      </c>
      <c r="F24" s="264">
        <v>119.63</v>
      </c>
      <c r="G24" s="264">
        <v>160.58000000000001</v>
      </c>
      <c r="H24" s="264">
        <v>130.29</v>
      </c>
      <c r="I24" s="264">
        <v>0.384200762496685</v>
      </c>
      <c r="J24" s="308">
        <v>383.73166945828802</v>
      </c>
      <c r="K24" s="308">
        <v>311.37366626395499</v>
      </c>
      <c r="L24" s="308">
        <v>417.95856665272902</v>
      </c>
      <c r="M24" s="308">
        <v>339.11957684135001</v>
      </c>
      <c r="N24" s="264">
        <v>-0.154444620186134</v>
      </c>
      <c r="O24" s="264">
        <v>-0.61111016566667298</v>
      </c>
      <c r="P24" s="264">
        <v>8.2687678214998797E-2</v>
      </c>
      <c r="Q24" s="264">
        <v>-0.63315037123260498</v>
      </c>
      <c r="R24" s="264">
        <v>5.9466757669802899</v>
      </c>
      <c r="S24" s="264">
        <v>10.0277275374961</v>
      </c>
      <c r="T24" s="264">
        <v>4.0921276964173998</v>
      </c>
      <c r="U24" s="264">
        <v>5.1452616045357003</v>
      </c>
      <c r="V24" s="309">
        <v>0.232383181476218</v>
      </c>
      <c r="W24" s="309">
        <v>0.23248138767365101</v>
      </c>
    </row>
    <row r="25" spans="1:23">
      <c r="A25" s="307">
        <v>37043</v>
      </c>
      <c r="B25" s="264" t="s">
        <v>773</v>
      </c>
      <c r="C25" s="264" t="s">
        <v>65</v>
      </c>
      <c r="D25" s="264">
        <v>49.326363767191502</v>
      </c>
      <c r="E25" s="264">
        <v>150.58000000000001</v>
      </c>
      <c r="F25" s="264">
        <v>121.23</v>
      </c>
      <c r="G25" s="264">
        <v>163.56</v>
      </c>
      <c r="H25" s="264">
        <v>132.35</v>
      </c>
      <c r="I25" s="264">
        <v>0.38510948882913898</v>
      </c>
      <c r="J25" s="308">
        <v>391.00568635120698</v>
      </c>
      <c r="K25" s="308">
        <v>314.79359381296803</v>
      </c>
      <c r="L25" s="308">
        <v>424.71038690133702</v>
      </c>
      <c r="M25" s="308">
        <v>343.66849906084599</v>
      </c>
      <c r="N25" s="264">
        <v>1.8955998349543799</v>
      </c>
      <c r="O25" s="264">
        <v>1.09833551117127</v>
      </c>
      <c r="P25" s="264">
        <v>1.6154281278838001</v>
      </c>
      <c r="Q25" s="264">
        <v>1.3413918069447499</v>
      </c>
      <c r="R25" s="264">
        <v>6.7081381470112804</v>
      </c>
      <c r="S25" s="264">
        <v>10.4179283621809</v>
      </c>
      <c r="T25" s="264">
        <v>5.5150505705339201</v>
      </c>
      <c r="U25" s="264">
        <v>6.1061771057502501</v>
      </c>
      <c r="V25" s="309">
        <v>0.24210178998597701</v>
      </c>
      <c r="W25" s="309">
        <v>0.23581412920287101</v>
      </c>
    </row>
    <row r="26" spans="1:23">
      <c r="A26" s="307">
        <v>37073</v>
      </c>
      <c r="B26" s="264" t="s">
        <v>774</v>
      </c>
      <c r="C26" s="264" t="s">
        <v>66</v>
      </c>
      <c r="D26" s="264">
        <v>49.198201964030297</v>
      </c>
      <c r="E26" s="264">
        <v>148.80000000000001</v>
      </c>
      <c r="F26" s="264">
        <v>121.37</v>
      </c>
      <c r="G26" s="264">
        <v>161.43</v>
      </c>
      <c r="H26" s="264">
        <v>131.02000000000001</v>
      </c>
      <c r="I26" s="264">
        <v>0.38410888139057398</v>
      </c>
      <c r="J26" s="308">
        <v>387.39015734628498</v>
      </c>
      <c r="K26" s="308">
        <v>315.97811422794803</v>
      </c>
      <c r="L26" s="308">
        <v>420.27145900813701</v>
      </c>
      <c r="M26" s="308">
        <v>341.10119902896702</v>
      </c>
      <c r="N26" s="264">
        <v>-0.92467427741552699</v>
      </c>
      <c r="O26" s="264">
        <v>0.37628479049767199</v>
      </c>
      <c r="P26" s="264">
        <v>-1.0451658424429899</v>
      </c>
      <c r="Q26" s="264">
        <v>-0.74702803396150497</v>
      </c>
      <c r="R26" s="264">
        <v>6.4554307179038002</v>
      </c>
      <c r="S26" s="264">
        <v>6.9471758153606</v>
      </c>
      <c r="T26" s="264">
        <v>5.6329373464934598</v>
      </c>
      <c r="U26" s="264">
        <v>6.3056472522686802</v>
      </c>
      <c r="V26" s="309">
        <v>0.22600313092197399</v>
      </c>
      <c r="W26" s="309">
        <v>0.23210196916501299</v>
      </c>
    </row>
    <row r="27" spans="1:23">
      <c r="A27" s="307">
        <v>37104</v>
      </c>
      <c r="B27" s="264" t="s">
        <v>775</v>
      </c>
      <c r="C27" s="264" t="s">
        <v>1046</v>
      </c>
      <c r="D27" s="264">
        <v>49.489687547185802</v>
      </c>
      <c r="E27" s="264">
        <v>149.47999999999999</v>
      </c>
      <c r="F27" s="264">
        <v>122.53</v>
      </c>
      <c r="G27" s="264">
        <v>161.83000000000001</v>
      </c>
      <c r="H27" s="264">
        <v>131.87</v>
      </c>
      <c r="I27" s="264">
        <v>0.38638461905613303</v>
      </c>
      <c r="J27" s="308">
        <v>386.868401659342</v>
      </c>
      <c r="K27" s="308">
        <v>317.11924843001799</v>
      </c>
      <c r="L27" s="308">
        <v>418.83137169207401</v>
      </c>
      <c r="M27" s="308">
        <v>341.29205329687898</v>
      </c>
      <c r="N27" s="264">
        <v>-0.13468480730572899</v>
      </c>
      <c r="O27" s="264">
        <v>0.361143430727484</v>
      </c>
      <c r="P27" s="264">
        <v>-0.34265646291118401</v>
      </c>
      <c r="Q27" s="264">
        <v>5.5952388456881302E-2</v>
      </c>
      <c r="R27" s="264">
        <v>6.7910636321586004</v>
      </c>
      <c r="S27" s="264">
        <v>7.6319751347020599</v>
      </c>
      <c r="T27" s="264">
        <v>5.75418166326254</v>
      </c>
      <c r="U27" s="264">
        <v>6.9128568947047802</v>
      </c>
      <c r="V27" s="309">
        <v>0.21994613564025101</v>
      </c>
      <c r="W27" s="309">
        <v>0.22719344809281899</v>
      </c>
    </row>
    <row r="28" spans="1:23">
      <c r="A28" s="307">
        <v>37135</v>
      </c>
      <c r="B28" s="264" t="s">
        <v>776</v>
      </c>
      <c r="C28" s="264" t="s">
        <v>68</v>
      </c>
      <c r="D28" s="264">
        <v>49.950381149772397</v>
      </c>
      <c r="E28" s="264">
        <v>149.82</v>
      </c>
      <c r="F28" s="264">
        <v>122.96</v>
      </c>
      <c r="G28" s="264">
        <v>162.63</v>
      </c>
      <c r="H28" s="264">
        <v>132.74</v>
      </c>
      <c r="I28" s="264">
        <v>0.38998142742085201</v>
      </c>
      <c r="J28" s="308">
        <v>384.172141198715</v>
      </c>
      <c r="K28" s="308">
        <v>315.29706635825698</v>
      </c>
      <c r="L28" s="308">
        <v>417.01985931883002</v>
      </c>
      <c r="M28" s="308">
        <v>340.37518370522901</v>
      </c>
      <c r="N28" s="264">
        <v>-0.69694512373248396</v>
      </c>
      <c r="O28" s="264">
        <v>-0.57460468917700502</v>
      </c>
      <c r="P28" s="264">
        <v>-0.43251592303755698</v>
      </c>
      <c r="Q28" s="264">
        <v>-0.268646627658709</v>
      </c>
      <c r="R28" s="264">
        <v>6.1706452138033097</v>
      </c>
      <c r="S28" s="264">
        <v>7.1670228815618602</v>
      </c>
      <c r="T28" s="264">
        <v>5.4237624729288401</v>
      </c>
      <c r="U28" s="264">
        <v>6.59891015161993</v>
      </c>
      <c r="V28" s="309">
        <v>0.218445022771633</v>
      </c>
      <c r="W28" s="309">
        <v>0.22517703781829099</v>
      </c>
    </row>
    <row r="29" spans="1:23">
      <c r="A29" s="307">
        <v>37165</v>
      </c>
      <c r="B29" s="264" t="s">
        <v>777</v>
      </c>
      <c r="C29" s="264" t="s">
        <v>69</v>
      </c>
      <c r="D29" s="264">
        <v>50.176135367753503</v>
      </c>
      <c r="E29" s="264">
        <v>149.97999999999999</v>
      </c>
      <c r="F29" s="264">
        <v>123.98</v>
      </c>
      <c r="G29" s="264">
        <v>163.09</v>
      </c>
      <c r="H29" s="264">
        <v>133.55000000000001</v>
      </c>
      <c r="I29" s="264">
        <v>0.39174397557660201</v>
      </c>
      <c r="J29" s="308">
        <v>382.852090524804</v>
      </c>
      <c r="K29" s="308">
        <v>316.48221218339302</v>
      </c>
      <c r="L29" s="308">
        <v>416.31782533464701</v>
      </c>
      <c r="M29" s="308">
        <v>340.91143278828901</v>
      </c>
      <c r="N29" s="264">
        <v>-0.34360916171377598</v>
      </c>
      <c r="O29" s="264">
        <v>0.37588228740113</v>
      </c>
      <c r="P29" s="264">
        <v>-0.16834545609635301</v>
      </c>
      <c r="Q29" s="264">
        <v>0.157546468935399</v>
      </c>
      <c r="R29" s="264">
        <v>4.9011301579793303</v>
      </c>
      <c r="S29" s="264">
        <v>6.2465799212119597</v>
      </c>
      <c r="T29" s="264">
        <v>5.0243946318244896</v>
      </c>
      <c r="U29" s="264">
        <v>6.1270691482863802</v>
      </c>
      <c r="V29" s="309">
        <v>0.209711243748992</v>
      </c>
      <c r="W29" s="309">
        <v>0.22119056533133599</v>
      </c>
    </row>
    <row r="30" spans="1:23">
      <c r="A30" s="307">
        <v>37196</v>
      </c>
      <c r="B30" s="264" t="s">
        <v>778</v>
      </c>
      <c r="C30" s="264" t="s">
        <v>70</v>
      </c>
      <c r="D30" s="264">
        <v>50.3651489088722</v>
      </c>
      <c r="E30" s="264">
        <v>150.6</v>
      </c>
      <c r="F30" s="264">
        <v>124.77</v>
      </c>
      <c r="G30" s="264">
        <v>163.06</v>
      </c>
      <c r="H30" s="264">
        <v>134</v>
      </c>
      <c r="I30" s="264">
        <v>0.39321967543855801</v>
      </c>
      <c r="J30" s="308">
        <v>382.99202559494501</v>
      </c>
      <c r="K30" s="308">
        <v>317.303552679159</v>
      </c>
      <c r="L30" s="308">
        <v>414.67914803128599</v>
      </c>
      <c r="M30" s="308">
        <v>340.77643711635199</v>
      </c>
      <c r="N30" s="264">
        <v>3.6550687224634601E-2</v>
      </c>
      <c r="O30" s="264">
        <v>0.25952185119648702</v>
      </c>
      <c r="P30" s="264">
        <v>-0.39361209240638101</v>
      </c>
      <c r="Q30" s="264">
        <v>-3.95984584127929E-2</v>
      </c>
      <c r="R30" s="264">
        <v>5.9780080192655296</v>
      </c>
      <c r="S30" s="264">
        <v>7.4721091430946398</v>
      </c>
      <c r="T30" s="264">
        <v>5.1826938559325102</v>
      </c>
      <c r="U30" s="264">
        <v>6.48136853121144</v>
      </c>
      <c r="V30" s="309">
        <v>0.20702091849002199</v>
      </c>
      <c r="W30" s="309">
        <v>0.21686567164179099</v>
      </c>
    </row>
    <row r="31" spans="1:23">
      <c r="A31" s="307">
        <v>37226</v>
      </c>
      <c r="B31" s="264" t="s">
        <v>779</v>
      </c>
      <c r="C31" s="264" t="s">
        <v>1043</v>
      </c>
      <c r="D31" s="264">
        <v>50.434898785092997</v>
      </c>
      <c r="E31" s="264">
        <v>151.16999999999999</v>
      </c>
      <c r="F31" s="264">
        <v>125.78</v>
      </c>
      <c r="G31" s="264">
        <v>165.77</v>
      </c>
      <c r="H31" s="264">
        <v>135.94999999999999</v>
      </c>
      <c r="I31" s="264">
        <v>0.39376423897671098</v>
      </c>
      <c r="J31" s="308">
        <v>383.90992638856898</v>
      </c>
      <c r="K31" s="308">
        <v>319.42971847029298</v>
      </c>
      <c r="L31" s="308">
        <v>420.98795063460398</v>
      </c>
      <c r="M31" s="308">
        <v>345.25735590742897</v>
      </c>
      <c r="N31" s="264">
        <v>0.23966577168243999</v>
      </c>
      <c r="O31" s="264">
        <v>0.67007311238165301</v>
      </c>
      <c r="P31" s="264">
        <v>1.5213696259552401</v>
      </c>
      <c r="Q31" s="264">
        <v>1.3149145020102</v>
      </c>
      <c r="R31" s="264">
        <v>5.2894112625581302</v>
      </c>
      <c r="S31" s="264">
        <v>7.5380611949871197</v>
      </c>
      <c r="T31" s="264">
        <v>5.5776341988355203</v>
      </c>
      <c r="U31" s="264">
        <v>6.9096410785490301</v>
      </c>
      <c r="V31" s="309">
        <v>0.20186039115916701</v>
      </c>
      <c r="W31" s="309">
        <v>0.219345347554248</v>
      </c>
    </row>
    <row r="32" spans="1:23">
      <c r="A32" s="307">
        <v>37257</v>
      </c>
      <c r="B32" s="264" t="s">
        <v>1006</v>
      </c>
      <c r="C32" s="264" t="s">
        <v>1044</v>
      </c>
      <c r="D32" s="264">
        <v>50.900472009715898</v>
      </c>
      <c r="E32" s="264">
        <v>159.31</v>
      </c>
      <c r="F32" s="264">
        <v>130.19999999999999</v>
      </c>
      <c r="G32" s="264">
        <v>173.95</v>
      </c>
      <c r="H32" s="264">
        <v>141.69</v>
      </c>
      <c r="I32" s="264">
        <v>0.39739914438740098</v>
      </c>
      <c r="J32" s="308">
        <v>400.88158781916798</v>
      </c>
      <c r="K32" s="308">
        <v>327.63029774688101</v>
      </c>
      <c r="L32" s="308">
        <v>437.72112360268801</v>
      </c>
      <c r="M32" s="308">
        <v>356.54329406878298</v>
      </c>
      <c r="N32" s="264">
        <v>4.4207404560361798</v>
      </c>
      <c r="O32" s="264">
        <v>2.5672562076750398</v>
      </c>
      <c r="P32" s="264">
        <v>3.9747391683917299</v>
      </c>
      <c r="Q32" s="264">
        <v>3.2688479965016</v>
      </c>
      <c r="R32" s="264">
        <v>3.97561926539916</v>
      </c>
      <c r="S32" s="264">
        <v>6.7555773539036599</v>
      </c>
      <c r="T32" s="264">
        <v>4.5170527758048102</v>
      </c>
      <c r="U32" s="264">
        <v>5.7547195278877696</v>
      </c>
      <c r="V32" s="309">
        <v>0.22357910906298001</v>
      </c>
      <c r="W32" s="309">
        <v>0.227680146799351</v>
      </c>
    </row>
    <row r="33" spans="1:23">
      <c r="A33" s="307">
        <v>37288</v>
      </c>
      <c r="B33" s="264" t="s">
        <v>780</v>
      </c>
      <c r="C33" s="264" t="s">
        <v>61</v>
      </c>
      <c r="D33" s="264">
        <v>50.867749849080496</v>
      </c>
      <c r="E33" s="264">
        <v>158.68</v>
      </c>
      <c r="F33" s="264">
        <v>130.04</v>
      </c>
      <c r="G33" s="264">
        <v>173.15</v>
      </c>
      <c r="H33" s="264">
        <v>141.38</v>
      </c>
      <c r="I33" s="264">
        <v>0.39714367016239699</v>
      </c>
      <c r="J33" s="308">
        <v>399.55313888073198</v>
      </c>
      <c r="K33" s="308">
        <v>327.43817859875497</v>
      </c>
      <c r="L33" s="308">
        <v>435.98831609023699</v>
      </c>
      <c r="M33" s="308">
        <v>355.99207697856002</v>
      </c>
      <c r="N33" s="264">
        <v>-0.33138187903870597</v>
      </c>
      <c r="O33" s="264">
        <v>-5.8639005442240301E-2</v>
      </c>
      <c r="P33" s="264">
        <v>-0.39587020571202303</v>
      </c>
      <c r="Q33" s="264">
        <v>-0.15460032467102799</v>
      </c>
      <c r="R33" s="264">
        <v>5.4152839867627396</v>
      </c>
      <c r="S33" s="264">
        <v>5.02519586054893</v>
      </c>
      <c r="T33" s="264">
        <v>6.2008118436279096</v>
      </c>
      <c r="U33" s="264">
        <v>5.8857210024942903</v>
      </c>
      <c r="V33" s="309">
        <v>0.22023992617656099</v>
      </c>
      <c r="W33" s="309">
        <v>0.22471353798274199</v>
      </c>
    </row>
    <row r="34" spans="1:23">
      <c r="A34" s="307">
        <v>37316</v>
      </c>
      <c r="B34" s="264" t="s">
        <v>781</v>
      </c>
      <c r="C34" s="264" t="s">
        <v>62</v>
      </c>
      <c r="D34" s="264">
        <v>51.127948444496397</v>
      </c>
      <c r="E34" s="264">
        <v>156.87</v>
      </c>
      <c r="F34" s="264">
        <v>131.06</v>
      </c>
      <c r="G34" s="264">
        <v>171.47</v>
      </c>
      <c r="H34" s="264">
        <v>141.34</v>
      </c>
      <c r="I34" s="264">
        <v>0.39917513853796299</v>
      </c>
      <c r="J34" s="308">
        <v>392.98539627131902</v>
      </c>
      <c r="K34" s="308">
        <v>328.32706084859501</v>
      </c>
      <c r="L34" s="308">
        <v>429.56082041590599</v>
      </c>
      <c r="M34" s="308">
        <v>354.08016771204399</v>
      </c>
      <c r="N34" s="264">
        <v>-1.6437719968390401</v>
      </c>
      <c r="O34" s="264">
        <v>0.27146567136557798</v>
      </c>
      <c r="P34" s="264">
        <v>-1.47423576208882</v>
      </c>
      <c r="Q34" s="264">
        <v>-0.537065117500235</v>
      </c>
      <c r="R34" s="264">
        <v>3.4607281222655</v>
      </c>
      <c r="S34" s="264">
        <v>5.9147799145303797</v>
      </c>
      <c r="T34" s="264">
        <v>3.7445058928748098</v>
      </c>
      <c r="U34" s="264">
        <v>4.6132224918562104</v>
      </c>
      <c r="V34" s="309">
        <v>0.196932702578972</v>
      </c>
      <c r="W34" s="309">
        <v>0.21317390689118401</v>
      </c>
    </row>
    <row r="35" spans="1:23">
      <c r="A35" s="307">
        <v>37347</v>
      </c>
      <c r="B35" s="264" t="s">
        <v>782</v>
      </c>
      <c r="C35" s="264" t="s">
        <v>1045</v>
      </c>
      <c r="D35" s="264">
        <v>51.407234972561497</v>
      </c>
      <c r="E35" s="264">
        <v>156.63999999999999</v>
      </c>
      <c r="F35" s="264">
        <v>131.16</v>
      </c>
      <c r="G35" s="264">
        <v>170.79</v>
      </c>
      <c r="H35" s="264">
        <v>140.80000000000001</v>
      </c>
      <c r="I35" s="264">
        <v>0.401355633588594</v>
      </c>
      <c r="J35" s="308">
        <v>390.277317399168</v>
      </c>
      <c r="K35" s="308">
        <v>326.79247286819998</v>
      </c>
      <c r="L35" s="308">
        <v>425.53283349466199</v>
      </c>
      <c r="M35" s="308">
        <v>350.81107181947698</v>
      </c>
      <c r="N35" s="264">
        <v>-0.68910420026944097</v>
      </c>
      <c r="O35" s="264">
        <v>-0.46739613129311902</v>
      </c>
      <c r="P35" s="264">
        <v>-0.93769886120974599</v>
      </c>
      <c r="Q35" s="264">
        <v>-0.92326433126442797</v>
      </c>
      <c r="R35" s="264">
        <v>1.5487086663293199</v>
      </c>
      <c r="S35" s="264">
        <v>4.3104944432057497</v>
      </c>
      <c r="T35" s="264">
        <v>1.8963913398091199</v>
      </c>
      <c r="U35" s="264">
        <v>2.7926236116433398</v>
      </c>
      <c r="V35" s="309">
        <v>0.19426654467825499</v>
      </c>
      <c r="W35" s="309">
        <v>0.21299715909090899</v>
      </c>
    </row>
    <row r="36" spans="1:23">
      <c r="A36" s="307">
        <v>37377</v>
      </c>
      <c r="B36" s="264" t="s">
        <v>783</v>
      </c>
      <c r="C36" s="264" t="s">
        <v>64</v>
      </c>
      <c r="D36" s="264">
        <v>51.511429231397599</v>
      </c>
      <c r="E36" s="264">
        <v>160.03</v>
      </c>
      <c r="F36" s="264">
        <v>133.05000000000001</v>
      </c>
      <c r="G36" s="264">
        <v>174.22</v>
      </c>
      <c r="H36" s="264">
        <v>142.68</v>
      </c>
      <c r="I36" s="264">
        <v>0.402169117387009</v>
      </c>
      <c r="J36" s="308">
        <v>397.91717733015997</v>
      </c>
      <c r="K36" s="308">
        <v>330.83097196636697</v>
      </c>
      <c r="L36" s="308">
        <v>433.200841307632</v>
      </c>
      <c r="M36" s="308">
        <v>354.77612236122701</v>
      </c>
      <c r="N36" s="264">
        <v>1.95754649076301</v>
      </c>
      <c r="O36" s="264">
        <v>1.2357993018387501</v>
      </c>
      <c r="P36" s="264">
        <v>1.80197794609567</v>
      </c>
      <c r="Q36" s="264">
        <v>1.1302523951668</v>
      </c>
      <c r="R36" s="264">
        <v>3.6967258636477802</v>
      </c>
      <c r="S36" s="264">
        <v>6.24886039204016</v>
      </c>
      <c r="T36" s="264">
        <v>3.6468386751760802</v>
      </c>
      <c r="U36" s="264">
        <v>4.6168214957407603</v>
      </c>
      <c r="V36" s="309">
        <v>0.20278090943254401</v>
      </c>
      <c r="W36" s="309">
        <v>0.22105410709279499</v>
      </c>
    </row>
    <row r="37" spans="1:23">
      <c r="A37" s="307">
        <v>37408</v>
      </c>
      <c r="B37" s="264" t="s">
        <v>784</v>
      </c>
      <c r="C37" s="264" t="s">
        <v>65</v>
      </c>
      <c r="D37" s="264">
        <v>51.762586176959203</v>
      </c>
      <c r="E37" s="264">
        <v>160.16999999999999</v>
      </c>
      <c r="F37" s="264">
        <v>132.94</v>
      </c>
      <c r="G37" s="264">
        <v>174.34</v>
      </c>
      <c r="H37" s="264">
        <v>142.65</v>
      </c>
      <c r="I37" s="264">
        <v>0.40412999419880102</v>
      </c>
      <c r="J37" s="308">
        <v>396.33286887686103</v>
      </c>
      <c r="K37" s="308">
        <v>328.95355927133602</v>
      </c>
      <c r="L37" s="308">
        <v>431.39584416552401</v>
      </c>
      <c r="M37" s="308">
        <v>352.98048164627698</v>
      </c>
      <c r="N37" s="264">
        <v>-0.39815030452525801</v>
      </c>
      <c r="O37" s="264">
        <v>-0.56748395831020004</v>
      </c>
      <c r="P37" s="264">
        <v>-0.41666519775440702</v>
      </c>
      <c r="Q37" s="264">
        <v>-0.50613347454124802</v>
      </c>
      <c r="R37" s="264">
        <v>1.3624309598581299</v>
      </c>
      <c r="S37" s="264">
        <v>4.4981745933435002</v>
      </c>
      <c r="T37" s="264">
        <v>1.57412144142826</v>
      </c>
      <c r="U37" s="264">
        <v>2.70958281334444</v>
      </c>
      <c r="V37" s="309">
        <v>0.204829246276516</v>
      </c>
      <c r="W37" s="309">
        <v>0.222152120574833</v>
      </c>
    </row>
    <row r="38" spans="1:23">
      <c r="A38" s="307">
        <v>37438</v>
      </c>
      <c r="B38" s="264" t="s">
        <v>785</v>
      </c>
      <c r="C38" s="264" t="s">
        <v>66</v>
      </c>
      <c r="D38" s="264">
        <v>51.911181353361798</v>
      </c>
      <c r="E38" s="264">
        <v>161.78</v>
      </c>
      <c r="F38" s="264">
        <v>134.54</v>
      </c>
      <c r="G38" s="264">
        <v>175.02</v>
      </c>
      <c r="H38" s="264">
        <v>143.21</v>
      </c>
      <c r="I38" s="264">
        <v>0.405290132673572</v>
      </c>
      <c r="J38" s="308">
        <v>399.17083333065102</v>
      </c>
      <c r="K38" s="308">
        <v>331.959722563394</v>
      </c>
      <c r="L38" s="308">
        <v>431.83878878434098</v>
      </c>
      <c r="M38" s="308">
        <v>353.35180517543898</v>
      </c>
      <c r="N38" s="264">
        <v>0.71605578962767902</v>
      </c>
      <c r="O38" s="264">
        <v>0.91385644183830095</v>
      </c>
      <c r="P38" s="264">
        <v>0.102677071373591</v>
      </c>
      <c r="Q38" s="264">
        <v>0.105196618076486</v>
      </c>
      <c r="R38" s="264">
        <v>3.0410364747176302</v>
      </c>
      <c r="S38" s="264">
        <v>5.0578212907229902</v>
      </c>
      <c r="T38" s="264">
        <v>2.7523472099445301</v>
      </c>
      <c r="U38" s="264">
        <v>3.5914872716212201</v>
      </c>
      <c r="V38" s="309">
        <v>0.202467667608146</v>
      </c>
      <c r="W38" s="309">
        <v>0.22212136024020701</v>
      </c>
    </row>
    <row r="39" spans="1:23">
      <c r="A39" s="307">
        <v>37469</v>
      </c>
      <c r="B39" s="264" t="s">
        <v>786</v>
      </c>
      <c r="C39" s="264" t="s">
        <v>1046</v>
      </c>
      <c r="D39" s="264">
        <v>52.108560301264298</v>
      </c>
      <c r="E39" s="264">
        <v>161.68</v>
      </c>
      <c r="F39" s="264">
        <v>134.80000000000001</v>
      </c>
      <c r="G39" s="264">
        <v>174.68</v>
      </c>
      <c r="H39" s="264">
        <v>143.33000000000001</v>
      </c>
      <c r="I39" s="264">
        <v>0.40683114441510498</v>
      </c>
      <c r="J39" s="308">
        <v>397.41303540672902</v>
      </c>
      <c r="K39" s="308">
        <v>331.34139765479398</v>
      </c>
      <c r="L39" s="308">
        <v>429.36732449806601</v>
      </c>
      <c r="M39" s="308">
        <v>352.30832734318699</v>
      </c>
      <c r="N39" s="264">
        <v>-0.44036231536656001</v>
      </c>
      <c r="O39" s="264">
        <v>-0.186265039573319</v>
      </c>
      <c r="P39" s="264">
        <v>-0.57231178635704905</v>
      </c>
      <c r="Q39" s="264">
        <v>-0.29530847641623398</v>
      </c>
      <c r="R39" s="264">
        <v>2.7256384088644201</v>
      </c>
      <c r="S39" s="264">
        <v>4.4847953238996299</v>
      </c>
      <c r="T39" s="264">
        <v>2.5155596065850299</v>
      </c>
      <c r="U39" s="264">
        <v>3.22781440115318</v>
      </c>
      <c r="V39" s="309">
        <v>0.199406528189911</v>
      </c>
      <c r="W39" s="309">
        <v>0.218726016884114</v>
      </c>
    </row>
    <row r="40" spans="1:23">
      <c r="A40" s="307">
        <v>37500</v>
      </c>
      <c r="B40" s="264" t="s">
        <v>787</v>
      </c>
      <c r="C40" s="264" t="s">
        <v>68</v>
      </c>
      <c r="D40" s="264">
        <v>52.4219835649941</v>
      </c>
      <c r="E40" s="264">
        <v>160.91</v>
      </c>
      <c r="F40" s="264">
        <v>134.34</v>
      </c>
      <c r="G40" s="264">
        <v>174.19</v>
      </c>
      <c r="H40" s="264">
        <v>143.21</v>
      </c>
      <c r="I40" s="264">
        <v>0.40927815781045301</v>
      </c>
      <c r="J40" s="308">
        <v>393.15560073088801</v>
      </c>
      <c r="K40" s="308">
        <v>328.23642658745598</v>
      </c>
      <c r="L40" s="308">
        <v>425.60297117216697</v>
      </c>
      <c r="M40" s="308">
        <v>349.90872898309902</v>
      </c>
      <c r="N40" s="264">
        <v>-1.07128712360509</v>
      </c>
      <c r="O40" s="264">
        <v>-0.93709119636556903</v>
      </c>
      <c r="P40" s="264">
        <v>-0.87672095921591497</v>
      </c>
      <c r="Q40" s="264">
        <v>-0.68110747713037201</v>
      </c>
      <c r="R40" s="264">
        <v>2.3383943208745701</v>
      </c>
      <c r="S40" s="264">
        <v>4.1038631848533598</v>
      </c>
      <c r="T40" s="264">
        <v>2.0582021842694398</v>
      </c>
      <c r="U40" s="264">
        <v>2.8008931714969201</v>
      </c>
      <c r="V40" s="309">
        <v>0.19778174780407901</v>
      </c>
      <c r="W40" s="309">
        <v>0.21632567558131399</v>
      </c>
    </row>
    <row r="41" spans="1:23">
      <c r="A41" s="307">
        <v>37530</v>
      </c>
      <c r="B41" s="264" t="s">
        <v>788</v>
      </c>
      <c r="C41" s="264" t="s">
        <v>69</v>
      </c>
      <c r="D41" s="264">
        <v>52.653036086685702</v>
      </c>
      <c r="E41" s="264">
        <v>160.16</v>
      </c>
      <c r="F41" s="264">
        <v>133.97999999999999</v>
      </c>
      <c r="G41" s="264">
        <v>173.6</v>
      </c>
      <c r="H41" s="264">
        <v>142.69</v>
      </c>
      <c r="I41" s="264">
        <v>0.41108207181760198</v>
      </c>
      <c r="J41" s="308">
        <v>389.60589862713198</v>
      </c>
      <c r="K41" s="308">
        <v>325.92031904385101</v>
      </c>
      <c r="L41" s="308">
        <v>422.30009991052799</v>
      </c>
      <c r="M41" s="308">
        <v>347.10830216724202</v>
      </c>
      <c r="N41" s="264">
        <v>-0.90287461177126505</v>
      </c>
      <c r="O41" s="264">
        <v>-0.70562172751042995</v>
      </c>
      <c r="P41" s="264">
        <v>-0.77604516071462204</v>
      </c>
      <c r="Q41" s="264">
        <v>-0.80033065308080498</v>
      </c>
      <c r="R41" s="264">
        <v>1.7640776345428499</v>
      </c>
      <c r="S41" s="264">
        <v>2.9821918885567702</v>
      </c>
      <c r="T41" s="264">
        <v>1.4369489394484101</v>
      </c>
      <c r="U41" s="264">
        <v>1.8177358642005499</v>
      </c>
      <c r="V41" s="309">
        <v>0.195402298850575</v>
      </c>
      <c r="W41" s="309">
        <v>0.21662344943584</v>
      </c>
    </row>
    <row r="42" spans="1:23">
      <c r="A42" s="307">
        <v>37561</v>
      </c>
      <c r="B42" s="264" t="s">
        <v>789</v>
      </c>
      <c r="C42" s="264" t="s">
        <v>70</v>
      </c>
      <c r="D42" s="264">
        <v>53.0788772813736</v>
      </c>
      <c r="E42" s="264">
        <v>161.66999999999999</v>
      </c>
      <c r="F42" s="264">
        <v>135.5</v>
      </c>
      <c r="G42" s="264">
        <v>175.15</v>
      </c>
      <c r="H42" s="264">
        <v>144.16</v>
      </c>
      <c r="I42" s="264">
        <v>0.41440677431508699</v>
      </c>
      <c r="J42" s="308">
        <v>390.12393141304398</v>
      </c>
      <c r="K42" s="308">
        <v>326.97341935094698</v>
      </c>
      <c r="L42" s="308">
        <v>422.65235719054101</v>
      </c>
      <c r="M42" s="308">
        <v>347.87076113381897</v>
      </c>
      <c r="N42" s="264">
        <v>0.13296328103289401</v>
      </c>
      <c r="O42" s="264">
        <v>0.323115880036284</v>
      </c>
      <c r="P42" s="264">
        <v>8.3413970322920902E-2</v>
      </c>
      <c r="Q42" s="264">
        <v>0.219660250652676</v>
      </c>
      <c r="R42" s="264">
        <v>1.8621551733409201</v>
      </c>
      <c r="S42" s="264">
        <v>3.0475128910912401</v>
      </c>
      <c r="T42" s="264">
        <v>1.92274176242229</v>
      </c>
      <c r="U42" s="264">
        <v>2.0818117817941899</v>
      </c>
      <c r="V42" s="309">
        <v>0.193136531365314</v>
      </c>
      <c r="W42" s="309">
        <v>0.21496947835738101</v>
      </c>
    </row>
    <row r="43" spans="1:23">
      <c r="A43" s="307">
        <v>37591</v>
      </c>
      <c r="B43" s="264" t="s">
        <v>790</v>
      </c>
      <c r="C43" s="264" t="s">
        <v>1043</v>
      </c>
      <c r="D43" s="264">
        <v>53.309929803065103</v>
      </c>
      <c r="E43" s="264">
        <v>162.41</v>
      </c>
      <c r="F43" s="264">
        <v>136.44</v>
      </c>
      <c r="G43" s="264">
        <v>176.06</v>
      </c>
      <c r="H43" s="264">
        <v>145.15</v>
      </c>
      <c r="I43" s="264">
        <v>0.41621068832223501</v>
      </c>
      <c r="J43" s="308">
        <v>390.211026667005</v>
      </c>
      <c r="K43" s="308">
        <v>327.81474341756098</v>
      </c>
      <c r="L43" s="308">
        <v>423.00691678463699</v>
      </c>
      <c r="M43" s="308">
        <v>348.74164473071698</v>
      </c>
      <c r="N43" s="264">
        <v>2.2325022114144701E-2</v>
      </c>
      <c r="O43" s="264">
        <v>0.25730656280409397</v>
      </c>
      <c r="P43" s="264">
        <v>8.3889179384444304E-2</v>
      </c>
      <c r="Q43" s="264">
        <v>0.25034687999065902</v>
      </c>
      <c r="R43" s="264">
        <v>1.6412965243462101</v>
      </c>
      <c r="S43" s="264">
        <v>2.62499838381438</v>
      </c>
      <c r="T43" s="264">
        <v>0.47957813210310901</v>
      </c>
      <c r="U43" s="264">
        <v>1.0091859778427399</v>
      </c>
      <c r="V43" s="309">
        <v>0.190340076223981</v>
      </c>
      <c r="W43" s="309">
        <v>0.212952118498106</v>
      </c>
    </row>
    <row r="44" spans="1:23">
      <c r="A44" s="307">
        <v>37622</v>
      </c>
      <c r="B44" s="264" t="s">
        <v>1007</v>
      </c>
      <c r="C44" s="264" t="s">
        <v>1044</v>
      </c>
      <c r="D44" s="264">
        <v>53.525440675315501</v>
      </c>
      <c r="E44" s="264">
        <v>168.92</v>
      </c>
      <c r="F44" s="264">
        <v>140.52000000000001</v>
      </c>
      <c r="G44" s="264">
        <v>183.75</v>
      </c>
      <c r="H44" s="264">
        <v>151.07</v>
      </c>
      <c r="I44" s="264">
        <v>0.41789326282217498</v>
      </c>
      <c r="J44" s="308">
        <v>404.21805046395298</v>
      </c>
      <c r="K44" s="308">
        <v>336.25811301914899</v>
      </c>
      <c r="L44" s="308">
        <v>439.70558117896798</v>
      </c>
      <c r="M44" s="308">
        <v>361.50379400656698</v>
      </c>
      <c r="N44" s="264">
        <v>3.58960225101508</v>
      </c>
      <c r="O44" s="264">
        <v>2.5756527951010102</v>
      </c>
      <c r="P44" s="264">
        <v>3.9476102474307999</v>
      </c>
      <c r="Q44" s="264">
        <v>3.6594853148968198</v>
      </c>
      <c r="R44" s="264">
        <v>0.83228133847104102</v>
      </c>
      <c r="S44" s="264">
        <v>2.6333996982580001</v>
      </c>
      <c r="T44" s="264">
        <v>0.453361162912924</v>
      </c>
      <c r="U44" s="264">
        <v>1.3912756235508601</v>
      </c>
      <c r="V44" s="309">
        <v>0.202106461713635</v>
      </c>
      <c r="W44" s="309">
        <v>0.21632355861521199</v>
      </c>
    </row>
    <row r="45" spans="1:23">
      <c r="A45" s="307">
        <v>37653</v>
      </c>
      <c r="B45" s="264" t="s">
        <v>791</v>
      </c>
      <c r="C45" s="264" t="s">
        <v>61</v>
      </c>
      <c r="D45" s="264">
        <v>53.674122454969499</v>
      </c>
      <c r="E45" s="264">
        <v>168.81</v>
      </c>
      <c r="F45" s="264">
        <v>140.91999999999999</v>
      </c>
      <c r="G45" s="264">
        <v>183.43</v>
      </c>
      <c r="H45" s="264">
        <v>151.24</v>
      </c>
      <c r="I45" s="264">
        <v>0.41905407744112799</v>
      </c>
      <c r="J45" s="308">
        <v>402.83583691824498</v>
      </c>
      <c r="K45" s="308">
        <v>336.28118084544201</v>
      </c>
      <c r="L45" s="308">
        <v>437.72393558387301</v>
      </c>
      <c r="M45" s="308">
        <v>360.90807402118003</v>
      </c>
      <c r="N45" s="264">
        <v>-0.34194750682743402</v>
      </c>
      <c r="O45" s="264">
        <v>6.8601545657465098E-3</v>
      </c>
      <c r="P45" s="264">
        <v>-0.45067556108377999</v>
      </c>
      <c r="Q45" s="264">
        <v>-0.16478941445817699</v>
      </c>
      <c r="R45" s="264">
        <v>0.82159235357495097</v>
      </c>
      <c r="S45" s="264">
        <v>2.7006631555703802</v>
      </c>
      <c r="T45" s="264">
        <v>0.398088533472851</v>
      </c>
      <c r="U45" s="264">
        <v>1.3809287791862499</v>
      </c>
      <c r="V45" s="309">
        <v>0.19791370990633</v>
      </c>
      <c r="W45" s="309">
        <v>0.21284051838137999</v>
      </c>
    </row>
    <row r="46" spans="1:23">
      <c r="A46" s="307">
        <v>37681</v>
      </c>
      <c r="B46" s="264" t="s">
        <v>792</v>
      </c>
      <c r="C46" s="264" t="s">
        <v>62</v>
      </c>
      <c r="D46" s="264">
        <v>54.012930412786197</v>
      </c>
      <c r="E46" s="264">
        <v>168.3</v>
      </c>
      <c r="F46" s="264">
        <v>141.71</v>
      </c>
      <c r="G46" s="264">
        <v>182.69</v>
      </c>
      <c r="H46" s="264">
        <v>151.84</v>
      </c>
      <c r="I46" s="264">
        <v>0.42169927869824603</v>
      </c>
      <c r="J46" s="308">
        <v>399.09956810817698</v>
      </c>
      <c r="K46" s="308">
        <v>336.04515624842401</v>
      </c>
      <c r="L46" s="308">
        <v>433.22341115676102</v>
      </c>
      <c r="M46" s="308">
        <v>360.06701379409202</v>
      </c>
      <c r="N46" s="264">
        <v>-0.92749166475621903</v>
      </c>
      <c r="O46" s="264">
        <v>-7.0186680213402103E-2</v>
      </c>
      <c r="P46" s="264">
        <v>-1.02816502851486</v>
      </c>
      <c r="Q46" s="264">
        <v>-0.233040014238872</v>
      </c>
      <c r="R46" s="264">
        <v>1.5558267291532399</v>
      </c>
      <c r="S46" s="264">
        <v>2.3507338627163401</v>
      </c>
      <c r="T46" s="264">
        <v>0.85263612666288702</v>
      </c>
      <c r="U46" s="264">
        <v>1.69081655172421</v>
      </c>
      <c r="V46" s="309">
        <v>0.18763672288476499</v>
      </c>
      <c r="W46" s="309">
        <v>0.203174394099052</v>
      </c>
    </row>
    <row r="47" spans="1:23">
      <c r="A47" s="307">
        <v>37712</v>
      </c>
      <c r="B47" s="264" t="s">
        <v>793</v>
      </c>
      <c r="C47" s="264" t="s">
        <v>1045</v>
      </c>
      <c r="D47" s="264">
        <v>54.105144199470402</v>
      </c>
      <c r="E47" s="264">
        <v>168.64</v>
      </c>
      <c r="F47" s="264">
        <v>142.35</v>
      </c>
      <c r="G47" s="264">
        <v>182.97</v>
      </c>
      <c r="H47" s="264">
        <v>152.01</v>
      </c>
      <c r="I47" s="264">
        <v>0.42241922644101099</v>
      </c>
      <c r="J47" s="308">
        <v>399.22425269520699</v>
      </c>
      <c r="K47" s="308">
        <v>336.98750220091802</v>
      </c>
      <c r="L47" s="308">
        <v>433.147897981749</v>
      </c>
      <c r="M47" s="308">
        <v>359.855779484099</v>
      </c>
      <c r="N47" s="264">
        <v>3.1241473805909699E-2</v>
      </c>
      <c r="O47" s="264">
        <v>0.28042241793146999</v>
      </c>
      <c r="P47" s="264">
        <v>-1.74305388554452E-2</v>
      </c>
      <c r="Q47" s="264">
        <v>-5.8665276712477302E-2</v>
      </c>
      <c r="R47" s="264">
        <v>2.2924558761606</v>
      </c>
      <c r="S47" s="264">
        <v>3.1197258747232901</v>
      </c>
      <c r="T47" s="264">
        <v>1.78953629137095</v>
      </c>
      <c r="U47" s="264">
        <v>2.5782275393167402</v>
      </c>
      <c r="V47" s="309">
        <v>0.18468563400070201</v>
      </c>
      <c r="W47" s="309">
        <v>0.20367081113084701</v>
      </c>
    </row>
    <row r="48" spans="1:23">
      <c r="A48" s="307">
        <v>37742</v>
      </c>
      <c r="B48" s="264" t="s">
        <v>794</v>
      </c>
      <c r="C48" s="264" t="s">
        <v>64</v>
      </c>
      <c r="D48" s="264">
        <v>53.9305596707487</v>
      </c>
      <c r="E48" s="264">
        <v>172.82</v>
      </c>
      <c r="F48" s="264">
        <v>144.94999999999999</v>
      </c>
      <c r="G48" s="264">
        <v>186.43</v>
      </c>
      <c r="H48" s="264">
        <v>153.85</v>
      </c>
      <c r="I48" s="264">
        <v>0.42105617931005201</v>
      </c>
      <c r="J48" s="308">
        <v>410.444041655403</v>
      </c>
      <c r="K48" s="308">
        <v>344.253349369001</v>
      </c>
      <c r="L48" s="308">
        <v>442.76751930226197</v>
      </c>
      <c r="M48" s="308">
        <v>365.39067126885698</v>
      </c>
      <c r="N48" s="264">
        <v>2.8103976360279099</v>
      </c>
      <c r="O48" s="264">
        <v>2.1561176959468402</v>
      </c>
      <c r="P48" s="264">
        <v>2.2208629812901801</v>
      </c>
      <c r="Q48" s="264">
        <v>1.5380861168028801</v>
      </c>
      <c r="R48" s="264">
        <v>3.1481084604824998</v>
      </c>
      <c r="S48" s="264">
        <v>4.0571707427678101</v>
      </c>
      <c r="T48" s="264">
        <v>2.2083701328354102</v>
      </c>
      <c r="U48" s="264">
        <v>2.9919005926848201</v>
      </c>
      <c r="V48" s="309">
        <v>0.19227319765436299</v>
      </c>
      <c r="W48" s="309">
        <v>0.21176470588235299</v>
      </c>
    </row>
    <row r="49" spans="1:23">
      <c r="A49" s="307">
        <v>37773</v>
      </c>
      <c r="B49" s="264" t="s">
        <v>795</v>
      </c>
      <c r="C49" s="264" t="s">
        <v>65</v>
      </c>
      <c r="D49" s="264">
        <v>53.975112399146603</v>
      </c>
      <c r="E49" s="264">
        <v>175.74</v>
      </c>
      <c r="F49" s="264">
        <v>147.88</v>
      </c>
      <c r="G49" s="264">
        <v>186.45</v>
      </c>
      <c r="H49" s="264">
        <v>154</v>
      </c>
      <c r="I49" s="264">
        <v>0.42140401923071302</v>
      </c>
      <c r="J49" s="308">
        <v>417.03446569118898</v>
      </c>
      <c r="K49" s="308">
        <v>350.922139446985</v>
      </c>
      <c r="L49" s="308">
        <v>442.44950567953998</v>
      </c>
      <c r="M49" s="308">
        <v>365.445019440328</v>
      </c>
      <c r="N49" s="264">
        <v>1.60568149782503</v>
      </c>
      <c r="O49" s="264">
        <v>1.9371750747545</v>
      </c>
      <c r="P49" s="264">
        <v>-7.1824063161485305E-2</v>
      </c>
      <c r="Q49" s="264">
        <v>1.4873989881070099E-2</v>
      </c>
      <c r="R49" s="264">
        <v>5.2232853845791496</v>
      </c>
      <c r="S49" s="264">
        <v>6.6783226861296203</v>
      </c>
      <c r="T49" s="264">
        <v>2.5623013442323002</v>
      </c>
      <c r="U49" s="264">
        <v>3.5312257878725899</v>
      </c>
      <c r="V49" s="309">
        <v>0.18839599675412499</v>
      </c>
      <c r="W49" s="309">
        <v>0.21071428571428599</v>
      </c>
    </row>
    <row r="50" spans="1:23">
      <c r="A50" s="307">
        <v>37803</v>
      </c>
      <c r="B50" s="264" t="s">
        <v>796</v>
      </c>
      <c r="C50" s="264" t="s">
        <v>66</v>
      </c>
      <c r="D50" s="264">
        <v>54.053338701333502</v>
      </c>
      <c r="E50" s="264">
        <v>177.67</v>
      </c>
      <c r="F50" s="264">
        <v>148.26</v>
      </c>
      <c r="G50" s="264">
        <v>188.56</v>
      </c>
      <c r="H50" s="264">
        <v>154.9</v>
      </c>
      <c r="I50" s="264">
        <v>0.42201476141698802</v>
      </c>
      <c r="J50" s="308">
        <v>421.00423076065402</v>
      </c>
      <c r="K50" s="308">
        <v>351.31472534797399</v>
      </c>
      <c r="L50" s="308">
        <v>446.80901532182702</v>
      </c>
      <c r="M50" s="308">
        <v>367.04877213274801</v>
      </c>
      <c r="N50" s="264">
        <v>0.95190335477071097</v>
      </c>
      <c r="O50" s="264">
        <v>0.111872651183553</v>
      </c>
      <c r="P50" s="264">
        <v>0.98531235459093902</v>
      </c>
      <c r="Q50" s="264">
        <v>0.438849240544115</v>
      </c>
      <c r="R50" s="264">
        <v>5.46968756405031</v>
      </c>
      <c r="S50" s="264">
        <v>5.83052746132</v>
      </c>
      <c r="T50" s="264">
        <v>3.4666238712896398</v>
      </c>
      <c r="U50" s="264">
        <v>3.8762974340849499</v>
      </c>
      <c r="V50" s="309">
        <v>0.19836773236206701</v>
      </c>
      <c r="W50" s="309">
        <v>0.217301484828922</v>
      </c>
    </row>
    <row r="51" spans="1:23">
      <c r="A51" s="307">
        <v>37834</v>
      </c>
      <c r="B51" s="264" t="s">
        <v>797</v>
      </c>
      <c r="C51" s="264" t="s">
        <v>1046</v>
      </c>
      <c r="D51" s="264">
        <v>54.215489910502399</v>
      </c>
      <c r="E51" s="264">
        <v>177.64</v>
      </c>
      <c r="F51" s="264">
        <v>148.15</v>
      </c>
      <c r="G51" s="264">
        <v>188.44</v>
      </c>
      <c r="H51" s="264">
        <v>155.11000000000001</v>
      </c>
      <c r="I51" s="264">
        <v>0.42328073694218199</v>
      </c>
      <c r="J51" s="308">
        <v>419.67418901055498</v>
      </c>
      <c r="K51" s="308">
        <v>350.00411563788401</v>
      </c>
      <c r="L51" s="308">
        <v>445.18917010329301</v>
      </c>
      <c r="M51" s="308">
        <v>366.44710345320402</v>
      </c>
      <c r="N51" s="264">
        <v>-0.31592123140814499</v>
      </c>
      <c r="O51" s="264">
        <v>-0.373058575552776</v>
      </c>
      <c r="P51" s="264">
        <v>-0.36253637750955903</v>
      </c>
      <c r="Q51" s="264">
        <v>-0.16392063540983101</v>
      </c>
      <c r="R51" s="264">
        <v>5.6015157079694298</v>
      </c>
      <c r="S51" s="264">
        <v>5.6324739725199997</v>
      </c>
      <c r="T51" s="264">
        <v>3.6849207432639002</v>
      </c>
      <c r="U51" s="264">
        <v>4.0131824917792898</v>
      </c>
      <c r="V51" s="309">
        <v>0.199055011812352</v>
      </c>
      <c r="W51" s="309">
        <v>0.21487976274901699</v>
      </c>
    </row>
    <row r="52" spans="1:23">
      <c r="A52" s="307">
        <v>37865</v>
      </c>
      <c r="B52" s="264" t="s">
        <v>798</v>
      </c>
      <c r="C52" s="264" t="s">
        <v>68</v>
      </c>
      <c r="D52" s="264">
        <v>54.538238163897297</v>
      </c>
      <c r="E52" s="264">
        <v>175.76</v>
      </c>
      <c r="F52" s="264">
        <v>147.66999999999999</v>
      </c>
      <c r="G52" s="264">
        <v>186.65</v>
      </c>
      <c r="H52" s="264">
        <v>154.5</v>
      </c>
      <c r="I52" s="264">
        <v>0.42580055404185801</v>
      </c>
      <c r="J52" s="308">
        <v>412.77541405622998</v>
      </c>
      <c r="K52" s="308">
        <v>346.80556095632397</v>
      </c>
      <c r="L52" s="308">
        <v>438.35076828399701</v>
      </c>
      <c r="M52" s="308">
        <v>362.84593463636497</v>
      </c>
      <c r="N52" s="264">
        <v>-1.6438406590096399</v>
      </c>
      <c r="O52" s="264">
        <v>-0.91386202008808504</v>
      </c>
      <c r="P52" s="264">
        <v>-1.53606652599136</v>
      </c>
      <c r="Q52" s="264">
        <v>-0.98272541463777496</v>
      </c>
      <c r="R52" s="264">
        <v>4.99034308270521</v>
      </c>
      <c r="S52" s="264">
        <v>5.6572436404832098</v>
      </c>
      <c r="T52" s="264">
        <v>2.9952321706592002</v>
      </c>
      <c r="U52" s="264">
        <v>3.6973086355587701</v>
      </c>
      <c r="V52" s="309">
        <v>0.190221439696621</v>
      </c>
      <c r="W52" s="309">
        <v>0.208090614886731</v>
      </c>
    </row>
    <row r="53" spans="1:23">
      <c r="A53" s="307">
        <v>37895</v>
      </c>
      <c r="B53" s="264" t="s">
        <v>799</v>
      </c>
      <c r="C53" s="264" t="s">
        <v>69</v>
      </c>
      <c r="D53" s="264">
        <v>54.738207386706698</v>
      </c>
      <c r="E53" s="264">
        <v>175.24</v>
      </c>
      <c r="F53" s="264">
        <v>147.03</v>
      </c>
      <c r="G53" s="264">
        <v>185.96</v>
      </c>
      <c r="H53" s="264">
        <v>153.97</v>
      </c>
      <c r="I53" s="264">
        <v>0.42736178903459199</v>
      </c>
      <c r="J53" s="308">
        <v>410.05069825233102</v>
      </c>
      <c r="K53" s="308">
        <v>344.04105320726001</v>
      </c>
      <c r="L53" s="308">
        <v>435.13483135701603</v>
      </c>
      <c r="M53" s="308">
        <v>360.28022146719599</v>
      </c>
      <c r="N53" s="264">
        <v>-0.66009643770293902</v>
      </c>
      <c r="O53" s="264">
        <v>-0.79713478106885305</v>
      </c>
      <c r="P53" s="264">
        <v>-0.73364464252458905</v>
      </c>
      <c r="Q53" s="264">
        <v>-0.70710814818426604</v>
      </c>
      <c r="R53" s="264">
        <v>5.2475590583308103</v>
      </c>
      <c r="S53" s="264">
        <v>5.5598663552397998</v>
      </c>
      <c r="T53" s="264">
        <v>3.0392442363162502</v>
      </c>
      <c r="U53" s="264">
        <v>3.7947577795496499</v>
      </c>
      <c r="V53" s="309">
        <v>0.191865605658709</v>
      </c>
      <c r="W53" s="309">
        <v>0.20776774696369399</v>
      </c>
    </row>
    <row r="54" spans="1:23">
      <c r="A54" s="307">
        <v>37926</v>
      </c>
      <c r="B54" s="264" t="s">
        <v>800</v>
      </c>
      <c r="C54" s="264" t="s">
        <v>70</v>
      </c>
      <c r="D54" s="264">
        <v>55.192541605369897</v>
      </c>
      <c r="E54" s="264">
        <v>176.96</v>
      </c>
      <c r="F54" s="264">
        <v>148.31</v>
      </c>
      <c r="G54" s="264">
        <v>187.54</v>
      </c>
      <c r="H54" s="264">
        <v>155.22</v>
      </c>
      <c r="I54" s="264">
        <v>0.43090894729529</v>
      </c>
      <c r="J54" s="308">
        <v>410.66680353409902</v>
      </c>
      <c r="K54" s="308">
        <v>344.17943960297299</v>
      </c>
      <c r="L54" s="308">
        <v>435.21955433309699</v>
      </c>
      <c r="M54" s="308">
        <v>360.215309926327</v>
      </c>
      <c r="N54" s="264">
        <v>0.15025100174028699</v>
      </c>
      <c r="O54" s="264">
        <v>4.0223803067407402E-2</v>
      </c>
      <c r="P54" s="264">
        <v>1.9470511201435899E-2</v>
      </c>
      <c r="Q54" s="264">
        <v>-1.8016959300481999E-2</v>
      </c>
      <c r="R54" s="264">
        <v>5.2657298019752403</v>
      </c>
      <c r="S54" s="264">
        <v>5.2622076394409403</v>
      </c>
      <c r="T54" s="264">
        <v>2.97341229233712</v>
      </c>
      <c r="U54" s="264">
        <v>3.5486020015804498</v>
      </c>
      <c r="V54" s="309">
        <v>0.19317645472321501</v>
      </c>
      <c r="W54" s="309">
        <v>0.20822059013013799</v>
      </c>
    </row>
    <row r="55" spans="1:23">
      <c r="A55" s="307">
        <v>37956</v>
      </c>
      <c r="B55" s="264" t="s">
        <v>801</v>
      </c>
      <c r="C55" s="264" t="s">
        <v>1043</v>
      </c>
      <c r="D55" s="264">
        <v>55.429810786838097</v>
      </c>
      <c r="E55" s="264">
        <v>177.24</v>
      </c>
      <c r="F55" s="264">
        <v>149.58000000000001</v>
      </c>
      <c r="G55" s="264">
        <v>188.58</v>
      </c>
      <c r="H55" s="264">
        <v>156.55000000000001</v>
      </c>
      <c r="I55" s="264">
        <v>0.43276139710532202</v>
      </c>
      <c r="J55" s="308">
        <v>409.55593818102199</v>
      </c>
      <c r="K55" s="308">
        <v>345.64081038770701</v>
      </c>
      <c r="L55" s="308">
        <v>435.75975413099201</v>
      </c>
      <c r="M55" s="308">
        <v>361.74668315413498</v>
      </c>
      <c r="N55" s="264">
        <v>-0.27050283673207798</v>
      </c>
      <c r="O55" s="264">
        <v>0.42459560815712999</v>
      </c>
      <c r="P55" s="264">
        <v>0.12412121480232</v>
      </c>
      <c r="Q55" s="264">
        <v>0.42512719076876998</v>
      </c>
      <c r="R55" s="264">
        <v>4.9575512202337801</v>
      </c>
      <c r="S55" s="264">
        <v>5.4378478479351102</v>
      </c>
      <c r="T55" s="264">
        <v>3.0148058673112001</v>
      </c>
      <c r="U55" s="264">
        <v>3.72913261720156</v>
      </c>
      <c r="V55" s="309">
        <v>0.18491776975531499</v>
      </c>
      <c r="W55" s="309">
        <v>0.20459916959437899</v>
      </c>
    </row>
    <row r="56" spans="1:23">
      <c r="A56" s="307">
        <v>37987</v>
      </c>
      <c r="B56" s="264" t="s">
        <v>1008</v>
      </c>
      <c r="C56" s="264" t="s">
        <v>1044</v>
      </c>
      <c r="D56" s="264">
        <v>55.774317349450101</v>
      </c>
      <c r="E56" s="264">
        <v>184.78</v>
      </c>
      <c r="F56" s="264">
        <v>154.09</v>
      </c>
      <c r="G56" s="264">
        <v>196.21</v>
      </c>
      <c r="H56" s="264">
        <v>162.35</v>
      </c>
      <c r="I56" s="264">
        <v>0.43545108951508499</v>
      </c>
      <c r="J56" s="308">
        <v>424.34157233541401</v>
      </c>
      <c r="K56" s="308">
        <v>353.86293365712697</v>
      </c>
      <c r="L56" s="308">
        <v>450.59021489301603</v>
      </c>
      <c r="M56" s="308">
        <v>372.83176896122097</v>
      </c>
      <c r="N56" s="264">
        <v>3.6101623187445102</v>
      </c>
      <c r="O56" s="264">
        <v>2.3788056914334499</v>
      </c>
      <c r="P56" s="264">
        <v>3.4033571529796598</v>
      </c>
      <c r="Q56" s="264">
        <v>3.0643227217545199</v>
      </c>
      <c r="R56" s="264">
        <v>4.9783827932383202</v>
      </c>
      <c r="S56" s="264">
        <v>5.2355080684626198</v>
      </c>
      <c r="T56" s="264">
        <v>2.4754367876939698</v>
      </c>
      <c r="U56" s="264">
        <v>3.13357014295896</v>
      </c>
      <c r="V56" s="309">
        <v>0.199169316633137</v>
      </c>
      <c r="W56" s="309">
        <v>0.20856174930705301</v>
      </c>
    </row>
    <row r="57" spans="1:23">
      <c r="A57" s="307">
        <v>38018</v>
      </c>
      <c r="B57" s="264" t="s">
        <v>802</v>
      </c>
      <c r="C57" s="264" t="s">
        <v>61</v>
      </c>
      <c r="D57" s="264">
        <v>56.107944757453097</v>
      </c>
      <c r="E57" s="264">
        <v>184.55</v>
      </c>
      <c r="F57" s="264">
        <v>154.16999999999999</v>
      </c>
      <c r="G57" s="264">
        <v>195.91</v>
      </c>
      <c r="H57" s="264">
        <v>162.22</v>
      </c>
      <c r="I57" s="264">
        <v>0.43805584426979999</v>
      </c>
      <c r="J57" s="308">
        <v>421.29331776780299</v>
      </c>
      <c r="K57" s="308">
        <v>351.94142942434098</v>
      </c>
      <c r="L57" s="308">
        <v>447.226084442645</v>
      </c>
      <c r="M57" s="308">
        <v>370.31808186558101</v>
      </c>
      <c r="N57" s="264">
        <v>-0.71834926538889599</v>
      </c>
      <c r="O57" s="264">
        <v>-0.54300805482152503</v>
      </c>
      <c r="P57" s="264">
        <v>-0.746605305481296</v>
      </c>
      <c r="Q57" s="264">
        <v>-0.67421483492242595</v>
      </c>
      <c r="R57" s="264">
        <v>4.58188650512332</v>
      </c>
      <c r="S57" s="264">
        <v>4.6568911586213604</v>
      </c>
      <c r="T57" s="264">
        <v>2.1708086047652801</v>
      </c>
      <c r="U57" s="264">
        <v>2.60731430570564</v>
      </c>
      <c r="V57" s="309">
        <v>0.19705519880651201</v>
      </c>
      <c r="W57" s="309">
        <v>0.20768092713598801</v>
      </c>
    </row>
    <row r="58" spans="1:23">
      <c r="A58" s="307">
        <v>38047</v>
      </c>
      <c r="B58" s="264" t="s">
        <v>803</v>
      </c>
      <c r="C58" s="264" t="s">
        <v>62</v>
      </c>
      <c r="D58" s="264">
        <v>56.2980709356166</v>
      </c>
      <c r="E58" s="264">
        <v>184.01</v>
      </c>
      <c r="F58" s="264">
        <v>155.5</v>
      </c>
      <c r="G58" s="264">
        <v>193.96</v>
      </c>
      <c r="H58" s="264">
        <v>161.86000000000001</v>
      </c>
      <c r="I58" s="264">
        <v>0.43954023090797101</v>
      </c>
      <c r="J58" s="308">
        <v>418.64199693367101</v>
      </c>
      <c r="K58" s="308">
        <v>353.77876486704997</v>
      </c>
      <c r="L58" s="308">
        <v>441.27928767596802</v>
      </c>
      <c r="M58" s="308">
        <v>368.24843010534198</v>
      </c>
      <c r="N58" s="264">
        <v>-0.62932895498543096</v>
      </c>
      <c r="O58" s="264">
        <v>0.52205716323714402</v>
      </c>
      <c r="P58" s="264">
        <v>-1.3297070483016999</v>
      </c>
      <c r="Q58" s="264">
        <v>-0.55888487805192399</v>
      </c>
      <c r="R58" s="264">
        <v>4.8966299107085796</v>
      </c>
      <c r="S58" s="264">
        <v>5.2771504926903097</v>
      </c>
      <c r="T58" s="264">
        <v>1.8595201255851901</v>
      </c>
      <c r="U58" s="264">
        <v>2.2721926746472398</v>
      </c>
      <c r="V58" s="309">
        <v>0.18334405144694499</v>
      </c>
      <c r="W58" s="309">
        <v>0.198319535400964</v>
      </c>
    </row>
    <row r="59" spans="1:23">
      <c r="A59" s="307">
        <v>38078</v>
      </c>
      <c r="B59" s="264" t="s">
        <v>804</v>
      </c>
      <c r="C59" s="264" t="s">
        <v>1045</v>
      </c>
      <c r="D59" s="264">
        <v>56.383031952561801</v>
      </c>
      <c r="E59" s="264">
        <v>184.59</v>
      </c>
      <c r="F59" s="264">
        <v>156.27000000000001</v>
      </c>
      <c r="G59" s="264">
        <v>194.31</v>
      </c>
      <c r="H59" s="264">
        <v>161.81</v>
      </c>
      <c r="I59" s="264">
        <v>0.440203553547374</v>
      </c>
      <c r="J59" s="308">
        <v>419.32873670029301</v>
      </c>
      <c r="K59" s="308">
        <v>354.99486258277699</v>
      </c>
      <c r="L59" s="308">
        <v>441.409430783</v>
      </c>
      <c r="M59" s="308">
        <v>367.579949539381</v>
      </c>
      <c r="N59" s="264">
        <v>0.164039865004484</v>
      </c>
      <c r="O59" s="264">
        <v>0.34374525451921201</v>
      </c>
      <c r="P59" s="264">
        <v>2.9492231035255199E-2</v>
      </c>
      <c r="Q59" s="264">
        <v>-0.18152978025443001</v>
      </c>
      <c r="R59" s="264">
        <v>5.0358874415464996</v>
      </c>
      <c r="S59" s="264">
        <v>5.3436285512817001</v>
      </c>
      <c r="T59" s="264">
        <v>1.9073237662576601</v>
      </c>
      <c r="U59" s="264">
        <v>2.1464626930144401</v>
      </c>
      <c r="V59" s="309">
        <v>0.181224803225187</v>
      </c>
      <c r="W59" s="309">
        <v>0.2008528521105</v>
      </c>
    </row>
    <row r="60" spans="1:23">
      <c r="A60" s="307">
        <v>38108</v>
      </c>
      <c r="B60" s="264" t="s">
        <v>805</v>
      </c>
      <c r="C60" s="264" t="s">
        <v>64</v>
      </c>
      <c r="D60" s="264">
        <v>56.2416029426468</v>
      </c>
      <c r="E60" s="264">
        <v>188.19</v>
      </c>
      <c r="F60" s="264">
        <v>158.08000000000001</v>
      </c>
      <c r="G60" s="264">
        <v>198.47</v>
      </c>
      <c r="H60" s="264">
        <v>164.17</v>
      </c>
      <c r="I60" s="264">
        <v>0.43909936403178201</v>
      </c>
      <c r="J60" s="308">
        <v>428.58180952951398</v>
      </c>
      <c r="K60" s="308">
        <v>360.00963096033598</v>
      </c>
      <c r="L60" s="308">
        <v>451.993367008463</v>
      </c>
      <c r="M60" s="308">
        <v>373.87892911663897</v>
      </c>
      <c r="N60" s="264">
        <v>2.2066393307631298</v>
      </c>
      <c r="O60" s="264">
        <v>1.41263125361126</v>
      </c>
      <c r="P60" s="264">
        <v>2.39775942409941</v>
      </c>
      <c r="Q60" s="264">
        <v>1.71363524728454</v>
      </c>
      <c r="R60" s="264">
        <v>4.4190598555060596</v>
      </c>
      <c r="S60" s="264">
        <v>4.5769435853609597</v>
      </c>
      <c r="T60" s="264">
        <v>2.08367761951911</v>
      </c>
      <c r="U60" s="264">
        <v>2.3230636453596101</v>
      </c>
      <c r="V60" s="309">
        <v>0.19047317813765199</v>
      </c>
      <c r="W60" s="309">
        <v>0.20892976792349399</v>
      </c>
    </row>
    <row r="61" spans="1:23">
      <c r="A61" s="307">
        <v>38139</v>
      </c>
      <c r="B61" s="264" t="s">
        <v>806</v>
      </c>
      <c r="C61" s="264" t="s">
        <v>65</v>
      </c>
      <c r="D61" s="264">
        <v>56.331744509405603</v>
      </c>
      <c r="E61" s="264">
        <v>188.76</v>
      </c>
      <c r="F61" s="264">
        <v>158.05000000000001</v>
      </c>
      <c r="G61" s="264">
        <v>198.4</v>
      </c>
      <c r="H61" s="264">
        <v>163.93</v>
      </c>
      <c r="I61" s="264">
        <v>0.43980313317358599</v>
      </c>
      <c r="J61" s="308">
        <v>429.192031075182</v>
      </c>
      <c r="K61" s="308">
        <v>359.365334347491</v>
      </c>
      <c r="L61" s="308">
        <v>451.11092903854598</v>
      </c>
      <c r="M61" s="308">
        <v>372.734952607303</v>
      </c>
      <c r="N61" s="264">
        <v>0.14238157852233299</v>
      </c>
      <c r="O61" s="264">
        <v>-0.178966493514543</v>
      </c>
      <c r="P61" s="264">
        <v>-0.19523250435218301</v>
      </c>
      <c r="Q61" s="264">
        <v>-0.30597512195694698</v>
      </c>
      <c r="R61" s="264">
        <v>2.9152423562504</v>
      </c>
      <c r="S61" s="264">
        <v>2.4060023439421898</v>
      </c>
      <c r="T61" s="264">
        <v>1.9576071953576499</v>
      </c>
      <c r="U61" s="264">
        <v>1.99480982888747</v>
      </c>
      <c r="V61" s="309">
        <v>0.194305599493831</v>
      </c>
      <c r="W61" s="309">
        <v>0.210272677362289</v>
      </c>
    </row>
    <row r="62" spans="1:23">
      <c r="A62" s="307">
        <v>38169</v>
      </c>
      <c r="B62" s="264" t="s">
        <v>807</v>
      </c>
      <c r="C62" s="264" t="s">
        <v>66</v>
      </c>
      <c r="D62" s="264">
        <v>56.479390179096498</v>
      </c>
      <c r="E62" s="264">
        <v>190.3</v>
      </c>
      <c r="F62" s="264">
        <v>158.76</v>
      </c>
      <c r="G62" s="264">
        <v>199.97</v>
      </c>
      <c r="H62" s="264">
        <v>165.26</v>
      </c>
      <c r="I62" s="264">
        <v>0.44095585849205599</v>
      </c>
      <c r="J62" s="308">
        <v>431.56247124320299</v>
      </c>
      <c r="K62" s="308">
        <v>360.03603749117701</v>
      </c>
      <c r="L62" s="308">
        <v>453.492103912262</v>
      </c>
      <c r="M62" s="308">
        <v>374.77674197399801</v>
      </c>
      <c r="N62" s="264">
        <v>0.55230293118062601</v>
      </c>
      <c r="O62" s="264">
        <v>0.186635459678786</v>
      </c>
      <c r="P62" s="264">
        <v>0.52784685992648395</v>
      </c>
      <c r="Q62" s="264">
        <v>0.54778586027750498</v>
      </c>
      <c r="R62" s="264">
        <v>2.5078703991817899</v>
      </c>
      <c r="S62" s="264">
        <v>2.4824783915802202</v>
      </c>
      <c r="T62" s="264">
        <v>1.49573718552241</v>
      </c>
      <c r="U62" s="264">
        <v>2.1054340534492102</v>
      </c>
      <c r="V62" s="309">
        <v>0.19866465104560399</v>
      </c>
      <c r="W62" s="309">
        <v>0.21003267578361401</v>
      </c>
    </row>
    <row r="63" spans="1:23">
      <c r="A63" s="307">
        <v>38200</v>
      </c>
      <c r="B63" s="264" t="s">
        <v>808</v>
      </c>
      <c r="C63" s="264" t="s">
        <v>1046</v>
      </c>
      <c r="D63" s="264">
        <v>56.828041181559897</v>
      </c>
      <c r="E63" s="264">
        <v>190.24</v>
      </c>
      <c r="F63" s="264">
        <v>159.04</v>
      </c>
      <c r="G63" s="264">
        <v>199.54</v>
      </c>
      <c r="H63" s="264">
        <v>165.23</v>
      </c>
      <c r="I63" s="264">
        <v>0.44367790810374402</v>
      </c>
      <c r="J63" s="308">
        <v>428.77951893768102</v>
      </c>
      <c r="K63" s="308">
        <v>358.45823534403303</v>
      </c>
      <c r="L63" s="308">
        <v>449.74067077809599</v>
      </c>
      <c r="M63" s="308">
        <v>372.40979769802902</v>
      </c>
      <c r="N63" s="264">
        <v>-0.644855030490743</v>
      </c>
      <c r="O63" s="264">
        <v>-0.43823450511743001</v>
      </c>
      <c r="P63" s="264">
        <v>-0.82723229396991504</v>
      </c>
      <c r="Q63" s="264">
        <v>-0.63156114317596301</v>
      </c>
      <c r="R63" s="264">
        <v>2.1696187579689101</v>
      </c>
      <c r="S63" s="264">
        <v>2.4154343701763699</v>
      </c>
      <c r="T63" s="264">
        <v>1.0223745276074701</v>
      </c>
      <c r="U63" s="264">
        <v>1.6271636993815</v>
      </c>
      <c r="V63" s="309">
        <v>0.19617706237424601</v>
      </c>
      <c r="W63" s="309">
        <v>0.20764994250438801</v>
      </c>
    </row>
    <row r="64" spans="1:23">
      <c r="A64" s="307">
        <v>38231</v>
      </c>
      <c r="B64" s="264" t="s">
        <v>809</v>
      </c>
      <c r="C64" s="264" t="s">
        <v>68</v>
      </c>
      <c r="D64" s="264">
        <v>57.2979170496642</v>
      </c>
      <c r="E64" s="264">
        <v>189.13</v>
      </c>
      <c r="F64" s="264">
        <v>158.80000000000001</v>
      </c>
      <c r="G64" s="264">
        <v>198.07</v>
      </c>
      <c r="H64" s="264">
        <v>163.89</v>
      </c>
      <c r="I64" s="264">
        <v>0.44734640587164798</v>
      </c>
      <c r="J64" s="308">
        <v>422.78198174294698</v>
      </c>
      <c r="K64" s="308">
        <v>354.98217469877801</v>
      </c>
      <c r="L64" s="308">
        <v>442.76649460067398</v>
      </c>
      <c r="M64" s="308">
        <v>366.36038168377098</v>
      </c>
      <c r="N64" s="264">
        <v>-1.3987461923540501</v>
      </c>
      <c r="O64" s="264">
        <v>-0.969725424753765</v>
      </c>
      <c r="P64" s="264">
        <v>-1.55071058291348</v>
      </c>
      <c r="Q64" s="264">
        <v>-1.62439765324434</v>
      </c>
      <c r="R64" s="264">
        <v>2.42421601334846</v>
      </c>
      <c r="S64" s="264">
        <v>2.3576939538994401</v>
      </c>
      <c r="T64" s="264">
        <v>1.00734996632097</v>
      </c>
      <c r="U64" s="264">
        <v>0.96857831711063502</v>
      </c>
      <c r="V64" s="309">
        <v>0.19099496221662399</v>
      </c>
      <c r="W64" s="309">
        <v>0.20855451827445201</v>
      </c>
    </row>
    <row r="65" spans="1:23">
      <c r="A65" s="307">
        <v>38261</v>
      </c>
      <c r="B65" s="264" t="s">
        <v>810</v>
      </c>
      <c r="C65" s="264" t="s">
        <v>69</v>
      </c>
      <c r="D65" s="264">
        <v>57.694747165394602</v>
      </c>
      <c r="E65" s="264">
        <v>188.75</v>
      </c>
      <c r="F65" s="264">
        <v>158.43</v>
      </c>
      <c r="G65" s="264">
        <v>197.57</v>
      </c>
      <c r="H65" s="264">
        <v>163.47</v>
      </c>
      <c r="I65" s="264">
        <v>0.45044460795567398</v>
      </c>
      <c r="J65" s="308">
        <v>419.030434966543</v>
      </c>
      <c r="K65" s="308">
        <v>351.71916191655299</v>
      </c>
      <c r="L65" s="308">
        <v>438.61108893425097</v>
      </c>
      <c r="M65" s="308">
        <v>362.90810704095702</v>
      </c>
      <c r="N65" s="264">
        <v>-0.88734783846228205</v>
      </c>
      <c r="O65" s="264">
        <v>-0.91920468541676303</v>
      </c>
      <c r="P65" s="264">
        <v>-0.93850951169438501</v>
      </c>
      <c r="Q65" s="264">
        <v>-0.94231658645693706</v>
      </c>
      <c r="R65" s="264">
        <v>2.1899088947985099</v>
      </c>
      <c r="S65" s="264">
        <v>2.2317420080292498</v>
      </c>
      <c r="T65" s="264">
        <v>0.79889205063021795</v>
      </c>
      <c r="U65" s="264">
        <v>0.72940045475144999</v>
      </c>
      <c r="V65" s="309">
        <v>0.19137789560058099</v>
      </c>
      <c r="W65" s="309">
        <v>0.20860096653820301</v>
      </c>
    </row>
    <row r="66" spans="1:23">
      <c r="A66" s="307">
        <v>38292</v>
      </c>
      <c r="B66" s="264" t="s">
        <v>811</v>
      </c>
      <c r="C66" s="264" t="s">
        <v>70</v>
      </c>
      <c r="D66" s="264">
        <v>58.186899397697402</v>
      </c>
      <c r="E66" s="264">
        <v>189.7</v>
      </c>
      <c r="F66" s="264">
        <v>159.49</v>
      </c>
      <c r="G66" s="264">
        <v>198.49</v>
      </c>
      <c r="H66" s="264">
        <v>164.48</v>
      </c>
      <c r="I66" s="264">
        <v>0.454287025683906</v>
      </c>
      <c r="J66" s="308">
        <v>417.57741092080801</v>
      </c>
      <c r="K66" s="308">
        <v>351.07760288750501</v>
      </c>
      <c r="L66" s="308">
        <v>436.926411669326</v>
      </c>
      <c r="M66" s="308">
        <v>362.06184790856298</v>
      </c>
      <c r="N66" s="264">
        <v>-0.346758594241658</v>
      </c>
      <c r="O66" s="264">
        <v>-0.182406618266717</v>
      </c>
      <c r="P66" s="264">
        <v>-0.38409363270272001</v>
      </c>
      <c r="Q66" s="264">
        <v>-0.233188268868978</v>
      </c>
      <c r="R66" s="264">
        <v>1.6827772118998401</v>
      </c>
      <c r="S66" s="264">
        <v>2.0042345622065101</v>
      </c>
      <c r="T66" s="264">
        <v>0.39218305318211599</v>
      </c>
      <c r="U66" s="264">
        <v>0.51262062753922899</v>
      </c>
      <c r="V66" s="309">
        <v>0.18941626434259201</v>
      </c>
      <c r="W66" s="309">
        <v>0.206772859922179</v>
      </c>
    </row>
    <row r="67" spans="1:23">
      <c r="A67" s="307">
        <v>38322</v>
      </c>
      <c r="B67" s="264" t="s">
        <v>812</v>
      </c>
      <c r="C67" s="264" t="s">
        <v>1043</v>
      </c>
      <c r="D67" s="264">
        <v>58.3070881533761</v>
      </c>
      <c r="E67" s="264">
        <v>190.05</v>
      </c>
      <c r="F67" s="264">
        <v>160.19</v>
      </c>
      <c r="G67" s="264">
        <v>199.39</v>
      </c>
      <c r="H67" s="264">
        <v>165.7</v>
      </c>
      <c r="I67" s="264">
        <v>0.455225384539647</v>
      </c>
      <c r="J67" s="308">
        <v>417.48550598115497</v>
      </c>
      <c r="K67" s="308">
        <v>351.89162432581497</v>
      </c>
      <c r="L67" s="308">
        <v>438.00281524642099</v>
      </c>
      <c r="M67" s="308">
        <v>363.99551876389</v>
      </c>
      <c r="N67" s="264">
        <v>-2.2009078376805699E-2</v>
      </c>
      <c r="O67" s="264">
        <v>0.23186367675269701</v>
      </c>
      <c r="P67" s="264">
        <v>0.24635809334179201</v>
      </c>
      <c r="Q67" s="264">
        <v>0.53407197319914601</v>
      </c>
      <c r="R67" s="264">
        <v>1.93613791448137</v>
      </c>
      <c r="S67" s="264">
        <v>1.80847103416291</v>
      </c>
      <c r="T67" s="264">
        <v>0.51474719594106799</v>
      </c>
      <c r="U67" s="264">
        <v>0.62166032599013699</v>
      </c>
      <c r="V67" s="309">
        <v>0.186403645670766</v>
      </c>
      <c r="W67" s="309">
        <v>0.203319251659626</v>
      </c>
    </row>
    <row r="68" spans="1:23">
      <c r="A68" s="307">
        <v>38353</v>
      </c>
      <c r="B68" s="264" t="s">
        <v>1009</v>
      </c>
      <c r="C68" s="264" t="s">
        <v>1044</v>
      </c>
      <c r="D68" s="264">
        <v>58.309160373301403</v>
      </c>
      <c r="E68" s="264">
        <v>196.78</v>
      </c>
      <c r="F68" s="264">
        <v>164.2</v>
      </c>
      <c r="G68" s="264">
        <v>207.52</v>
      </c>
      <c r="H68" s="264">
        <v>171.9</v>
      </c>
      <c r="I68" s="264">
        <v>0.45524156314060599</v>
      </c>
      <c r="J68" s="308">
        <v>432.25402936072101</v>
      </c>
      <c r="K68" s="308">
        <v>360.68762893093998</v>
      </c>
      <c r="L68" s="308">
        <v>455.84589985230599</v>
      </c>
      <c r="M68" s="308">
        <v>377.60172602453503</v>
      </c>
      <c r="N68" s="264">
        <v>3.5374936777405002</v>
      </c>
      <c r="O68" s="264">
        <v>2.49963454571476</v>
      </c>
      <c r="P68" s="264">
        <v>4.0737374246889297</v>
      </c>
      <c r="Q68" s="264">
        <v>3.7380150466825901</v>
      </c>
      <c r="R68" s="264">
        <v>1.8646433772114199</v>
      </c>
      <c r="S68" s="264">
        <v>1.9286267717504699</v>
      </c>
      <c r="T68" s="264">
        <v>1.1664001537489399</v>
      </c>
      <c r="U68" s="264">
        <v>1.2793858947705701</v>
      </c>
      <c r="V68" s="309">
        <v>0.19841656516443401</v>
      </c>
      <c r="W68" s="309">
        <v>0.207213496218732</v>
      </c>
    </row>
    <row r="69" spans="1:23">
      <c r="A69" s="307">
        <v>38384</v>
      </c>
      <c r="B69" s="264" t="s">
        <v>813</v>
      </c>
      <c r="C69" s="264" t="s">
        <v>61</v>
      </c>
      <c r="D69" s="264">
        <v>58.503430991315597</v>
      </c>
      <c r="E69" s="264">
        <v>196.22</v>
      </c>
      <c r="F69" s="264">
        <v>164.23</v>
      </c>
      <c r="G69" s="264">
        <v>206.86</v>
      </c>
      <c r="H69" s="264">
        <v>171.62</v>
      </c>
      <c r="I69" s="264">
        <v>0.45675830698069703</v>
      </c>
      <c r="J69" s="308">
        <v>429.592624810855</v>
      </c>
      <c r="K69" s="308">
        <v>359.55558440875899</v>
      </c>
      <c r="L69" s="308">
        <v>452.88722030564401</v>
      </c>
      <c r="M69" s="308">
        <v>375.73481943756502</v>
      </c>
      <c r="N69" s="264">
        <v>-0.61570381513890204</v>
      </c>
      <c r="O69" s="264">
        <v>-0.31385731901476499</v>
      </c>
      <c r="P69" s="264">
        <v>-0.64905257404320704</v>
      </c>
      <c r="Q69" s="264">
        <v>-0.494411560726915</v>
      </c>
      <c r="R69" s="264">
        <v>1.96995933546393</v>
      </c>
      <c r="S69" s="264">
        <v>2.1634721995851902</v>
      </c>
      <c r="T69" s="264">
        <v>1.2658331121392601</v>
      </c>
      <c r="U69" s="264">
        <v>1.4627256505260999</v>
      </c>
      <c r="V69" s="309">
        <v>0.19478779760092599</v>
      </c>
      <c r="W69" s="309">
        <v>0.20533737326651899</v>
      </c>
    </row>
    <row r="70" spans="1:23">
      <c r="A70" s="307">
        <v>38412</v>
      </c>
      <c r="B70" s="264" t="s">
        <v>814</v>
      </c>
      <c r="C70" s="264" t="s">
        <v>62</v>
      </c>
      <c r="D70" s="264">
        <v>58.767120976833802</v>
      </c>
      <c r="E70" s="264">
        <v>197.27</v>
      </c>
      <c r="F70" s="264">
        <v>166.99</v>
      </c>
      <c r="G70" s="264">
        <v>206.27</v>
      </c>
      <c r="H70" s="264">
        <v>172.29</v>
      </c>
      <c r="I70" s="264">
        <v>0.45881703395298201</v>
      </c>
      <c r="J70" s="308">
        <v>429.95352265019699</v>
      </c>
      <c r="K70" s="308">
        <v>363.95771656793499</v>
      </c>
      <c r="L70" s="308">
        <v>449.56918495998502</v>
      </c>
      <c r="M70" s="308">
        <v>375.509162150365</v>
      </c>
      <c r="N70" s="264">
        <v>8.4009319177935596E-2</v>
      </c>
      <c r="O70" s="264">
        <v>1.22432590399453</v>
      </c>
      <c r="P70" s="264">
        <v>-0.73264053320384304</v>
      </c>
      <c r="Q70" s="264">
        <v>-6.0057592622808603E-2</v>
      </c>
      <c r="R70" s="264">
        <v>2.70195675526519</v>
      </c>
      <c r="S70" s="264">
        <v>2.8772082192977302</v>
      </c>
      <c r="T70" s="264">
        <v>1.87860557146846</v>
      </c>
      <c r="U70" s="264">
        <v>1.97169395751284</v>
      </c>
      <c r="V70" s="309">
        <v>0.18132822324690101</v>
      </c>
      <c r="W70" s="309">
        <v>0.19722560798653399</v>
      </c>
    </row>
    <row r="71" spans="1:23">
      <c r="A71" s="307">
        <v>38443</v>
      </c>
      <c r="B71" s="264" t="s">
        <v>815</v>
      </c>
      <c r="C71" s="264" t="s">
        <v>1045</v>
      </c>
      <c r="D71" s="264">
        <v>58.976415189308199</v>
      </c>
      <c r="E71" s="264">
        <v>197.62</v>
      </c>
      <c r="F71" s="264">
        <v>167.3</v>
      </c>
      <c r="G71" s="264">
        <v>206.14</v>
      </c>
      <c r="H71" s="264">
        <v>172.22</v>
      </c>
      <c r="I71" s="264">
        <v>0.46045107265004398</v>
      </c>
      <c r="J71" s="308">
        <v>429.18783718459702</v>
      </c>
      <c r="K71" s="308">
        <v>363.33936423936399</v>
      </c>
      <c r="L71" s="308">
        <v>447.69143182488</v>
      </c>
      <c r="M71" s="308">
        <v>374.02453860910498</v>
      </c>
      <c r="N71" s="264">
        <v>-0.178085636066139</v>
      </c>
      <c r="O71" s="264">
        <v>-0.169896749106413</v>
      </c>
      <c r="P71" s="264">
        <v>-0.41767834583055202</v>
      </c>
      <c r="Q71" s="264">
        <v>-0.39536280093898102</v>
      </c>
      <c r="R71" s="264">
        <v>2.3511626133437402</v>
      </c>
      <c r="S71" s="264">
        <v>2.35059786383276</v>
      </c>
      <c r="T71" s="264">
        <v>1.42316874171375</v>
      </c>
      <c r="U71" s="264">
        <v>1.75324826008576</v>
      </c>
      <c r="V71" s="309">
        <v>0.181231320980275</v>
      </c>
      <c r="W71" s="309">
        <v>0.19695738009522701</v>
      </c>
    </row>
    <row r="72" spans="1:23">
      <c r="A72" s="307">
        <v>38473</v>
      </c>
      <c r="B72" s="264" t="s">
        <v>816</v>
      </c>
      <c r="C72" s="264" t="s">
        <v>64</v>
      </c>
      <c r="D72" s="264">
        <v>58.828251464635798</v>
      </c>
      <c r="E72" s="264">
        <v>199.18</v>
      </c>
      <c r="F72" s="264">
        <v>167.5</v>
      </c>
      <c r="G72" s="264">
        <v>209.53</v>
      </c>
      <c r="H72" s="264">
        <v>173.76</v>
      </c>
      <c r="I72" s="264">
        <v>0.45929430268133298</v>
      </c>
      <c r="J72" s="308">
        <v>433.66529660219902</v>
      </c>
      <c r="K72" s="308">
        <v>364.689914554013</v>
      </c>
      <c r="L72" s="308">
        <v>456.199867441805</v>
      </c>
      <c r="M72" s="308">
        <v>378.319519718837</v>
      </c>
      <c r="N72" s="264">
        <v>1.04324005241456</v>
      </c>
      <c r="O72" s="264">
        <v>0.37170492591029902</v>
      </c>
      <c r="P72" s="264">
        <v>1.9005133920572099</v>
      </c>
      <c r="Q72" s="264">
        <v>1.1483153286424399</v>
      </c>
      <c r="R72" s="264">
        <v>1.1861182531907</v>
      </c>
      <c r="S72" s="264">
        <v>1.30004399637649</v>
      </c>
      <c r="T72" s="264">
        <v>0.93065534593630395</v>
      </c>
      <c r="U72" s="264">
        <v>1.1877081740578399</v>
      </c>
      <c r="V72" s="309">
        <v>0.18913432835820901</v>
      </c>
      <c r="W72" s="309">
        <v>0.205858655616943</v>
      </c>
    </row>
    <row r="73" spans="1:23">
      <c r="A73" s="307">
        <v>38504</v>
      </c>
      <c r="B73" s="264" t="s">
        <v>817</v>
      </c>
      <c r="C73" s="264" t="s">
        <v>65</v>
      </c>
      <c r="D73" s="264">
        <v>58.771783471665998</v>
      </c>
      <c r="E73" s="264">
        <v>199.67</v>
      </c>
      <c r="F73" s="264">
        <v>168.19</v>
      </c>
      <c r="G73" s="264">
        <v>209.44</v>
      </c>
      <c r="H73" s="264">
        <v>173.51</v>
      </c>
      <c r="I73" s="264">
        <v>0.45885343580514298</v>
      </c>
      <c r="J73" s="308">
        <v>435.14984180001198</v>
      </c>
      <c r="K73" s="308">
        <v>366.54405715602701</v>
      </c>
      <c r="L73" s="308">
        <v>456.44204370508601</v>
      </c>
      <c r="M73" s="308">
        <v>378.138173239445</v>
      </c>
      <c r="N73" s="264">
        <v>0.34232510865974702</v>
      </c>
      <c r="O73" s="264">
        <v>0.50841619908301705</v>
      </c>
      <c r="P73" s="264">
        <v>5.3085561957533202E-2</v>
      </c>
      <c r="Q73" s="264">
        <v>-4.7934740329258499E-2</v>
      </c>
      <c r="R73" s="264">
        <v>1.38814570016712</v>
      </c>
      <c r="S73" s="264">
        <v>1.9976113782845799</v>
      </c>
      <c r="T73" s="264">
        <v>1.18177466413889</v>
      </c>
      <c r="U73" s="264">
        <v>1.44961469117566</v>
      </c>
      <c r="V73" s="309">
        <v>0.18716927284618601</v>
      </c>
      <c r="W73" s="309">
        <v>0.20707740187885401</v>
      </c>
    </row>
    <row r="74" spans="1:23">
      <c r="A74" s="307">
        <v>38534</v>
      </c>
      <c r="B74" s="264" t="s">
        <v>818</v>
      </c>
      <c r="C74" s="264" t="s">
        <v>66</v>
      </c>
      <c r="D74" s="264">
        <v>59.001799883395201</v>
      </c>
      <c r="E74" s="264">
        <v>202.25</v>
      </c>
      <c r="F74" s="264">
        <v>169.37</v>
      </c>
      <c r="G74" s="264">
        <v>211.69</v>
      </c>
      <c r="H74" s="264">
        <v>174.77</v>
      </c>
      <c r="I74" s="264">
        <v>0.46064926051181398</v>
      </c>
      <c r="J74" s="308">
        <v>439.05421616282598</v>
      </c>
      <c r="K74" s="308">
        <v>367.67670008157199</v>
      </c>
      <c r="L74" s="308">
        <v>459.54703099880697</v>
      </c>
      <c r="M74" s="308">
        <v>379.39928483944198</v>
      </c>
      <c r="N74" s="264">
        <v>0.89724825514443396</v>
      </c>
      <c r="O74" s="264">
        <v>0.30900594442382401</v>
      </c>
      <c r="P74" s="264">
        <v>0.680258827279978</v>
      </c>
      <c r="Q74" s="264">
        <v>0.33350549858348599</v>
      </c>
      <c r="R74" s="264">
        <v>1.73595838814276</v>
      </c>
      <c r="S74" s="264">
        <v>2.1221938347162999</v>
      </c>
      <c r="T74" s="264">
        <v>1.33517806248649</v>
      </c>
      <c r="U74" s="264">
        <v>1.2334124153746699</v>
      </c>
      <c r="V74" s="309">
        <v>0.19413119206471</v>
      </c>
      <c r="W74" s="309">
        <v>0.211249070206557</v>
      </c>
    </row>
    <row r="75" spans="1:23">
      <c r="A75" s="307">
        <v>38565</v>
      </c>
      <c r="B75" s="264" t="s">
        <v>819</v>
      </c>
      <c r="C75" s="264" t="s">
        <v>1046</v>
      </c>
      <c r="D75" s="264">
        <v>59.072255360861497</v>
      </c>
      <c r="E75" s="264">
        <v>202.38</v>
      </c>
      <c r="F75" s="264">
        <v>169.82</v>
      </c>
      <c r="G75" s="264">
        <v>210.84</v>
      </c>
      <c r="H75" s="264">
        <v>174.37</v>
      </c>
      <c r="I75" s="264">
        <v>0.46119933294448601</v>
      </c>
      <c r="J75" s="308">
        <v>438.81242999187202</v>
      </c>
      <c r="K75" s="308">
        <v>368.21388902668099</v>
      </c>
      <c r="L75" s="308">
        <v>457.15590838761801</v>
      </c>
      <c r="M75" s="308">
        <v>378.079471379003</v>
      </c>
      <c r="N75" s="264">
        <v>-5.5069775452232197E-2</v>
      </c>
      <c r="O75" s="264">
        <v>0.14610361357951801</v>
      </c>
      <c r="P75" s="264">
        <v>-0.52032163193202996</v>
      </c>
      <c r="Q75" s="264">
        <v>-0.347869253627409</v>
      </c>
      <c r="R75" s="264">
        <v>2.3398764658925502</v>
      </c>
      <c r="S75" s="264">
        <v>2.72155936751866</v>
      </c>
      <c r="T75" s="264">
        <v>1.64878075107007</v>
      </c>
      <c r="U75" s="264">
        <v>1.5224287105279499</v>
      </c>
      <c r="V75" s="309">
        <v>0.19173242256506901</v>
      </c>
      <c r="W75" s="309">
        <v>0.20915295062224001</v>
      </c>
    </row>
    <row r="76" spans="1:23">
      <c r="A76" s="307">
        <v>38596</v>
      </c>
      <c r="B76" s="264" t="s">
        <v>820</v>
      </c>
      <c r="C76" s="264" t="s">
        <v>68</v>
      </c>
      <c r="D76" s="264">
        <v>59.309006487348199</v>
      </c>
      <c r="E76" s="264">
        <v>200.67</v>
      </c>
      <c r="F76" s="264">
        <v>169.27</v>
      </c>
      <c r="G76" s="264">
        <v>209.09</v>
      </c>
      <c r="H76" s="264">
        <v>173.4</v>
      </c>
      <c r="I76" s="264">
        <v>0.46304773810427702</v>
      </c>
      <c r="J76" s="308">
        <v>433.36784414830601</v>
      </c>
      <c r="K76" s="308">
        <v>365.55626141916503</v>
      </c>
      <c r="L76" s="308">
        <v>451.551714421535</v>
      </c>
      <c r="M76" s="308">
        <v>374.475428192138</v>
      </c>
      <c r="N76" s="264">
        <v>-1.2407546986912401</v>
      </c>
      <c r="O76" s="264">
        <v>-0.72176191249626598</v>
      </c>
      <c r="P76" s="264">
        <v>-1.2258824316303201</v>
      </c>
      <c r="Q76" s="264">
        <v>-0.95325016555909403</v>
      </c>
      <c r="R76" s="264">
        <v>2.5038584571931599</v>
      </c>
      <c r="S76" s="264">
        <v>2.9787655476952501</v>
      </c>
      <c r="T76" s="264">
        <v>1.9841654524433101</v>
      </c>
      <c r="U76" s="264">
        <v>2.2150447794248702</v>
      </c>
      <c r="V76" s="309">
        <v>0.18550245170437801</v>
      </c>
      <c r="W76" s="309">
        <v>0.205824682814302</v>
      </c>
    </row>
    <row r="77" spans="1:23">
      <c r="A77" s="307">
        <v>38626</v>
      </c>
      <c r="B77" s="264" t="s">
        <v>821</v>
      </c>
      <c r="C77" s="264" t="s">
        <v>69</v>
      </c>
      <c r="D77" s="264">
        <v>59.454579937113898</v>
      </c>
      <c r="E77" s="264">
        <v>199.86</v>
      </c>
      <c r="F77" s="264">
        <v>168.37</v>
      </c>
      <c r="G77" s="264">
        <v>208.19</v>
      </c>
      <c r="H77" s="264">
        <v>172.66</v>
      </c>
      <c r="I77" s="264">
        <v>0.46418428482178797</v>
      </c>
      <c r="J77" s="308">
        <v>430.56175431861402</v>
      </c>
      <c r="K77" s="308">
        <v>362.72231849607198</v>
      </c>
      <c r="L77" s="308">
        <v>448.50721320720601</v>
      </c>
      <c r="M77" s="308">
        <v>371.96433753953698</v>
      </c>
      <c r="N77" s="264">
        <v>-0.64750762373880799</v>
      </c>
      <c r="O77" s="264">
        <v>-0.77524124797940797</v>
      </c>
      <c r="P77" s="264">
        <v>-0.67423090580646095</v>
      </c>
      <c r="Q77" s="264">
        <v>-0.67056219542200901</v>
      </c>
      <c r="R77" s="264">
        <v>2.75190496675775</v>
      </c>
      <c r="S77" s="264">
        <v>3.12839269818621</v>
      </c>
      <c r="T77" s="264">
        <v>2.2562412402752798</v>
      </c>
      <c r="U77" s="264">
        <v>2.4954610610440802</v>
      </c>
      <c r="V77" s="309">
        <v>0.18702856803468501</v>
      </c>
      <c r="W77" s="309">
        <v>0.20578014595158101</v>
      </c>
    </row>
    <row r="78" spans="1:23">
      <c r="A78" s="307">
        <v>38657</v>
      </c>
      <c r="B78" s="264" t="s">
        <v>822</v>
      </c>
      <c r="C78" s="264" t="s">
        <v>70</v>
      </c>
      <c r="D78" s="264">
        <v>59.882493351727099</v>
      </c>
      <c r="E78" s="264">
        <v>200.76</v>
      </c>
      <c r="F78" s="264">
        <v>169.62</v>
      </c>
      <c r="G78" s="264">
        <v>210.01</v>
      </c>
      <c r="H78" s="264">
        <v>174.42</v>
      </c>
      <c r="I78" s="264">
        <v>0.46752516592023302</v>
      </c>
      <c r="J78" s="308">
        <v>429.410039574753</v>
      </c>
      <c r="K78" s="308">
        <v>362.80399936575799</v>
      </c>
      <c r="L78" s="308">
        <v>449.19507078648002</v>
      </c>
      <c r="M78" s="308">
        <v>373.07082637292501</v>
      </c>
      <c r="N78" s="264">
        <v>-0.26749118617919199</v>
      </c>
      <c r="O78" s="264">
        <v>2.25188430710732E-2</v>
      </c>
      <c r="P78" s="264">
        <v>0.15336600148656601</v>
      </c>
      <c r="Q78" s="264">
        <v>0.29747175245540303</v>
      </c>
      <c r="R78" s="264">
        <v>2.8336371519360699</v>
      </c>
      <c r="S78" s="264">
        <v>3.34011522860107</v>
      </c>
      <c r="T78" s="264">
        <v>2.8079463244807101</v>
      </c>
      <c r="U78" s="264">
        <v>3.04063477771941</v>
      </c>
      <c r="V78" s="309">
        <v>0.18358684117439</v>
      </c>
      <c r="W78" s="309">
        <v>0.204047700951726</v>
      </c>
    </row>
    <row r="79" spans="1:23">
      <c r="A79" s="307">
        <v>38687</v>
      </c>
      <c r="B79" s="264" t="s">
        <v>823</v>
      </c>
      <c r="C79" s="264" t="s">
        <v>1043</v>
      </c>
      <c r="D79" s="264">
        <v>60.250312388500703</v>
      </c>
      <c r="E79" s="264">
        <v>200.97</v>
      </c>
      <c r="F79" s="264">
        <v>170.33</v>
      </c>
      <c r="G79" s="264">
        <v>211.15</v>
      </c>
      <c r="H79" s="264">
        <v>175.82</v>
      </c>
      <c r="I79" s="264">
        <v>0.47039686759080501</v>
      </c>
      <c r="J79" s="308">
        <v>427.23498782909098</v>
      </c>
      <c r="K79" s="308">
        <v>362.09849966128797</v>
      </c>
      <c r="L79" s="308">
        <v>448.87628840181401</v>
      </c>
      <c r="M79" s="308">
        <v>373.76949574618402</v>
      </c>
      <c r="N79" s="264">
        <v>-0.50652093458647396</v>
      </c>
      <c r="O79" s="264">
        <v>-0.194457532360059</v>
      </c>
      <c r="P79" s="264">
        <v>-7.0967471684135794E-2</v>
      </c>
      <c r="Q79" s="264">
        <v>0.18727526353436999</v>
      </c>
      <c r="R79" s="264">
        <v>2.3352863053349</v>
      </c>
      <c r="S79" s="264">
        <v>2.9005735373861099</v>
      </c>
      <c r="T79" s="264">
        <v>2.4825121613144501</v>
      </c>
      <c r="U79" s="264">
        <v>2.6851915692496502</v>
      </c>
      <c r="V79" s="309">
        <v>0.179886103446251</v>
      </c>
      <c r="W79" s="309">
        <v>0.200944147423501</v>
      </c>
    </row>
    <row r="80" spans="1:23">
      <c r="A80" s="307">
        <v>38718</v>
      </c>
      <c r="B80" s="264" t="s">
        <v>1010</v>
      </c>
      <c r="C80" s="264" t="s">
        <v>1044</v>
      </c>
      <c r="D80" s="264">
        <v>60.603625885796198</v>
      </c>
      <c r="E80" s="264">
        <v>207.88</v>
      </c>
      <c r="F80" s="264">
        <v>174.21</v>
      </c>
      <c r="G80" s="264">
        <v>219.61</v>
      </c>
      <c r="H80" s="264">
        <v>182.94</v>
      </c>
      <c r="I80" s="264">
        <v>0.47315531905465302</v>
      </c>
      <c r="J80" s="308">
        <v>439.34833156971899</v>
      </c>
      <c r="K80" s="308">
        <v>368.18776622455601</v>
      </c>
      <c r="L80" s="308">
        <v>464.13934527624599</v>
      </c>
      <c r="M80" s="308">
        <v>386.63836721841602</v>
      </c>
      <c r="N80" s="264">
        <v>2.83528832743314</v>
      </c>
      <c r="O80" s="264">
        <v>1.6816602579034601</v>
      </c>
      <c r="P80" s="264">
        <v>3.4002813846049298</v>
      </c>
      <c r="Q80" s="264">
        <v>3.4429967182155701</v>
      </c>
      <c r="R80" s="264">
        <v>1.6412344887774399</v>
      </c>
      <c r="S80" s="264">
        <v>2.07939965000921</v>
      </c>
      <c r="T80" s="264">
        <v>1.81935286170765</v>
      </c>
      <c r="U80" s="264">
        <v>2.3931673430154898</v>
      </c>
      <c r="V80" s="309">
        <v>0.19327248722805801</v>
      </c>
      <c r="W80" s="309">
        <v>0.20044823439379</v>
      </c>
    </row>
    <row r="81" spans="1:23">
      <c r="A81" s="307">
        <v>38749</v>
      </c>
      <c r="B81" s="264" t="s">
        <v>824</v>
      </c>
      <c r="C81" s="264" t="s">
        <v>61</v>
      </c>
      <c r="D81" s="264">
        <v>60.696357727461802</v>
      </c>
      <c r="E81" s="264">
        <v>207.58</v>
      </c>
      <c r="F81" s="264">
        <v>174.23</v>
      </c>
      <c r="G81" s="264">
        <v>219.04</v>
      </c>
      <c r="H81" s="264">
        <v>182.73</v>
      </c>
      <c r="I81" s="264">
        <v>0.47387931144765799</v>
      </c>
      <c r="J81" s="308">
        <v>438.04402299366501</v>
      </c>
      <c r="K81" s="308">
        <v>367.66745411979099</v>
      </c>
      <c r="L81" s="308">
        <v>462.22739568615702</v>
      </c>
      <c r="M81" s="308">
        <v>385.604510654362</v>
      </c>
      <c r="N81" s="264">
        <v>-0.296873456055669</v>
      </c>
      <c r="O81" s="264">
        <v>-0.14131705409453599</v>
      </c>
      <c r="P81" s="264">
        <v>-0.41193439201999699</v>
      </c>
      <c r="Q81" s="264">
        <v>-0.267396267859421</v>
      </c>
      <c r="R81" s="264">
        <v>1.9673052316787401</v>
      </c>
      <c r="S81" s="264">
        <v>2.2560822478590898</v>
      </c>
      <c r="T81" s="264">
        <v>2.06236231930081</v>
      </c>
      <c r="U81" s="264">
        <v>2.6267704525151099</v>
      </c>
      <c r="V81" s="309">
        <v>0.19141364862537999</v>
      </c>
      <c r="W81" s="309">
        <v>0.198708476987906</v>
      </c>
    </row>
    <row r="82" spans="1:23">
      <c r="A82" s="307">
        <v>38777</v>
      </c>
      <c r="B82" s="264" t="s">
        <v>825</v>
      </c>
      <c r="C82" s="264" t="s">
        <v>62</v>
      </c>
      <c r="D82" s="264">
        <v>60.772511809723397</v>
      </c>
      <c r="E82" s="264">
        <v>206.88</v>
      </c>
      <c r="F82" s="264">
        <v>175.68</v>
      </c>
      <c r="G82" s="264">
        <v>217.25</v>
      </c>
      <c r="H82" s="264">
        <v>181.92</v>
      </c>
      <c r="I82" s="264">
        <v>0.474473875032974</v>
      </c>
      <c r="J82" s="308">
        <v>436.01979136495697</v>
      </c>
      <c r="K82" s="308">
        <v>370.26274626351398</v>
      </c>
      <c r="L82" s="308">
        <v>457.87557847079</v>
      </c>
      <c r="M82" s="308">
        <v>383.41415528380202</v>
      </c>
      <c r="N82" s="264">
        <v>-0.46210689393132398</v>
      </c>
      <c r="O82" s="264">
        <v>0.70588030423730497</v>
      </c>
      <c r="P82" s="264">
        <v>-0.94148837909248095</v>
      </c>
      <c r="Q82" s="264">
        <v>-0.56803157381186697</v>
      </c>
      <c r="R82" s="264">
        <v>1.41091266734319</v>
      </c>
      <c r="S82" s="264">
        <v>1.73235225097972</v>
      </c>
      <c r="T82" s="264">
        <v>1.8476340880757101</v>
      </c>
      <c r="U82" s="264">
        <v>2.1051398821187601</v>
      </c>
      <c r="V82" s="309">
        <v>0.17759562841530099</v>
      </c>
      <c r="W82" s="309">
        <v>0.194206244503079</v>
      </c>
    </row>
    <row r="83" spans="1:23">
      <c r="A83" s="307">
        <v>38808</v>
      </c>
      <c r="B83" s="264" t="s">
        <v>826</v>
      </c>
      <c r="C83" s="264" t="s">
        <v>1045</v>
      </c>
      <c r="D83" s="264">
        <v>60.861617266519197</v>
      </c>
      <c r="E83" s="264">
        <v>208.5</v>
      </c>
      <c r="F83" s="264">
        <v>176.79</v>
      </c>
      <c r="G83" s="264">
        <v>217.74</v>
      </c>
      <c r="H83" s="264">
        <v>182.03</v>
      </c>
      <c r="I83" s="264">
        <v>0.47516955487429502</v>
      </c>
      <c r="J83" s="308">
        <v>438.79073871885203</v>
      </c>
      <c r="K83" s="308">
        <v>372.05666521873297</v>
      </c>
      <c r="L83" s="308">
        <v>458.23642901027699</v>
      </c>
      <c r="M83" s="308">
        <v>383.084307764953</v>
      </c>
      <c r="N83" s="264">
        <v>0.63550953621172002</v>
      </c>
      <c r="O83" s="264">
        <v>0.48449890606676599</v>
      </c>
      <c r="P83" s="264">
        <v>7.8809737067198099E-2</v>
      </c>
      <c r="Q83" s="264">
        <v>-8.6029040478552393E-2</v>
      </c>
      <c r="R83" s="264">
        <v>2.2374589171139099</v>
      </c>
      <c r="S83" s="264">
        <v>2.3992173260991301</v>
      </c>
      <c r="T83" s="264">
        <v>2.3554163505907999</v>
      </c>
      <c r="U83" s="264">
        <v>2.4222392438578302</v>
      </c>
      <c r="V83" s="309">
        <v>0.17936534871881901</v>
      </c>
      <c r="W83" s="309">
        <v>0.19617645443058801</v>
      </c>
    </row>
    <row r="84" spans="1:23">
      <c r="A84" s="307">
        <v>38838</v>
      </c>
      <c r="B84" s="264" t="s">
        <v>827</v>
      </c>
      <c r="C84" s="264" t="s">
        <v>64</v>
      </c>
      <c r="D84" s="264">
        <v>60.590674511261902</v>
      </c>
      <c r="E84" s="264">
        <v>211.26</v>
      </c>
      <c r="F84" s="264">
        <v>176.99</v>
      </c>
      <c r="G84" s="264">
        <v>221.02</v>
      </c>
      <c r="H84" s="264">
        <v>183.17</v>
      </c>
      <c r="I84" s="264">
        <v>0.47305420279864702</v>
      </c>
      <c r="J84" s="308">
        <v>446.58730173024497</v>
      </c>
      <c r="K84" s="308">
        <v>374.14317207817902</v>
      </c>
      <c r="L84" s="308">
        <v>467.21918691857798</v>
      </c>
      <c r="M84" s="308">
        <v>387.20721413390601</v>
      </c>
      <c r="N84" s="264">
        <v>1.7768294367736599</v>
      </c>
      <c r="O84" s="264">
        <v>0.56080351583525101</v>
      </c>
      <c r="P84" s="264">
        <v>1.96028891192743</v>
      </c>
      <c r="Q84" s="264">
        <v>1.0762399517244601</v>
      </c>
      <c r="R84" s="264">
        <v>2.9797185131694</v>
      </c>
      <c r="S84" s="264">
        <v>2.59213571500245</v>
      </c>
      <c r="T84" s="264">
        <v>2.4154587195664101</v>
      </c>
      <c r="U84" s="264">
        <v>2.3492561054407699</v>
      </c>
      <c r="V84" s="309">
        <v>0.19362675857393</v>
      </c>
      <c r="W84" s="309">
        <v>0.20663864169896801</v>
      </c>
    </row>
    <row r="85" spans="1:23">
      <c r="A85" s="307">
        <v>38869</v>
      </c>
      <c r="B85" s="264" t="s">
        <v>828</v>
      </c>
      <c r="C85" s="264" t="s">
        <v>65</v>
      </c>
      <c r="D85" s="264">
        <v>60.6429980643804</v>
      </c>
      <c r="E85" s="264">
        <v>210.81</v>
      </c>
      <c r="F85" s="264">
        <v>177</v>
      </c>
      <c r="G85" s="264">
        <v>220.44</v>
      </c>
      <c r="H85" s="264">
        <v>182.62</v>
      </c>
      <c r="I85" s="264">
        <v>0.473462712472911</v>
      </c>
      <c r="J85" s="308">
        <v>445.251536069086</v>
      </c>
      <c r="K85" s="308">
        <v>373.84147755907298</v>
      </c>
      <c r="L85" s="308">
        <v>465.59104696679202</v>
      </c>
      <c r="M85" s="308">
        <v>385.71147249626</v>
      </c>
      <c r="N85" s="264">
        <v>-0.29910515950266597</v>
      </c>
      <c r="O85" s="264">
        <v>-8.06361151614476E-2</v>
      </c>
      <c r="P85" s="264">
        <v>-0.34847454842860098</v>
      </c>
      <c r="Q85" s="264">
        <v>-0.38628971337529799</v>
      </c>
      <c r="R85" s="264">
        <v>2.3214289191255899</v>
      </c>
      <c r="S85" s="264">
        <v>1.99087129107101</v>
      </c>
      <c r="T85" s="264">
        <v>2.0044172941302301</v>
      </c>
      <c r="U85" s="264">
        <v>2.0027862280963502</v>
      </c>
      <c r="V85" s="309">
        <v>0.191016949152542</v>
      </c>
      <c r="W85" s="309">
        <v>0.20709670353740001</v>
      </c>
    </row>
    <row r="86" spans="1:23">
      <c r="A86" s="307">
        <v>38899</v>
      </c>
      <c r="B86" s="264" t="s">
        <v>829</v>
      </c>
      <c r="C86" s="264" t="s">
        <v>66</v>
      </c>
      <c r="D86" s="264">
        <v>60.809293713400699</v>
      </c>
      <c r="E86" s="264">
        <v>212.96</v>
      </c>
      <c r="F86" s="264">
        <v>178.56</v>
      </c>
      <c r="G86" s="264">
        <v>222.8</v>
      </c>
      <c r="H86" s="264">
        <v>184.09</v>
      </c>
      <c r="I86" s="264">
        <v>0.47476104520002999</v>
      </c>
      <c r="J86" s="308">
        <v>448.56249718271198</v>
      </c>
      <c r="K86" s="308">
        <v>376.10499388122201</v>
      </c>
      <c r="L86" s="308">
        <v>469.28871324337098</v>
      </c>
      <c r="M86" s="308">
        <v>387.75295880149099</v>
      </c>
      <c r="N86" s="264">
        <v>0.74361587673710305</v>
      </c>
      <c r="O86" s="264">
        <v>0.60547490260516301</v>
      </c>
      <c r="P86" s="264">
        <v>0.79418758171321302</v>
      </c>
      <c r="Q86" s="264">
        <v>0.52927808758669304</v>
      </c>
      <c r="R86" s="264">
        <v>2.1656279953270499</v>
      </c>
      <c r="S86" s="264">
        <v>2.2923110977063601</v>
      </c>
      <c r="T86" s="264">
        <v>2.1198444527844802</v>
      </c>
      <c r="U86" s="264">
        <v>2.2018159484891799</v>
      </c>
      <c r="V86" s="309">
        <v>0.19265232974910401</v>
      </c>
      <c r="W86" s="309">
        <v>0.210277581617687</v>
      </c>
    </row>
    <row r="87" spans="1:23">
      <c r="A87" s="307">
        <v>38930</v>
      </c>
      <c r="B87" s="264" t="s">
        <v>830</v>
      </c>
      <c r="C87" s="264" t="s">
        <v>1046</v>
      </c>
      <c r="D87" s="264">
        <v>61.119608647242202</v>
      </c>
      <c r="E87" s="264">
        <v>212.46</v>
      </c>
      <c r="F87" s="264">
        <v>178.64</v>
      </c>
      <c r="G87" s="264">
        <v>222.07</v>
      </c>
      <c r="H87" s="264">
        <v>183.97</v>
      </c>
      <c r="I87" s="264">
        <v>0.47718379069393702</v>
      </c>
      <c r="J87" s="308">
        <v>445.23725269677198</v>
      </c>
      <c r="K87" s="308">
        <v>374.36309339052701</v>
      </c>
      <c r="L87" s="308">
        <v>465.37624355818599</v>
      </c>
      <c r="M87" s="308">
        <v>385.53279383707599</v>
      </c>
      <c r="N87" s="264">
        <v>-0.74131130150748603</v>
      </c>
      <c r="O87" s="264">
        <v>-0.46314207974730298</v>
      </c>
      <c r="P87" s="264">
        <v>-0.83370206330865004</v>
      </c>
      <c r="Q87" s="264">
        <v>-0.57257202402189999</v>
      </c>
      <c r="R87" s="264">
        <v>1.4641387221003801</v>
      </c>
      <c r="S87" s="264">
        <v>1.6700088038778</v>
      </c>
      <c r="T87" s="264">
        <v>1.79814698218832</v>
      </c>
      <c r="U87" s="264">
        <v>1.9713639650647401</v>
      </c>
      <c r="V87" s="309">
        <v>0.189319301388267</v>
      </c>
      <c r="W87" s="309">
        <v>0.20709898352992301</v>
      </c>
    </row>
    <row r="88" spans="1:23">
      <c r="A88" s="307">
        <v>38961</v>
      </c>
      <c r="B88" s="264" t="s">
        <v>831</v>
      </c>
      <c r="C88" s="264" t="s">
        <v>68</v>
      </c>
      <c r="D88" s="264">
        <v>61.736612130055903</v>
      </c>
      <c r="E88" s="264">
        <v>210.43</v>
      </c>
      <c r="F88" s="264">
        <v>177.77</v>
      </c>
      <c r="G88" s="264">
        <v>220.28</v>
      </c>
      <c r="H88" s="264">
        <v>183.01</v>
      </c>
      <c r="I88" s="264">
        <v>0.48200096913007001</v>
      </c>
      <c r="J88" s="308">
        <v>436.57588568709798</v>
      </c>
      <c r="K88" s="308">
        <v>368.81668582709398</v>
      </c>
      <c r="L88" s="308">
        <v>457.01152924561097</v>
      </c>
      <c r="M88" s="308">
        <v>379.688033263298</v>
      </c>
      <c r="N88" s="264">
        <v>-1.94533744811621</v>
      </c>
      <c r="O88" s="264">
        <v>-1.48155832168183</v>
      </c>
      <c r="P88" s="264">
        <v>-1.79740896282535</v>
      </c>
      <c r="Q88" s="264">
        <v>-1.5160216373831901</v>
      </c>
      <c r="R88" s="264">
        <v>0.74025832375648204</v>
      </c>
      <c r="S88" s="264">
        <v>0.891907690288685</v>
      </c>
      <c r="T88" s="264">
        <v>1.2091228202003399</v>
      </c>
      <c r="U88" s="264">
        <v>1.39197519482792</v>
      </c>
      <c r="V88" s="309">
        <v>0.18372053777352801</v>
      </c>
      <c r="W88" s="309">
        <v>0.20365007376646099</v>
      </c>
    </row>
    <row r="89" spans="1:23">
      <c r="A89" s="307">
        <v>38991</v>
      </c>
      <c r="B89" s="264" t="s">
        <v>832</v>
      </c>
      <c r="C89" s="264" t="s">
        <v>69</v>
      </c>
      <c r="D89" s="264">
        <v>62.006518775350798</v>
      </c>
      <c r="E89" s="264">
        <v>209.71</v>
      </c>
      <c r="F89" s="264">
        <v>177.12</v>
      </c>
      <c r="G89" s="264">
        <v>219.23</v>
      </c>
      <c r="H89" s="264">
        <v>182.01</v>
      </c>
      <c r="I89" s="264">
        <v>0.48410823190523999</v>
      </c>
      <c r="J89" s="308">
        <v>433.18825456586899</v>
      </c>
      <c r="K89" s="308">
        <v>365.868597819402</v>
      </c>
      <c r="L89" s="308">
        <v>452.85327856790599</v>
      </c>
      <c r="M89" s="308">
        <v>375.96964481204401</v>
      </c>
      <c r="N89" s="264">
        <v>-0.77595470393365695</v>
      </c>
      <c r="O89" s="264">
        <v>-0.799336939184636</v>
      </c>
      <c r="P89" s="264">
        <v>-0.90987872550387605</v>
      </c>
      <c r="Q89" s="264">
        <v>-0.97932727015265197</v>
      </c>
      <c r="R89" s="264">
        <v>0.61001708138526101</v>
      </c>
      <c r="S89" s="264">
        <v>0.86740714946211805</v>
      </c>
      <c r="T89" s="264">
        <v>0.96900679247091703</v>
      </c>
      <c r="U89" s="264">
        <v>1.07679873264246</v>
      </c>
      <c r="V89" s="309">
        <v>0.18399954832881699</v>
      </c>
      <c r="W89" s="309">
        <v>0.204494258557222</v>
      </c>
    </row>
    <row r="90" spans="1:23">
      <c r="A90" s="307">
        <v>39022</v>
      </c>
      <c r="B90" s="264" t="s">
        <v>833</v>
      </c>
      <c r="C90" s="264" t="s">
        <v>70</v>
      </c>
      <c r="D90" s="264">
        <v>62.331857303651802</v>
      </c>
      <c r="E90" s="264">
        <v>211.22</v>
      </c>
      <c r="F90" s="264">
        <v>178.43</v>
      </c>
      <c r="G90" s="264">
        <v>221.12</v>
      </c>
      <c r="H90" s="264">
        <v>183.46</v>
      </c>
      <c r="I90" s="264">
        <v>0.48664827225611201</v>
      </c>
      <c r="J90" s="308">
        <v>434.030103550516</v>
      </c>
      <c r="K90" s="308">
        <v>366.65084450581702</v>
      </c>
      <c r="L90" s="308">
        <v>454.373338211771</v>
      </c>
      <c r="M90" s="308">
        <v>376.98685161148398</v>
      </c>
      <c r="N90" s="264">
        <v>0.194337906389208</v>
      </c>
      <c r="O90" s="264">
        <v>0.21380536375008599</v>
      </c>
      <c r="P90" s="264">
        <v>0.335662722520635</v>
      </c>
      <c r="Q90" s="264">
        <v>0.270555565715558</v>
      </c>
      <c r="R90" s="264">
        <v>1.07590963181459</v>
      </c>
      <c r="S90" s="264">
        <v>1.0603094637280399</v>
      </c>
      <c r="T90" s="264">
        <v>1.1527881230360699</v>
      </c>
      <c r="U90" s="264">
        <v>1.0496734029385599</v>
      </c>
      <c r="V90" s="309">
        <v>0.18376954548002</v>
      </c>
      <c r="W90" s="309">
        <v>0.205276354518696</v>
      </c>
    </row>
    <row r="91" spans="1:23">
      <c r="A91" s="307">
        <v>39052</v>
      </c>
      <c r="B91" s="264" t="s">
        <v>834</v>
      </c>
      <c r="C91" s="264" t="s">
        <v>1043</v>
      </c>
      <c r="D91" s="264">
        <v>62.692423570686302</v>
      </c>
      <c r="E91" s="264">
        <v>211.68</v>
      </c>
      <c r="F91" s="264">
        <v>179.78</v>
      </c>
      <c r="G91" s="264">
        <v>222.42</v>
      </c>
      <c r="H91" s="264">
        <v>184.95</v>
      </c>
      <c r="I91" s="264">
        <v>0.48946334882332099</v>
      </c>
      <c r="J91" s="308">
        <v>432.47364794296101</v>
      </c>
      <c r="K91" s="308">
        <v>367.30022877544201</v>
      </c>
      <c r="L91" s="308">
        <v>454.416046747324</v>
      </c>
      <c r="M91" s="308">
        <v>377.86281739914398</v>
      </c>
      <c r="N91" s="264">
        <v>-0.35860545036453501</v>
      </c>
      <c r="O91" s="264">
        <v>0.17711244344753599</v>
      </c>
      <c r="P91" s="264">
        <v>9.3994369742667096E-3</v>
      </c>
      <c r="Q91" s="264">
        <v>0.23235977167763699</v>
      </c>
      <c r="R91" s="264">
        <v>1.2261776921618699</v>
      </c>
      <c r="S91" s="264">
        <v>1.4365508608901201</v>
      </c>
      <c r="T91" s="264">
        <v>1.2341392246923799</v>
      </c>
      <c r="U91" s="264">
        <v>1.0951459922611499</v>
      </c>
      <c r="V91" s="309">
        <v>0.177439092223829</v>
      </c>
      <c r="W91" s="309">
        <v>0.202595296025953</v>
      </c>
    </row>
    <row r="92" spans="1:23">
      <c r="A92" s="307">
        <v>39083</v>
      </c>
      <c r="B92" s="264" t="s">
        <v>1011</v>
      </c>
      <c r="C92" s="264" t="s">
        <v>1044</v>
      </c>
      <c r="D92" s="264">
        <v>63.0162079340435</v>
      </c>
      <c r="E92" s="264">
        <v>218.45</v>
      </c>
      <c r="F92" s="264">
        <v>184.33</v>
      </c>
      <c r="G92" s="264">
        <v>231.27</v>
      </c>
      <c r="H92" s="264">
        <v>192.59</v>
      </c>
      <c r="I92" s="264">
        <v>0.49199125522347398</v>
      </c>
      <c r="J92" s="308">
        <v>444.011956880767</v>
      </c>
      <c r="K92" s="308">
        <v>374.66113074768498</v>
      </c>
      <c r="L92" s="308">
        <v>470.069330591967</v>
      </c>
      <c r="M92" s="308">
        <v>391.45004703898798</v>
      </c>
      <c r="N92" s="264">
        <v>2.6679796544107202</v>
      </c>
      <c r="O92" s="264">
        <v>2.0040559181746498</v>
      </c>
      <c r="P92" s="264">
        <v>3.4447031430091499</v>
      </c>
      <c r="Q92" s="264">
        <v>3.59581017612867</v>
      </c>
      <c r="R92" s="264">
        <v>1.0614869742161099</v>
      </c>
      <c r="S92" s="264">
        <v>1.7581693681753201</v>
      </c>
      <c r="T92" s="264">
        <v>1.2776303875275301</v>
      </c>
      <c r="U92" s="264">
        <v>1.24449103569013</v>
      </c>
      <c r="V92" s="309">
        <v>0.185102804752346</v>
      </c>
      <c r="W92" s="309">
        <v>0.20084116516953099</v>
      </c>
    </row>
    <row r="93" spans="1:23">
      <c r="A93" s="307">
        <v>39114</v>
      </c>
      <c r="B93" s="264" t="s">
        <v>835</v>
      </c>
      <c r="C93" s="264" t="s">
        <v>61</v>
      </c>
      <c r="D93" s="264">
        <v>63.192346627710499</v>
      </c>
      <c r="E93" s="264">
        <v>218.47</v>
      </c>
      <c r="F93" s="264">
        <v>184.45</v>
      </c>
      <c r="G93" s="264">
        <v>230.57</v>
      </c>
      <c r="H93" s="264">
        <v>192.33</v>
      </c>
      <c r="I93" s="264">
        <v>0.49336643630516303</v>
      </c>
      <c r="J93" s="308">
        <v>442.81488144213603</v>
      </c>
      <c r="K93" s="308">
        <v>373.860048894594</v>
      </c>
      <c r="L93" s="308">
        <v>467.34026280090302</v>
      </c>
      <c r="M93" s="308">
        <v>389.831950143114</v>
      </c>
      <c r="N93" s="264">
        <v>-0.26960432485666502</v>
      </c>
      <c r="O93" s="264">
        <v>-0.213815041739851</v>
      </c>
      <c r="P93" s="264">
        <v>-0.58056708095093301</v>
      </c>
      <c r="Q93" s="264">
        <v>-0.413359739796759</v>
      </c>
      <c r="R93" s="264">
        <v>1.0891276214354499</v>
      </c>
      <c r="S93" s="264">
        <v>1.6842923422820499</v>
      </c>
      <c r="T93" s="264">
        <v>1.10613675486646</v>
      </c>
      <c r="U93" s="264">
        <v>1.0963148438222401</v>
      </c>
      <c r="V93" s="309">
        <v>0.18444022770398499</v>
      </c>
      <c r="W93" s="309">
        <v>0.19882493630738801</v>
      </c>
    </row>
    <row r="94" spans="1:23">
      <c r="A94" s="307">
        <v>39142</v>
      </c>
      <c r="B94" s="264" t="s">
        <v>836</v>
      </c>
      <c r="C94" s="264" t="s">
        <v>62</v>
      </c>
      <c r="D94" s="264">
        <v>63.329113142792501</v>
      </c>
      <c r="E94" s="264">
        <v>216.97</v>
      </c>
      <c r="F94" s="264">
        <v>184.88</v>
      </c>
      <c r="G94" s="264">
        <v>228.76</v>
      </c>
      <c r="H94" s="264">
        <v>191.87</v>
      </c>
      <c r="I94" s="264">
        <v>0.49443422396858699</v>
      </c>
      <c r="J94" s="308">
        <v>438.82480112012797</v>
      </c>
      <c r="K94" s="308">
        <v>373.92233595008202</v>
      </c>
      <c r="L94" s="308">
        <v>462.67023784044102</v>
      </c>
      <c r="M94" s="308">
        <v>388.05970683006399</v>
      </c>
      <c r="N94" s="264">
        <v>-0.90107186755186097</v>
      </c>
      <c r="O94" s="264">
        <v>1.66605272940323E-2</v>
      </c>
      <c r="P94" s="264">
        <v>-0.99927725731857597</v>
      </c>
      <c r="Q94" s="264">
        <v>-0.454617255563383</v>
      </c>
      <c r="R94" s="264">
        <v>0.64332165895257798</v>
      </c>
      <c r="S94" s="264">
        <v>0.98837642282372196</v>
      </c>
      <c r="T94" s="264">
        <v>1.0471533305323799</v>
      </c>
      <c r="U94" s="264">
        <v>1.2116275526715901</v>
      </c>
      <c r="V94" s="309">
        <v>0.17357204673301599</v>
      </c>
      <c r="W94" s="309">
        <v>0.192265596497629</v>
      </c>
    </row>
    <row r="95" spans="1:23">
      <c r="A95" s="307">
        <v>39173</v>
      </c>
      <c r="B95" s="264" t="s">
        <v>837</v>
      </c>
      <c r="C95" s="264" t="s">
        <v>1045</v>
      </c>
      <c r="D95" s="264">
        <v>63.291295129152097</v>
      </c>
      <c r="E95" s="264">
        <v>217.67</v>
      </c>
      <c r="F95" s="264">
        <v>185.78</v>
      </c>
      <c r="G95" s="264">
        <v>228.8</v>
      </c>
      <c r="H95" s="264">
        <v>191.93</v>
      </c>
      <c r="I95" s="264">
        <v>0.494138964501047</v>
      </c>
      <c r="J95" s="308">
        <v>440.50361464571102</v>
      </c>
      <c r="K95" s="308">
        <v>375.96711319373497</v>
      </c>
      <c r="L95" s="308">
        <v>463.027642904115</v>
      </c>
      <c r="M95" s="308">
        <v>388.41300481899799</v>
      </c>
      <c r="N95" s="264">
        <v>0.38257033816184699</v>
      </c>
      <c r="O95" s="264">
        <v>0.54684544009853098</v>
      </c>
      <c r="P95" s="264">
        <v>7.7248336815971499E-2</v>
      </c>
      <c r="Q95" s="264">
        <v>9.1042172819366704E-2</v>
      </c>
      <c r="R95" s="264">
        <v>0.39036282576527798</v>
      </c>
      <c r="S95" s="264">
        <v>1.05103559230761</v>
      </c>
      <c r="T95" s="264">
        <v>1.04557682246826</v>
      </c>
      <c r="U95" s="264">
        <v>1.3909985207003499</v>
      </c>
      <c r="V95" s="309">
        <v>0.171654645279363</v>
      </c>
      <c r="W95" s="309">
        <v>0.19210128692752601</v>
      </c>
    </row>
    <row r="96" spans="1:23">
      <c r="A96" s="307">
        <v>39203</v>
      </c>
      <c r="B96" s="264" t="s">
        <v>838</v>
      </c>
      <c r="C96" s="264" t="s">
        <v>64</v>
      </c>
      <c r="D96" s="264">
        <v>62.982534360254498</v>
      </c>
      <c r="E96" s="264">
        <v>220.91</v>
      </c>
      <c r="F96" s="264">
        <v>186.13</v>
      </c>
      <c r="G96" s="264">
        <v>232.06</v>
      </c>
      <c r="H96" s="264">
        <v>193.01</v>
      </c>
      <c r="I96" s="264">
        <v>0.49172835295785999</v>
      </c>
      <c r="J96" s="308">
        <v>449.25210976990701</v>
      </c>
      <c r="K96" s="308">
        <v>378.52200077621097</v>
      </c>
      <c r="L96" s="308">
        <v>471.927230968289</v>
      </c>
      <c r="M96" s="308">
        <v>392.51346569503301</v>
      </c>
      <c r="N96" s="264">
        <v>1.9860211887777801</v>
      </c>
      <c r="O96" s="264">
        <v>0.67955081516928295</v>
      </c>
      <c r="P96" s="264">
        <v>1.9220424958551501</v>
      </c>
      <c r="Q96" s="264">
        <v>1.0556960825618</v>
      </c>
      <c r="R96" s="264">
        <v>0.59670483897267301</v>
      </c>
      <c r="S96" s="264">
        <v>1.17036178255234</v>
      </c>
      <c r="T96" s="264">
        <v>1.0076735248741</v>
      </c>
      <c r="U96" s="264">
        <v>1.3703906764742899</v>
      </c>
      <c r="V96" s="309">
        <v>0.18685864718207701</v>
      </c>
      <c r="W96" s="309">
        <v>0.202321123257862</v>
      </c>
    </row>
    <row r="97" spans="1:23">
      <c r="A97" s="307">
        <v>39234</v>
      </c>
      <c r="B97" s="264" t="s">
        <v>839</v>
      </c>
      <c r="C97" s="264" t="s">
        <v>65</v>
      </c>
      <c r="D97" s="264">
        <v>63.058170387534602</v>
      </c>
      <c r="E97" s="264">
        <v>221.21</v>
      </c>
      <c r="F97" s="264">
        <v>186.61</v>
      </c>
      <c r="G97" s="264">
        <v>231.88</v>
      </c>
      <c r="H97" s="264">
        <v>192.7</v>
      </c>
      <c r="I97" s="264">
        <v>0.492318871892934</v>
      </c>
      <c r="J97" s="308">
        <v>449.322609042919</v>
      </c>
      <c r="K97" s="308">
        <v>379.04295499072902</v>
      </c>
      <c r="L97" s="308">
        <v>470.99555438213503</v>
      </c>
      <c r="M97" s="308">
        <v>391.41298658546401</v>
      </c>
      <c r="N97" s="264">
        <v>1.5692585850812801E-2</v>
      </c>
      <c r="O97" s="264">
        <v>0.13762851655903</v>
      </c>
      <c r="P97" s="264">
        <v>-0.197419543738098</v>
      </c>
      <c r="Q97" s="264">
        <v>-0.280367224502787</v>
      </c>
      <c r="R97" s="264">
        <v>0.91433103404303695</v>
      </c>
      <c r="S97" s="264">
        <v>1.3913591037617401</v>
      </c>
      <c r="T97" s="264">
        <v>1.16078422266759</v>
      </c>
      <c r="U97" s="264">
        <v>1.4781811005789101</v>
      </c>
      <c r="V97" s="309">
        <v>0.18541342907668401</v>
      </c>
      <c r="W97" s="309">
        <v>0.20332122470160899</v>
      </c>
    </row>
    <row r="98" spans="1:23">
      <c r="A98" s="307">
        <v>39264</v>
      </c>
      <c r="B98" s="264" t="s">
        <v>840</v>
      </c>
      <c r="C98" s="264" t="s">
        <v>66</v>
      </c>
      <c r="D98" s="264">
        <v>63.326004812904202</v>
      </c>
      <c r="E98" s="264">
        <v>223.99</v>
      </c>
      <c r="F98" s="264">
        <v>189.37</v>
      </c>
      <c r="G98" s="264">
        <v>233.86</v>
      </c>
      <c r="H98" s="264">
        <v>193.82</v>
      </c>
      <c r="I98" s="264">
        <v>0.494409956067145</v>
      </c>
      <c r="J98" s="308">
        <v>453.04508384450997</v>
      </c>
      <c r="K98" s="308">
        <v>383.02222209757002</v>
      </c>
      <c r="L98" s="308">
        <v>473.00827406525701</v>
      </c>
      <c r="M98" s="308">
        <v>392.02284990733</v>
      </c>
      <c r="N98" s="264">
        <v>0.82846371998046597</v>
      </c>
      <c r="O98" s="264">
        <v>1.04981956647594</v>
      </c>
      <c r="P98" s="264">
        <v>0.42733305323074999</v>
      </c>
      <c r="Q98" s="264">
        <v>0.15581070193555499</v>
      </c>
      <c r="R98" s="264">
        <v>0.99932265625224403</v>
      </c>
      <c r="S98" s="264">
        <v>1.83917478599949</v>
      </c>
      <c r="T98" s="264">
        <v>0.79259541449014903</v>
      </c>
      <c r="U98" s="264">
        <v>1.1011885296858099</v>
      </c>
      <c r="V98" s="309">
        <v>0.18281670803189501</v>
      </c>
      <c r="W98" s="309">
        <v>0.206583427922815</v>
      </c>
    </row>
    <row r="99" spans="1:23">
      <c r="A99" s="307">
        <v>39295</v>
      </c>
      <c r="B99" s="264" t="s">
        <v>841</v>
      </c>
      <c r="C99" s="264" t="s">
        <v>1046</v>
      </c>
      <c r="D99" s="264">
        <v>63.5839961936272</v>
      </c>
      <c r="E99" s="264">
        <v>223.64</v>
      </c>
      <c r="F99" s="264">
        <v>189.28</v>
      </c>
      <c r="G99" s="264">
        <v>233.12</v>
      </c>
      <c r="H99" s="264">
        <v>193.69</v>
      </c>
      <c r="I99" s="264">
        <v>0.49642419188678699</v>
      </c>
      <c r="J99" s="308">
        <v>450.50181609804099</v>
      </c>
      <c r="K99" s="308">
        <v>381.286816987289</v>
      </c>
      <c r="L99" s="308">
        <v>469.598387447574</v>
      </c>
      <c r="M99" s="308">
        <v>390.17034859608998</v>
      </c>
      <c r="N99" s="264">
        <v>-0.56137188928003801</v>
      </c>
      <c r="O99" s="264">
        <v>-0.45308209554471002</v>
      </c>
      <c r="P99" s="264">
        <v>-0.7208936512627</v>
      </c>
      <c r="Q99" s="264">
        <v>-0.47254931993827598</v>
      </c>
      <c r="R99" s="264">
        <v>1.18241754691055</v>
      </c>
      <c r="S99" s="264">
        <v>1.8494674606022199</v>
      </c>
      <c r="T99" s="264">
        <v>0.90725385058463304</v>
      </c>
      <c r="U99" s="264">
        <v>1.2028950151965501</v>
      </c>
      <c r="V99" s="309">
        <v>0.18153000845308501</v>
      </c>
      <c r="W99" s="309">
        <v>0.20357271929371701</v>
      </c>
    </row>
    <row r="100" spans="1:23">
      <c r="A100" s="307">
        <v>39326</v>
      </c>
      <c r="B100" s="264" t="s">
        <v>842</v>
      </c>
      <c r="C100" s="264" t="s">
        <v>68</v>
      </c>
      <c r="D100" s="264">
        <v>64.077702590874594</v>
      </c>
      <c r="E100" s="264">
        <v>221.12</v>
      </c>
      <c r="F100" s="264">
        <v>187.63</v>
      </c>
      <c r="G100" s="264">
        <v>231.38</v>
      </c>
      <c r="H100" s="264">
        <v>192.4</v>
      </c>
      <c r="I100" s="264">
        <v>0.50027874356574298</v>
      </c>
      <c r="J100" s="308">
        <v>441.99359425900201</v>
      </c>
      <c r="K100" s="308">
        <v>375.05091394182602</v>
      </c>
      <c r="L100" s="308">
        <v>462.50216099696001</v>
      </c>
      <c r="M100" s="308">
        <v>384.585598477894</v>
      </c>
      <c r="N100" s="264">
        <v>-1.8886098867996699</v>
      </c>
      <c r="O100" s="264">
        <v>-1.6354887626946499</v>
      </c>
      <c r="P100" s="264">
        <v>-1.5111266648900199</v>
      </c>
      <c r="Q100" s="264">
        <v>-1.43136200336375</v>
      </c>
      <c r="R100" s="264">
        <v>1.2409546082411</v>
      </c>
      <c r="S100" s="264">
        <v>1.6903324481512401</v>
      </c>
      <c r="T100" s="264">
        <v>1.20142083951627</v>
      </c>
      <c r="U100" s="264">
        <v>1.2898919074438</v>
      </c>
      <c r="V100" s="309">
        <v>0.17848958055747999</v>
      </c>
      <c r="W100" s="309">
        <v>0.20259875259875201</v>
      </c>
    </row>
    <row r="101" spans="1:23">
      <c r="A101" s="307">
        <v>39356</v>
      </c>
      <c r="B101" s="264" t="s">
        <v>843</v>
      </c>
      <c r="C101" s="264" t="s">
        <v>69</v>
      </c>
      <c r="D101" s="264">
        <v>64.3274050918955</v>
      </c>
      <c r="E101" s="264">
        <v>220.17</v>
      </c>
      <c r="F101" s="264">
        <v>187.02</v>
      </c>
      <c r="G101" s="264">
        <v>230.2</v>
      </c>
      <c r="H101" s="264">
        <v>191.81</v>
      </c>
      <c r="I101" s="264">
        <v>0.50222826498153905</v>
      </c>
      <c r="J101" s="308">
        <v>438.38631823737097</v>
      </c>
      <c r="K101" s="308">
        <v>372.38047525436298</v>
      </c>
      <c r="L101" s="308">
        <v>458.357316883512</v>
      </c>
      <c r="M101" s="308">
        <v>381.91797111827299</v>
      </c>
      <c r="N101" s="264">
        <v>-0.81613762472687601</v>
      </c>
      <c r="O101" s="264">
        <v>-0.71202031196127002</v>
      </c>
      <c r="P101" s="264">
        <v>-0.89617832368897898</v>
      </c>
      <c r="Q101" s="264">
        <v>-0.69363683148270205</v>
      </c>
      <c r="R101" s="264">
        <v>1.19995489644833</v>
      </c>
      <c r="S101" s="264">
        <v>1.7798404874790601</v>
      </c>
      <c r="T101" s="264">
        <v>1.21541315390548</v>
      </c>
      <c r="U101" s="264">
        <v>1.58212940547433</v>
      </c>
      <c r="V101" s="309">
        <v>0.17725376965030501</v>
      </c>
      <c r="W101" s="309">
        <v>0.20014597779052201</v>
      </c>
    </row>
    <row r="102" spans="1:23">
      <c r="A102" s="307">
        <v>39387</v>
      </c>
      <c r="B102" s="264" t="s">
        <v>844</v>
      </c>
      <c r="C102" s="264" t="s">
        <v>70</v>
      </c>
      <c r="D102" s="264">
        <v>64.781221255577293</v>
      </c>
      <c r="E102" s="264">
        <v>222.12</v>
      </c>
      <c r="F102" s="264">
        <v>188.68</v>
      </c>
      <c r="G102" s="264">
        <v>232.14</v>
      </c>
      <c r="H102" s="264">
        <v>193.42</v>
      </c>
      <c r="I102" s="264">
        <v>0.50577137859199695</v>
      </c>
      <c r="J102" s="308">
        <v>439.17075857149899</v>
      </c>
      <c r="K102" s="308">
        <v>373.05392908009401</v>
      </c>
      <c r="L102" s="308">
        <v>458.982081283936</v>
      </c>
      <c r="M102" s="308">
        <v>382.42575239915101</v>
      </c>
      <c r="N102" s="264">
        <v>0.178938142340268</v>
      </c>
      <c r="O102" s="264">
        <v>0.18085100333748999</v>
      </c>
      <c r="P102" s="264">
        <v>0.13630510028104201</v>
      </c>
      <c r="Q102" s="264">
        <v>0.13295558713584099</v>
      </c>
      <c r="R102" s="264">
        <v>1.1844005701287601</v>
      </c>
      <c r="S102" s="264">
        <v>1.7463711512535101</v>
      </c>
      <c r="T102" s="264">
        <v>1.01430754944893</v>
      </c>
      <c r="U102" s="264">
        <v>1.44272957118183</v>
      </c>
      <c r="V102" s="309">
        <v>0.17723129107483601</v>
      </c>
      <c r="W102" s="309">
        <v>0.20018612346189599</v>
      </c>
    </row>
    <row r="103" spans="1:23">
      <c r="A103" s="307">
        <v>39417</v>
      </c>
      <c r="B103" s="264" t="s">
        <v>845</v>
      </c>
      <c r="C103" s="264" t="s">
        <v>1043</v>
      </c>
      <c r="D103" s="264">
        <v>65.049055680946097</v>
      </c>
      <c r="E103" s="264">
        <v>222.56</v>
      </c>
      <c r="F103" s="264">
        <v>189.4</v>
      </c>
      <c r="G103" s="264">
        <v>233.11</v>
      </c>
      <c r="H103" s="264">
        <v>194.29</v>
      </c>
      <c r="I103" s="264">
        <v>0.50786246276620095</v>
      </c>
      <c r="J103" s="308">
        <v>438.228883441731</v>
      </c>
      <c r="K103" s="308">
        <v>372.93561522225002</v>
      </c>
      <c r="L103" s="308">
        <v>459.00222420516701</v>
      </c>
      <c r="M103" s="308">
        <v>382.56420634388002</v>
      </c>
      <c r="N103" s="264">
        <v>-0.21446672197204</v>
      </c>
      <c r="O103" s="264">
        <v>-3.17149475240752E-2</v>
      </c>
      <c r="P103" s="264">
        <v>4.3886073231469399E-3</v>
      </c>
      <c r="Q103" s="264">
        <v>3.6204137368023297E-2</v>
      </c>
      <c r="R103" s="264">
        <v>1.3307713721157699</v>
      </c>
      <c r="S103" s="264">
        <v>1.5342725120524701</v>
      </c>
      <c r="T103" s="264">
        <v>1.00924637029673</v>
      </c>
      <c r="U103" s="264">
        <v>1.24420523223121</v>
      </c>
      <c r="V103" s="309">
        <v>0.17507919746568101</v>
      </c>
      <c r="W103" s="309">
        <v>0.199804416079057</v>
      </c>
    </row>
    <row r="104" spans="1:23">
      <c r="A104" s="307">
        <v>39448</v>
      </c>
      <c r="B104" s="264" t="s">
        <v>1012</v>
      </c>
      <c r="C104" s="264" t="s">
        <v>1044</v>
      </c>
      <c r="D104" s="264">
        <v>65.350563680104003</v>
      </c>
      <c r="E104" s="264">
        <v>229.58</v>
      </c>
      <c r="F104" s="264">
        <v>194.56</v>
      </c>
      <c r="G104" s="264">
        <v>241.89</v>
      </c>
      <c r="H104" s="264">
        <v>202.54</v>
      </c>
      <c r="I104" s="264">
        <v>0.51021644920602105</v>
      </c>
      <c r="J104" s="308">
        <v>449.96589262706698</v>
      </c>
      <c r="K104" s="308">
        <v>381.32835643140601</v>
      </c>
      <c r="L104" s="308">
        <v>474.09290777751198</v>
      </c>
      <c r="M104" s="308">
        <v>396.96877730066302</v>
      </c>
      <c r="N104" s="264">
        <v>2.6782828856822398</v>
      </c>
      <c r="O104" s="264">
        <v>2.25045312557637</v>
      </c>
      <c r="P104" s="264">
        <v>3.28771469429749</v>
      </c>
      <c r="Q104" s="264">
        <v>3.7652688667467702</v>
      </c>
      <c r="R104" s="264">
        <v>1.3409404080302101</v>
      </c>
      <c r="S104" s="264">
        <v>1.7795349281136701</v>
      </c>
      <c r="T104" s="264">
        <v>0.85595398884645801</v>
      </c>
      <c r="U104" s="264">
        <v>1.40981724320113</v>
      </c>
      <c r="V104" s="309">
        <v>0.179995888157895</v>
      </c>
      <c r="W104" s="309">
        <v>0.194282610842303</v>
      </c>
    </row>
    <row r="105" spans="1:23">
      <c r="A105" s="307">
        <v>39479</v>
      </c>
      <c r="B105" s="264" t="s">
        <v>846</v>
      </c>
      <c r="C105" s="264" t="s">
        <v>61</v>
      </c>
      <c r="D105" s="264">
        <v>65.5448342981189</v>
      </c>
      <c r="E105" s="264">
        <v>229.46</v>
      </c>
      <c r="F105" s="264">
        <v>194.69</v>
      </c>
      <c r="G105" s="264">
        <v>241.32</v>
      </c>
      <c r="H105" s="264">
        <v>202.46</v>
      </c>
      <c r="I105" s="264">
        <v>0.51173319304611697</v>
      </c>
      <c r="J105" s="308">
        <v>448.39772584249999</v>
      </c>
      <c r="K105" s="308">
        <v>380.45216266136299</v>
      </c>
      <c r="L105" s="308">
        <v>471.57386559884998</v>
      </c>
      <c r="M105" s="308">
        <v>395.63585624541298</v>
      </c>
      <c r="N105" s="264">
        <v>-0.34850792254763602</v>
      </c>
      <c r="O105" s="264">
        <v>-0.22977409239719501</v>
      </c>
      <c r="P105" s="264">
        <v>-0.53133935086092698</v>
      </c>
      <c r="Q105" s="264">
        <v>-0.33577478418163098</v>
      </c>
      <c r="R105" s="264">
        <v>1.26076259726902</v>
      </c>
      <c r="S105" s="264">
        <v>1.7632570760795601</v>
      </c>
      <c r="T105" s="264">
        <v>0.90589301520336296</v>
      </c>
      <c r="U105" s="264">
        <v>1.48882258115806</v>
      </c>
      <c r="V105" s="309">
        <v>0.17859160717037301</v>
      </c>
      <c r="W105" s="309">
        <v>0.191939148473772</v>
      </c>
    </row>
    <row r="106" spans="1:23">
      <c r="A106" s="307">
        <v>39508</v>
      </c>
      <c r="B106" s="264" t="s">
        <v>847</v>
      </c>
      <c r="C106" s="264" t="s">
        <v>62</v>
      </c>
      <c r="D106" s="264">
        <v>66.019890716036102</v>
      </c>
      <c r="E106" s="264">
        <v>231.11</v>
      </c>
      <c r="F106" s="264">
        <v>196.75</v>
      </c>
      <c r="G106" s="264">
        <v>241.16</v>
      </c>
      <c r="H106" s="264">
        <v>202.6</v>
      </c>
      <c r="I106" s="264">
        <v>0.51544213731641797</v>
      </c>
      <c r="J106" s="308">
        <v>448.37234534848801</v>
      </c>
      <c r="K106" s="308">
        <v>381.71112867169398</v>
      </c>
      <c r="L106" s="308">
        <v>467.870169201858</v>
      </c>
      <c r="M106" s="308">
        <v>393.06060822813299</v>
      </c>
      <c r="N106" s="264">
        <v>-5.6602637677705099E-3</v>
      </c>
      <c r="O106" s="264">
        <v>0.33091309076127601</v>
      </c>
      <c r="P106" s="264">
        <v>-0.78539051189533404</v>
      </c>
      <c r="Q106" s="264">
        <v>-0.65091370679078997</v>
      </c>
      <c r="R106" s="264">
        <v>2.1757075270107298</v>
      </c>
      <c r="S106" s="264">
        <v>2.0829974496766801</v>
      </c>
      <c r="T106" s="264">
        <v>1.1238957979420801</v>
      </c>
      <c r="U106" s="264">
        <v>1.2886938040848499</v>
      </c>
      <c r="V106" s="309">
        <v>0.17463786531130901</v>
      </c>
      <c r="W106" s="309">
        <v>0.19032576505429399</v>
      </c>
    </row>
    <row r="107" spans="1:23">
      <c r="A107" s="307">
        <v>39539</v>
      </c>
      <c r="B107" s="264" t="s">
        <v>848</v>
      </c>
      <c r="C107" s="264" t="s">
        <v>1045</v>
      </c>
      <c r="D107" s="264">
        <v>66.170126660633898</v>
      </c>
      <c r="E107" s="264">
        <v>230.41</v>
      </c>
      <c r="F107" s="264">
        <v>196.59</v>
      </c>
      <c r="G107" s="264">
        <v>240.49</v>
      </c>
      <c r="H107" s="264">
        <v>202.4</v>
      </c>
      <c r="I107" s="264">
        <v>0.51661508588608995</v>
      </c>
      <c r="J107" s="308">
        <v>445.999364507145</v>
      </c>
      <c r="K107" s="308">
        <v>380.534764413262</v>
      </c>
      <c r="L107" s="308">
        <v>465.510989845594</v>
      </c>
      <c r="M107" s="308">
        <v>391.78104846250602</v>
      </c>
      <c r="N107" s="264">
        <v>-0.52924335453814497</v>
      </c>
      <c r="O107" s="264">
        <v>-0.30818180819762703</v>
      </c>
      <c r="P107" s="264">
        <v>-0.50423803686587798</v>
      </c>
      <c r="Q107" s="264">
        <v>-0.32553752241781803</v>
      </c>
      <c r="R107" s="264">
        <v>1.24760607602588</v>
      </c>
      <c r="S107" s="264">
        <v>1.2149071179992099</v>
      </c>
      <c r="T107" s="264">
        <v>0.53632800968490502</v>
      </c>
      <c r="U107" s="264">
        <v>0.86712947345251001</v>
      </c>
      <c r="V107" s="309">
        <v>0.172033165471285</v>
      </c>
      <c r="W107" s="309">
        <v>0.188191699604743</v>
      </c>
    </row>
    <row r="108" spans="1:23">
      <c r="A108" s="307">
        <v>39569</v>
      </c>
      <c r="B108" s="264" t="s">
        <v>849</v>
      </c>
      <c r="C108" s="264" t="s">
        <v>64</v>
      </c>
      <c r="D108" s="264">
        <v>66.098635073205301</v>
      </c>
      <c r="E108" s="264">
        <v>234.18</v>
      </c>
      <c r="F108" s="264">
        <v>197.56</v>
      </c>
      <c r="G108" s="264">
        <v>244.34</v>
      </c>
      <c r="H108" s="264">
        <v>203.6</v>
      </c>
      <c r="I108" s="264">
        <v>0.51605692415294102</v>
      </c>
      <c r="J108" s="308">
        <v>453.78714835458197</v>
      </c>
      <c r="K108" s="308">
        <v>382.825984409135</v>
      </c>
      <c r="L108" s="308">
        <v>473.47489891945798</v>
      </c>
      <c r="M108" s="308">
        <v>394.53011958746703</v>
      </c>
      <c r="N108" s="264">
        <v>1.74614236413619</v>
      </c>
      <c r="O108" s="264">
        <v>0.60210530289033204</v>
      </c>
      <c r="P108" s="264">
        <v>1.7107886274619499</v>
      </c>
      <c r="Q108" s="264">
        <v>0.70168558069578801</v>
      </c>
      <c r="R108" s="264">
        <v>1.00946405950053</v>
      </c>
      <c r="S108" s="264">
        <v>1.1370497947538001</v>
      </c>
      <c r="T108" s="264">
        <v>0.32794631239938499</v>
      </c>
      <c r="U108" s="264">
        <v>0.51377954355336097</v>
      </c>
      <c r="V108" s="309">
        <v>0.185361409192144</v>
      </c>
      <c r="W108" s="309">
        <v>0.20009823182711201</v>
      </c>
    </row>
    <row r="109" spans="1:23">
      <c r="A109" s="307">
        <v>39600</v>
      </c>
      <c r="B109" s="264" t="s">
        <v>850</v>
      </c>
      <c r="C109" s="264" t="s">
        <v>65</v>
      </c>
      <c r="D109" s="264">
        <v>66.372168103369305</v>
      </c>
      <c r="E109" s="264">
        <v>234.13</v>
      </c>
      <c r="F109" s="264">
        <v>197.98</v>
      </c>
      <c r="G109" s="264">
        <v>244.15</v>
      </c>
      <c r="H109" s="264">
        <v>203.36</v>
      </c>
      <c r="I109" s="264">
        <v>0.51819249947978896</v>
      </c>
      <c r="J109" s="308">
        <v>451.82051117112297</v>
      </c>
      <c r="K109" s="308">
        <v>382.05879127689298</v>
      </c>
      <c r="L109" s="308">
        <v>471.15695469367301</v>
      </c>
      <c r="M109" s="308">
        <v>392.44103340776297</v>
      </c>
      <c r="N109" s="264">
        <v>-0.43338318209110699</v>
      </c>
      <c r="O109" s="264">
        <v>-0.20040257544863299</v>
      </c>
      <c r="P109" s="264">
        <v>-0.48956010784835202</v>
      </c>
      <c r="Q109" s="264">
        <v>-0.52951246964063603</v>
      </c>
      <c r="R109" s="264">
        <v>0.55592620489850497</v>
      </c>
      <c r="S109" s="264">
        <v>0.79564499127473498</v>
      </c>
      <c r="T109" s="264">
        <v>3.4267905511176103E-2</v>
      </c>
      <c r="U109" s="264">
        <v>0.26265015662021401</v>
      </c>
      <c r="V109" s="309">
        <v>0.18259420143448801</v>
      </c>
      <c r="W109" s="309">
        <v>0.20058025177026001</v>
      </c>
    </row>
    <row r="110" spans="1:23">
      <c r="A110" s="307">
        <v>39630</v>
      </c>
      <c r="B110" s="264" t="s">
        <v>851</v>
      </c>
      <c r="C110" s="264" t="s">
        <v>66</v>
      </c>
      <c r="D110" s="264">
        <v>66.742059360068197</v>
      </c>
      <c r="E110" s="264">
        <v>235.99</v>
      </c>
      <c r="F110" s="264">
        <v>199.58</v>
      </c>
      <c r="G110" s="264">
        <v>246.51</v>
      </c>
      <c r="H110" s="264">
        <v>206.49</v>
      </c>
      <c r="I110" s="264">
        <v>0.52108037975132104</v>
      </c>
      <c r="J110" s="308">
        <v>452.88598298907999</v>
      </c>
      <c r="K110" s="308">
        <v>383.011926289082</v>
      </c>
      <c r="L110" s="308">
        <v>473.07480684197702</v>
      </c>
      <c r="M110" s="308">
        <v>396.272836253295</v>
      </c>
      <c r="N110" s="264">
        <v>0.23581749646459599</v>
      </c>
      <c r="O110" s="264">
        <v>0.249473388376797</v>
      </c>
      <c r="P110" s="264">
        <v>0.40705164790590898</v>
      </c>
      <c r="Q110" s="264">
        <v>0.97640219022430097</v>
      </c>
      <c r="R110" s="264">
        <v>-3.5118106586562399E-2</v>
      </c>
      <c r="S110" s="264">
        <v>-2.68804468616102E-3</v>
      </c>
      <c r="T110" s="264">
        <v>1.4065880105507101E-2</v>
      </c>
      <c r="U110" s="264">
        <v>1.08411699648878</v>
      </c>
      <c r="V110" s="309">
        <v>0.18243310953001299</v>
      </c>
      <c r="W110" s="309">
        <v>0.19381083829725401</v>
      </c>
    </row>
    <row r="111" spans="1:23">
      <c r="A111" s="307">
        <v>39661</v>
      </c>
      <c r="B111" s="264" t="s">
        <v>852</v>
      </c>
      <c r="C111" s="264" t="s">
        <v>1046</v>
      </c>
      <c r="D111" s="264">
        <v>67.127492266208904</v>
      </c>
      <c r="E111" s="264">
        <v>235.46</v>
      </c>
      <c r="F111" s="264">
        <v>199.85</v>
      </c>
      <c r="G111" s="264">
        <v>246.09</v>
      </c>
      <c r="H111" s="264">
        <v>206.54</v>
      </c>
      <c r="I111" s="264">
        <v>0.52408959953006495</v>
      </c>
      <c r="J111" s="308">
        <v>449.27432296143598</v>
      </c>
      <c r="K111" s="308">
        <v>381.32792594853902</v>
      </c>
      <c r="L111" s="308">
        <v>469.55711431911902</v>
      </c>
      <c r="M111" s="308">
        <v>394.09291881616798</v>
      </c>
      <c r="N111" s="264">
        <v>-0.79747666373048998</v>
      </c>
      <c r="O111" s="264">
        <v>-0.43967308194807803</v>
      </c>
      <c r="P111" s="264">
        <v>-0.74358060754502497</v>
      </c>
      <c r="Q111" s="264">
        <v>-0.55010518958049603</v>
      </c>
      <c r="R111" s="264">
        <v>-0.27247240582458598</v>
      </c>
      <c r="S111" s="264">
        <v>1.0781637187085E-2</v>
      </c>
      <c r="T111" s="264">
        <v>-8.7890268702706092E-3</v>
      </c>
      <c r="U111" s="264">
        <v>1.00534810863813</v>
      </c>
      <c r="V111" s="309">
        <v>0.17818363772829601</v>
      </c>
      <c r="W111" s="309">
        <v>0.19148833155805201</v>
      </c>
    </row>
    <row r="112" spans="1:23">
      <c r="A112" s="307">
        <v>39692</v>
      </c>
      <c r="B112" s="264" t="s">
        <v>853</v>
      </c>
      <c r="C112" s="264" t="s">
        <v>68</v>
      </c>
      <c r="D112" s="264">
        <v>67.584934814759706</v>
      </c>
      <c r="E112" s="264">
        <v>233.93</v>
      </c>
      <c r="F112" s="264">
        <v>198.51</v>
      </c>
      <c r="G112" s="264">
        <v>244.21</v>
      </c>
      <c r="H112" s="264">
        <v>204.38</v>
      </c>
      <c r="I112" s="264">
        <v>0.52766102569219997</v>
      </c>
      <c r="J112" s="308">
        <v>443.33386134237298</v>
      </c>
      <c r="K112" s="308">
        <v>376.20743305721601</v>
      </c>
      <c r="L112" s="308">
        <v>462.816065824909</v>
      </c>
      <c r="M112" s="308">
        <v>387.33199923547301</v>
      </c>
      <c r="N112" s="264">
        <v>-1.3222348385960001</v>
      </c>
      <c r="O112" s="264">
        <v>-1.34280563863394</v>
      </c>
      <c r="P112" s="264">
        <v>-1.4356184346146299</v>
      </c>
      <c r="Q112" s="264">
        <v>-1.7155648472457199</v>
      </c>
      <c r="R112" s="264">
        <v>0.30323224154831202</v>
      </c>
      <c r="S112" s="264">
        <v>0.30836323080378802</v>
      </c>
      <c r="T112" s="264">
        <v>6.7870997028918204E-2</v>
      </c>
      <c r="U112" s="264">
        <v>0.71411950121085299</v>
      </c>
      <c r="V112" s="309">
        <v>0.178429298272127</v>
      </c>
      <c r="W112" s="309">
        <v>0.194882082395538</v>
      </c>
    </row>
    <row r="113" spans="1:23">
      <c r="A113" s="307">
        <v>39722</v>
      </c>
      <c r="B113" s="264" t="s">
        <v>854</v>
      </c>
      <c r="C113" s="264" t="s">
        <v>69</v>
      </c>
      <c r="D113" s="264">
        <v>68.045485693199694</v>
      </c>
      <c r="E113" s="264">
        <v>233.68</v>
      </c>
      <c r="F113" s="264">
        <v>198.34</v>
      </c>
      <c r="G113" s="264">
        <v>243.64</v>
      </c>
      <c r="H113" s="264">
        <v>204.18</v>
      </c>
      <c r="I113" s="264">
        <v>0.53125671975578304</v>
      </c>
      <c r="J113" s="308">
        <v>439.862671492272</v>
      </c>
      <c r="K113" s="308">
        <v>373.34115997850603</v>
      </c>
      <c r="L113" s="308">
        <v>458.61066964385998</v>
      </c>
      <c r="M113" s="308">
        <v>384.33396210754898</v>
      </c>
      <c r="N113" s="264">
        <v>-0.78297422163749997</v>
      </c>
      <c r="O113" s="264">
        <v>-0.76188634961763502</v>
      </c>
      <c r="P113" s="264">
        <v>-0.90865388900305299</v>
      </c>
      <c r="Q113" s="264">
        <v>-0.77402257852211598</v>
      </c>
      <c r="R113" s="264">
        <v>0.33676992038367298</v>
      </c>
      <c r="S113" s="264">
        <v>0.25798471938849299</v>
      </c>
      <c r="T113" s="264">
        <v>5.5274073526390098E-2</v>
      </c>
      <c r="U113" s="264">
        <v>0.63259421445975805</v>
      </c>
      <c r="V113" s="309">
        <v>0.17817888474336999</v>
      </c>
      <c r="W113" s="309">
        <v>0.19326084827113299</v>
      </c>
    </row>
    <row r="114" spans="1:23">
      <c r="A114" s="307">
        <v>39753</v>
      </c>
      <c r="B114" s="264" t="s">
        <v>855</v>
      </c>
      <c r="C114" s="264" t="s">
        <v>70</v>
      </c>
      <c r="D114" s="264">
        <v>68.818941780387206</v>
      </c>
      <c r="E114" s="264">
        <v>235.88</v>
      </c>
      <c r="F114" s="264">
        <v>200.39</v>
      </c>
      <c r="G114" s="264">
        <v>245.1</v>
      </c>
      <c r="H114" s="264">
        <v>205.36</v>
      </c>
      <c r="I114" s="264">
        <v>0.53729538256446696</v>
      </c>
      <c r="J114" s="308">
        <v>439.01363692009397</v>
      </c>
      <c r="K114" s="308">
        <v>372.96058462954699</v>
      </c>
      <c r="L114" s="308">
        <v>456.17365783074001</v>
      </c>
      <c r="M114" s="308">
        <v>382.21061759331201</v>
      </c>
      <c r="N114" s="264">
        <v>-0.19302264711339401</v>
      </c>
      <c r="O114" s="264">
        <v>-0.10193768856892001</v>
      </c>
      <c r="P114" s="264">
        <v>-0.531390125531084</v>
      </c>
      <c r="Q114" s="264">
        <v>-0.55247381797677297</v>
      </c>
      <c r="R114" s="264">
        <v>-3.57768927776725E-2</v>
      </c>
      <c r="S114" s="264">
        <v>-2.5021704174665899E-2</v>
      </c>
      <c r="T114" s="264">
        <v>-0.61188084845034096</v>
      </c>
      <c r="U114" s="264">
        <v>-5.6255313479447497E-2</v>
      </c>
      <c r="V114" s="309">
        <v>0.177104645940416</v>
      </c>
      <c r="W114" s="309">
        <v>0.193513829372809</v>
      </c>
    </row>
    <row r="115" spans="1:23">
      <c r="A115" s="307">
        <v>39783</v>
      </c>
      <c r="B115" s="264" t="s">
        <v>856</v>
      </c>
      <c r="C115" s="264" t="s">
        <v>1043</v>
      </c>
      <c r="D115" s="264">
        <v>69.295552363249001</v>
      </c>
      <c r="E115" s="264">
        <v>235.98</v>
      </c>
      <c r="F115" s="264">
        <v>201.4</v>
      </c>
      <c r="G115" s="264">
        <v>246.32</v>
      </c>
      <c r="H115" s="264">
        <v>206.8</v>
      </c>
      <c r="I115" s="264">
        <v>0.54101646078549204</v>
      </c>
      <c r="J115" s="308">
        <v>436.17896516010802</v>
      </c>
      <c r="K115" s="308">
        <v>372.26224079687103</v>
      </c>
      <c r="L115" s="308">
        <v>455.29113780082099</v>
      </c>
      <c r="M115" s="308">
        <v>382.24345281426503</v>
      </c>
      <c r="N115" s="264">
        <v>-0.64569104957039603</v>
      </c>
      <c r="O115" s="264">
        <v>-0.18724333386860301</v>
      </c>
      <c r="P115" s="264">
        <v>-0.193461418644014</v>
      </c>
      <c r="Q115" s="264">
        <v>8.5908709599458195E-3</v>
      </c>
      <c r="R115" s="264">
        <v>-0.46777343052424297</v>
      </c>
      <c r="S115" s="264">
        <v>-0.18056050371509899</v>
      </c>
      <c r="T115" s="264">
        <v>-0.80851163864670295</v>
      </c>
      <c r="U115" s="264">
        <v>-8.3843058053012495E-2</v>
      </c>
      <c r="V115" s="309">
        <v>0.17169811320754699</v>
      </c>
      <c r="W115" s="309">
        <v>0.19110251450676999</v>
      </c>
    </row>
    <row r="116" spans="1:23">
      <c r="A116" s="307">
        <v>39814</v>
      </c>
      <c r="B116" s="264" t="s">
        <v>1013</v>
      </c>
      <c r="C116" s="264" t="s">
        <v>1044</v>
      </c>
      <c r="D116" s="264">
        <v>69.4561494074742</v>
      </c>
      <c r="E116" s="264">
        <v>242.03</v>
      </c>
      <c r="F116" s="264">
        <v>205.03</v>
      </c>
      <c r="G116" s="264">
        <v>255.76</v>
      </c>
      <c r="H116" s="264">
        <v>215.07</v>
      </c>
      <c r="I116" s="264">
        <v>0.54227030235996798</v>
      </c>
      <c r="J116" s="308">
        <v>446.32722637895102</v>
      </c>
      <c r="K116" s="308">
        <v>378.095571724482</v>
      </c>
      <c r="L116" s="308">
        <v>471.64670255208301</v>
      </c>
      <c r="M116" s="308">
        <v>396.61032341991103</v>
      </c>
      <c r="N116" s="264">
        <v>2.3266278361494801</v>
      </c>
      <c r="O116" s="264">
        <v>1.56699506109561</v>
      </c>
      <c r="P116" s="264">
        <v>3.5923310148894498</v>
      </c>
      <c r="Q116" s="264">
        <v>3.75856551626195</v>
      </c>
      <c r="R116" s="264">
        <v>-0.80865379081781497</v>
      </c>
      <c r="S116" s="264">
        <v>-0.84776929184535699</v>
      </c>
      <c r="T116" s="264">
        <v>-0.51597591638676799</v>
      </c>
      <c r="U116" s="264">
        <v>-9.0297751674439694E-2</v>
      </c>
      <c r="V116" s="309">
        <v>0.180461395893284</v>
      </c>
      <c r="W116" s="309">
        <v>0.18919421583670401</v>
      </c>
    </row>
    <row r="117" spans="1:23">
      <c r="A117" s="307">
        <v>39845</v>
      </c>
      <c r="B117" s="264" t="s">
        <v>857</v>
      </c>
      <c r="C117" s="264" t="s">
        <v>61</v>
      </c>
      <c r="D117" s="264">
        <v>69.609493681960302</v>
      </c>
      <c r="E117" s="264">
        <v>242.67</v>
      </c>
      <c r="F117" s="264">
        <v>205.81</v>
      </c>
      <c r="G117" s="264">
        <v>255.92</v>
      </c>
      <c r="H117" s="264">
        <v>215.74</v>
      </c>
      <c r="I117" s="264">
        <v>0.54346751883108202</v>
      </c>
      <c r="J117" s="308">
        <v>446.521625656575</v>
      </c>
      <c r="K117" s="308">
        <v>378.69788509655001</v>
      </c>
      <c r="L117" s="308">
        <v>470.90210754535201</v>
      </c>
      <c r="M117" s="308">
        <v>396.96944624036598</v>
      </c>
      <c r="N117" s="264">
        <v>4.3555325809019302E-2</v>
      </c>
      <c r="O117" s="264">
        <v>0.159301884790786</v>
      </c>
      <c r="P117" s="264">
        <v>-0.157871347918104</v>
      </c>
      <c r="Q117" s="264">
        <v>9.0548026425008005E-2</v>
      </c>
      <c r="R117" s="264">
        <v>-0.41840091458978901</v>
      </c>
      <c r="S117" s="264">
        <v>-0.46110332309360302</v>
      </c>
      <c r="T117" s="264">
        <v>-0.142450229434188</v>
      </c>
      <c r="U117" s="264">
        <v>0.33707510932099399</v>
      </c>
      <c r="V117" s="309">
        <v>0.17909722559642399</v>
      </c>
      <c r="W117" s="309">
        <v>0.18624269954574901</v>
      </c>
    </row>
    <row r="118" spans="1:23">
      <c r="A118" s="307">
        <v>39873</v>
      </c>
      <c r="B118" s="264" t="s">
        <v>858</v>
      </c>
      <c r="C118" s="264" t="s">
        <v>62</v>
      </c>
      <c r="D118" s="264">
        <v>70.009950182560502</v>
      </c>
      <c r="E118" s="264">
        <v>240.7</v>
      </c>
      <c r="F118" s="264">
        <v>205.97</v>
      </c>
      <c r="G118" s="264">
        <v>251.83</v>
      </c>
      <c r="H118" s="264">
        <v>213.58</v>
      </c>
      <c r="I118" s="264">
        <v>0.54659403346679103</v>
      </c>
      <c r="J118" s="308">
        <v>440.36338719863397</v>
      </c>
      <c r="K118" s="308">
        <v>376.82445725510098</v>
      </c>
      <c r="L118" s="308">
        <v>460.72584876706298</v>
      </c>
      <c r="M118" s="308">
        <v>390.74703879470002</v>
      </c>
      <c r="N118" s="264">
        <v>-1.3791579408691199</v>
      </c>
      <c r="O118" s="264">
        <v>-0.49470248321332699</v>
      </c>
      <c r="P118" s="264">
        <v>-2.1610136406767202</v>
      </c>
      <c r="Q118" s="264">
        <v>-1.5674776748177299</v>
      </c>
      <c r="R118" s="264">
        <v>-1.78622928754208</v>
      </c>
      <c r="S118" s="264">
        <v>-1.2802014532816599</v>
      </c>
      <c r="T118" s="264">
        <v>-1.52698780667778</v>
      </c>
      <c r="U118" s="264">
        <v>-0.58860373820255296</v>
      </c>
      <c r="V118" s="309">
        <v>0.168616788852745</v>
      </c>
      <c r="W118" s="309">
        <v>0.17908980241595701</v>
      </c>
    </row>
    <row r="119" spans="1:23">
      <c r="A119" s="307">
        <v>39904</v>
      </c>
      <c r="B119" s="264" t="s">
        <v>859</v>
      </c>
      <c r="C119" s="264" t="s">
        <v>1045</v>
      </c>
      <c r="D119" s="264">
        <v>70.254990188749304</v>
      </c>
      <c r="E119" s="264">
        <v>241.54</v>
      </c>
      <c r="F119" s="264">
        <v>206.18</v>
      </c>
      <c r="G119" s="264">
        <v>251.93</v>
      </c>
      <c r="H119" s="264">
        <v>213.84</v>
      </c>
      <c r="I119" s="264">
        <v>0.54850715303042796</v>
      </c>
      <c r="J119" s="308">
        <v>440.35888805738301</v>
      </c>
      <c r="K119" s="308">
        <v>375.89300132347103</v>
      </c>
      <c r="L119" s="308">
        <v>459.30121167631199</v>
      </c>
      <c r="M119" s="308">
        <v>389.858179275444</v>
      </c>
      <c r="N119" s="264">
        <v>-1.02168831065397E-3</v>
      </c>
      <c r="O119" s="264">
        <v>-0.247185636095515</v>
      </c>
      <c r="P119" s="264">
        <v>-0.30921579385293502</v>
      </c>
      <c r="Q119" s="264">
        <v>-0.22747696873093301</v>
      </c>
      <c r="R119" s="264">
        <v>-1.26468262034293</v>
      </c>
      <c r="S119" s="264">
        <v>-1.2198000087974601</v>
      </c>
      <c r="T119" s="264">
        <v>-1.33397026165614</v>
      </c>
      <c r="U119" s="264">
        <v>-0.490801991216339</v>
      </c>
      <c r="V119" s="309">
        <v>0.17150063051702399</v>
      </c>
      <c r="W119" s="309">
        <v>0.17812383090160899</v>
      </c>
    </row>
    <row r="120" spans="1:23">
      <c r="A120" s="307">
        <v>39934</v>
      </c>
      <c r="B120" s="264" t="s">
        <v>860</v>
      </c>
      <c r="C120" s="264" t="s">
        <v>64</v>
      </c>
      <c r="D120" s="264">
        <v>70.050358471107799</v>
      </c>
      <c r="E120" s="264">
        <v>244.54</v>
      </c>
      <c r="F120" s="264">
        <v>207.7</v>
      </c>
      <c r="G120" s="264">
        <v>255.81</v>
      </c>
      <c r="H120" s="264">
        <v>215.67</v>
      </c>
      <c r="I120" s="264">
        <v>0.54690951618553296</v>
      </c>
      <c r="J120" s="308">
        <v>447.13063635382503</v>
      </c>
      <c r="K120" s="308">
        <v>379.77031639277601</v>
      </c>
      <c r="L120" s="308">
        <v>467.73733575558998</v>
      </c>
      <c r="M120" s="308">
        <v>394.34311091203699</v>
      </c>
      <c r="N120" s="264">
        <v>1.53777940677327</v>
      </c>
      <c r="O120" s="264">
        <v>1.03149434962968</v>
      </c>
      <c r="P120" s="264">
        <v>1.8367302033644599</v>
      </c>
      <c r="Q120" s="264">
        <v>1.15040080598743</v>
      </c>
      <c r="R120" s="264">
        <v>-1.4668797970355401</v>
      </c>
      <c r="S120" s="264">
        <v>-0.79818720275090005</v>
      </c>
      <c r="T120" s="264">
        <v>-1.2117988043213199</v>
      </c>
      <c r="U120" s="264">
        <v>-4.7400354534488098E-2</v>
      </c>
      <c r="V120" s="309">
        <v>0.17737120847376001</v>
      </c>
      <c r="W120" s="309">
        <v>0.186117679788566</v>
      </c>
    </row>
    <row r="121" spans="1:23">
      <c r="A121" s="307">
        <v>39965</v>
      </c>
      <c r="B121" s="264" t="s">
        <v>861</v>
      </c>
      <c r="C121" s="264" t="s">
        <v>65</v>
      </c>
      <c r="D121" s="264">
        <v>70.179354161469305</v>
      </c>
      <c r="E121" s="264">
        <v>243.87</v>
      </c>
      <c r="F121" s="264">
        <v>207.8</v>
      </c>
      <c r="G121" s="264">
        <v>255.16</v>
      </c>
      <c r="H121" s="264">
        <v>215.6</v>
      </c>
      <c r="I121" s="264">
        <v>0.54791663409535396</v>
      </c>
      <c r="J121" s="308">
        <v>445.0859580174</v>
      </c>
      <c r="K121" s="308">
        <v>379.25477539679298</v>
      </c>
      <c r="L121" s="308">
        <v>465.691282436216</v>
      </c>
      <c r="M121" s="308">
        <v>393.49051768791401</v>
      </c>
      <c r="N121" s="264">
        <v>-0.45728880335695898</v>
      </c>
      <c r="O121" s="264">
        <v>-0.135750735044393</v>
      </c>
      <c r="P121" s="264">
        <v>-0.43743639067627099</v>
      </c>
      <c r="Q121" s="264">
        <v>-0.21620593856734899</v>
      </c>
      <c r="R121" s="264">
        <v>-1.49053727912135</v>
      </c>
      <c r="S121" s="264">
        <v>-0.73392261717851703</v>
      </c>
      <c r="T121" s="264">
        <v>-1.1600533968581099</v>
      </c>
      <c r="U121" s="264">
        <v>0.26742470608582802</v>
      </c>
      <c r="V121" s="309">
        <v>0.17358036573628499</v>
      </c>
      <c r="W121" s="309">
        <v>0.18348794063079801</v>
      </c>
    </row>
    <row r="122" spans="1:23">
      <c r="A122" s="307">
        <v>39995</v>
      </c>
      <c r="B122" s="264" t="s">
        <v>862</v>
      </c>
      <c r="C122" s="264" t="s">
        <v>66</v>
      </c>
      <c r="D122" s="264">
        <v>70.370516449595101</v>
      </c>
      <c r="E122" s="264">
        <v>244.83</v>
      </c>
      <c r="F122" s="264">
        <v>208.84</v>
      </c>
      <c r="G122" s="264">
        <v>256.70999999999998</v>
      </c>
      <c r="H122" s="264">
        <v>216.94</v>
      </c>
      <c r="I122" s="264">
        <v>0.54940911003400195</v>
      </c>
      <c r="J122" s="308">
        <v>445.62420886113102</v>
      </c>
      <c r="K122" s="308">
        <v>380.11746835991698</v>
      </c>
      <c r="L122" s="308">
        <v>467.247439679536</v>
      </c>
      <c r="M122" s="308">
        <v>394.86058028155702</v>
      </c>
      <c r="N122" s="264">
        <v>0.120931886085085</v>
      </c>
      <c r="O122" s="264">
        <v>0.227470560448984</v>
      </c>
      <c r="P122" s="264">
        <v>0.334160698731512</v>
      </c>
      <c r="Q122" s="264">
        <v>0.34818185751817099</v>
      </c>
      <c r="R122" s="264">
        <v>-1.6034442223230101</v>
      </c>
      <c r="S122" s="264">
        <v>-0.75570960862995096</v>
      </c>
      <c r="T122" s="264">
        <v>-1.2318066991013901</v>
      </c>
      <c r="U122" s="264">
        <v>-0.35638475376974499</v>
      </c>
      <c r="V122" s="309">
        <v>0.17233288642022601</v>
      </c>
      <c r="W122" s="309">
        <v>0.18332257767124499</v>
      </c>
    </row>
    <row r="123" spans="1:23">
      <c r="A123" s="307">
        <v>40026</v>
      </c>
      <c r="B123" s="264" t="s">
        <v>863</v>
      </c>
      <c r="C123" s="264" t="s">
        <v>1046</v>
      </c>
      <c r="D123" s="264">
        <v>70.538884318540795</v>
      </c>
      <c r="E123" s="264">
        <v>244.71</v>
      </c>
      <c r="F123" s="264">
        <v>208.85</v>
      </c>
      <c r="G123" s="264">
        <v>255.88</v>
      </c>
      <c r="H123" s="264">
        <v>216.45</v>
      </c>
      <c r="I123" s="264">
        <v>0.55072362136208097</v>
      </c>
      <c r="J123" s="308">
        <v>444.34266210475801</v>
      </c>
      <c r="K123" s="308">
        <v>379.22833141505799</v>
      </c>
      <c r="L123" s="308">
        <v>464.62506795539798</v>
      </c>
      <c r="M123" s="308">
        <v>393.02835688192101</v>
      </c>
      <c r="N123" s="264">
        <v>-0.287584635414595</v>
      </c>
      <c r="O123" s="264">
        <v>-0.233911098244421</v>
      </c>
      <c r="P123" s="264">
        <v>-0.56123832929643203</v>
      </c>
      <c r="Q123" s="264">
        <v>-0.46401780555805899</v>
      </c>
      <c r="R123" s="264">
        <v>-1.0976947946122899</v>
      </c>
      <c r="S123" s="264">
        <v>-0.55060077969854004</v>
      </c>
      <c r="T123" s="264">
        <v>-1.05036133269367</v>
      </c>
      <c r="U123" s="264">
        <v>-0.27012967841306701</v>
      </c>
      <c r="V123" s="309">
        <v>0.17170217859707901</v>
      </c>
      <c r="W123" s="309">
        <v>0.182166782166782</v>
      </c>
    </row>
    <row r="124" spans="1:23">
      <c r="A124" s="307">
        <v>40057</v>
      </c>
      <c r="B124" s="264" t="s">
        <v>864</v>
      </c>
      <c r="C124" s="264" t="s">
        <v>68</v>
      </c>
      <c r="D124" s="264">
        <v>70.892715870817796</v>
      </c>
      <c r="E124" s="264">
        <v>244.29</v>
      </c>
      <c r="F124" s="264">
        <v>208.75</v>
      </c>
      <c r="G124" s="264">
        <v>253.79</v>
      </c>
      <c r="H124" s="264">
        <v>215</v>
      </c>
      <c r="I124" s="264">
        <v>0.55348611747617005</v>
      </c>
      <c r="J124" s="308">
        <v>441.36608360464902</v>
      </c>
      <c r="K124" s="308">
        <v>377.15489767272697</v>
      </c>
      <c r="L124" s="308">
        <v>458.53001906759999</v>
      </c>
      <c r="M124" s="308">
        <v>388.44696047730002</v>
      </c>
      <c r="N124" s="264">
        <v>-0.669883572738594</v>
      </c>
      <c r="O124" s="264">
        <v>-0.54675074897324605</v>
      </c>
      <c r="P124" s="264">
        <v>-1.3118209300717201</v>
      </c>
      <c r="Q124" s="264">
        <v>-1.1656656127735101</v>
      </c>
      <c r="R124" s="264">
        <v>-0.44385911145288198</v>
      </c>
      <c r="S124" s="264">
        <v>0.25184633057668798</v>
      </c>
      <c r="T124" s="264">
        <v>-0.92607994272412297</v>
      </c>
      <c r="U124" s="264">
        <v>0.28785673376519</v>
      </c>
      <c r="V124" s="309">
        <v>0.17025149700598799</v>
      </c>
      <c r="W124" s="309">
        <v>0.18041860465116299</v>
      </c>
    </row>
    <row r="125" spans="1:23">
      <c r="A125" s="307">
        <v>40087</v>
      </c>
      <c r="B125" s="264" t="s">
        <v>865</v>
      </c>
      <c r="C125" s="264" t="s">
        <v>69</v>
      </c>
      <c r="D125" s="264">
        <v>71.107190633106001</v>
      </c>
      <c r="E125" s="264">
        <v>242.87</v>
      </c>
      <c r="F125" s="264">
        <v>207.34</v>
      </c>
      <c r="G125" s="264">
        <v>251.38</v>
      </c>
      <c r="H125" s="264">
        <v>214.29</v>
      </c>
      <c r="I125" s="264">
        <v>0.55516060267563505</v>
      </c>
      <c r="J125" s="308">
        <v>437.47700904832101</v>
      </c>
      <c r="K125" s="308">
        <v>373.47751083328097</v>
      </c>
      <c r="L125" s="308">
        <v>452.80590659433801</v>
      </c>
      <c r="M125" s="308">
        <v>385.996410709288</v>
      </c>
      <c r="N125" s="264">
        <v>-0.88114485928911801</v>
      </c>
      <c r="O125" s="264">
        <v>-0.97503356369971195</v>
      </c>
      <c r="P125" s="264">
        <v>-1.2483615543647399</v>
      </c>
      <c r="Q125" s="264">
        <v>-0.63085826826935198</v>
      </c>
      <c r="R125" s="264">
        <v>-0.54236528775165604</v>
      </c>
      <c r="S125" s="264">
        <v>3.6521784735077403E-2</v>
      </c>
      <c r="T125" s="264">
        <v>-1.2657278676114101</v>
      </c>
      <c r="U125" s="264">
        <v>0.432553134940794</v>
      </c>
      <c r="V125" s="309">
        <v>0.17136104948393899</v>
      </c>
      <c r="W125" s="309">
        <v>0.17308320500256699</v>
      </c>
    </row>
    <row r="126" spans="1:23">
      <c r="A126" s="307">
        <v>40118</v>
      </c>
      <c r="B126" s="264" t="s">
        <v>866</v>
      </c>
      <c r="C126" s="264" t="s">
        <v>70</v>
      </c>
      <c r="D126" s="264">
        <v>71.476045779842494</v>
      </c>
      <c r="E126" s="264">
        <v>244.38</v>
      </c>
      <c r="F126" s="264">
        <v>209.4</v>
      </c>
      <c r="G126" s="264">
        <v>252.14</v>
      </c>
      <c r="H126" s="264">
        <v>214.72</v>
      </c>
      <c r="I126" s="264">
        <v>0.558040393646689</v>
      </c>
      <c r="J126" s="308">
        <v>437.92528781478097</v>
      </c>
      <c r="K126" s="308">
        <v>375.24165344306101</v>
      </c>
      <c r="L126" s="308">
        <v>451.83109120885098</v>
      </c>
      <c r="M126" s="308">
        <v>384.77501350188197</v>
      </c>
      <c r="N126" s="264">
        <v>0.10246910287592401</v>
      </c>
      <c r="O126" s="264">
        <v>0.472355780096123</v>
      </c>
      <c r="P126" s="264">
        <v>-0.21528327508345499</v>
      </c>
      <c r="Q126" s="264">
        <v>-0.31642708935084601</v>
      </c>
      <c r="R126" s="264">
        <v>-0.24790781282974</v>
      </c>
      <c r="S126" s="264">
        <v>0.61161122851067795</v>
      </c>
      <c r="T126" s="264">
        <v>-0.95195471008565602</v>
      </c>
      <c r="U126" s="264">
        <v>0.670937904529323</v>
      </c>
      <c r="V126" s="309">
        <v>0.167048710601719</v>
      </c>
      <c r="W126" s="309">
        <v>0.17427347242921001</v>
      </c>
    </row>
    <row r="127" spans="1:23">
      <c r="A127" s="307">
        <v>40148</v>
      </c>
      <c r="B127" s="264" t="s">
        <v>867</v>
      </c>
      <c r="C127" s="264" t="s">
        <v>1043</v>
      </c>
      <c r="D127" s="264">
        <v>71.7718551742052</v>
      </c>
      <c r="E127" s="264">
        <v>243.78</v>
      </c>
      <c r="F127" s="264">
        <v>209.5</v>
      </c>
      <c r="G127" s="264">
        <v>252.66</v>
      </c>
      <c r="H127" s="264">
        <v>215.26</v>
      </c>
      <c r="I127" s="264">
        <v>0.56034988893386495</v>
      </c>
      <c r="J127" s="308">
        <v>435.04960885032301</v>
      </c>
      <c r="K127" s="308">
        <v>373.87354604209798</v>
      </c>
      <c r="L127" s="308">
        <v>450.896850324566</v>
      </c>
      <c r="M127" s="308">
        <v>384.152837809174</v>
      </c>
      <c r="N127" s="264">
        <v>-0.65665971901456299</v>
      </c>
      <c r="O127" s="264">
        <v>-0.36459369273361703</v>
      </c>
      <c r="P127" s="264">
        <v>-0.20676772857433101</v>
      </c>
      <c r="Q127" s="264">
        <v>-0.161698569521118</v>
      </c>
      <c r="R127" s="264">
        <v>-0.25892039735800898</v>
      </c>
      <c r="S127" s="264">
        <v>0.43284144042585698</v>
      </c>
      <c r="T127" s="264">
        <v>-0.96515989691362503</v>
      </c>
      <c r="U127" s="264">
        <v>0.49952065387948202</v>
      </c>
      <c r="V127" s="309">
        <v>0.16362768496419999</v>
      </c>
      <c r="W127" s="309">
        <v>0.173743380098485</v>
      </c>
    </row>
    <row r="128" spans="1:23">
      <c r="A128" s="307">
        <v>40179</v>
      </c>
      <c r="B128" s="264" t="s">
        <v>1014</v>
      </c>
      <c r="C128" s="264" t="s">
        <v>1044</v>
      </c>
      <c r="D128" s="264">
        <v>72.552045976150893</v>
      </c>
      <c r="E128" s="264">
        <v>252.72</v>
      </c>
      <c r="F128" s="264">
        <v>215.44</v>
      </c>
      <c r="G128" s="264">
        <v>263.64</v>
      </c>
      <c r="H128" s="264">
        <v>224.43</v>
      </c>
      <c r="I128" s="264">
        <v>0.56644113219567505</v>
      </c>
      <c r="J128" s="308">
        <v>446.15404079218399</v>
      </c>
      <c r="K128" s="308">
        <v>380.33961122296603</v>
      </c>
      <c r="L128" s="308">
        <v>465.43230181406801</v>
      </c>
      <c r="M128" s="308">
        <v>396.21063380417002</v>
      </c>
      <c r="N128" s="264">
        <v>2.5524518850173399</v>
      </c>
      <c r="O128" s="264">
        <v>1.7294791913788199</v>
      </c>
      <c r="P128" s="264">
        <v>3.2236755433176199</v>
      </c>
      <c r="Q128" s="264">
        <v>3.1388017497829801</v>
      </c>
      <c r="R128" s="264">
        <v>-3.8802380077229699E-2</v>
      </c>
      <c r="S128" s="264">
        <v>0.59351118243706802</v>
      </c>
      <c r="T128" s="264">
        <v>-1.3175965620852499</v>
      </c>
      <c r="U128" s="264">
        <v>-0.100776402463465</v>
      </c>
      <c r="V128" s="309">
        <v>0.17304121797252101</v>
      </c>
      <c r="W128" s="309">
        <v>0.174709263467451</v>
      </c>
    </row>
    <row r="129" spans="1:23">
      <c r="A129" s="307">
        <v>40210</v>
      </c>
      <c r="B129" s="264" t="s">
        <v>868</v>
      </c>
      <c r="C129" s="264" t="s">
        <v>61</v>
      </c>
      <c r="D129" s="264">
        <v>72.971670511062101</v>
      </c>
      <c r="E129" s="264">
        <v>252.71</v>
      </c>
      <c r="F129" s="264">
        <v>215.78</v>
      </c>
      <c r="G129" s="264">
        <v>262.81</v>
      </c>
      <c r="H129" s="264">
        <v>224.12</v>
      </c>
      <c r="I129" s="264">
        <v>0.569717298890276</v>
      </c>
      <c r="J129" s="308">
        <v>443.57087364600198</v>
      </c>
      <c r="K129" s="308">
        <v>378.74925058499599</v>
      </c>
      <c r="L129" s="308">
        <v>461.29896443712403</v>
      </c>
      <c r="M129" s="308">
        <v>393.388089911527</v>
      </c>
      <c r="N129" s="264">
        <v>-0.57898548707417996</v>
      </c>
      <c r="O129" s="264">
        <v>-0.41814225787758502</v>
      </c>
      <c r="P129" s="264">
        <v>-0.88806414183834104</v>
      </c>
      <c r="Q129" s="264">
        <v>-0.71238468931099597</v>
      </c>
      <c r="R129" s="264">
        <v>-0.66083070584416204</v>
      </c>
      <c r="S129" s="264">
        <v>1.3563711461706001E-2</v>
      </c>
      <c r="T129" s="264">
        <v>-2.0393077360145599</v>
      </c>
      <c r="U129" s="264">
        <v>-0.90217430151293698</v>
      </c>
      <c r="V129" s="309">
        <v>0.17114653814069899</v>
      </c>
      <c r="W129" s="309">
        <v>0.17263073353560601</v>
      </c>
    </row>
    <row r="130" spans="1:23">
      <c r="A130" s="307">
        <v>40238</v>
      </c>
      <c r="B130" s="264" t="s">
        <v>869</v>
      </c>
      <c r="C130" s="264" t="s">
        <v>62</v>
      </c>
      <c r="D130" s="264">
        <v>73.489725492434204</v>
      </c>
      <c r="E130" s="264">
        <v>249.66</v>
      </c>
      <c r="F130" s="264">
        <v>215.05</v>
      </c>
      <c r="G130" s="264">
        <v>258.92</v>
      </c>
      <c r="H130" s="264">
        <v>221.61</v>
      </c>
      <c r="I130" s="264">
        <v>0.57376194913052503</v>
      </c>
      <c r="J130" s="308">
        <v>435.12819276066102</v>
      </c>
      <c r="K130" s="308">
        <v>374.80700894488598</v>
      </c>
      <c r="L130" s="308">
        <v>451.267290193024</v>
      </c>
      <c r="M130" s="308">
        <v>386.24032202872002</v>
      </c>
      <c r="N130" s="264">
        <v>-1.9033442876770601</v>
      </c>
      <c r="O130" s="264">
        <v>-1.04085793807399</v>
      </c>
      <c r="P130" s="264">
        <v>-2.1746578721113599</v>
      </c>
      <c r="Q130" s="264">
        <v>-1.81697617851483</v>
      </c>
      <c r="R130" s="264">
        <v>-1.1888350826068099</v>
      </c>
      <c r="S130" s="264">
        <v>-0.53538146778220297</v>
      </c>
      <c r="T130" s="264">
        <v>-2.0529689400650502</v>
      </c>
      <c r="U130" s="264">
        <v>-1.1533591604128</v>
      </c>
      <c r="V130" s="309">
        <v>0.16093931643803699</v>
      </c>
      <c r="W130" s="309">
        <v>0.168358828572718</v>
      </c>
    </row>
    <row r="131" spans="1:23">
      <c r="A131" s="307">
        <v>40269</v>
      </c>
      <c r="B131" s="264" t="s">
        <v>870</v>
      </c>
      <c r="C131" s="264" t="s">
        <v>1045</v>
      </c>
      <c r="D131" s="264">
        <v>73.255564640853606</v>
      </c>
      <c r="E131" s="264">
        <v>249.3</v>
      </c>
      <c r="F131" s="264">
        <v>215.35</v>
      </c>
      <c r="G131" s="264">
        <v>258.72000000000003</v>
      </c>
      <c r="H131" s="264">
        <v>221.53</v>
      </c>
      <c r="I131" s="264">
        <v>0.57193376722192901</v>
      </c>
      <c r="J131" s="308">
        <v>435.88963318415699</v>
      </c>
      <c r="K131" s="308">
        <v>376.52961294106802</v>
      </c>
      <c r="L131" s="308">
        <v>452.360071790635</v>
      </c>
      <c r="M131" s="308">
        <v>387.33505992493502</v>
      </c>
      <c r="N131" s="264">
        <v>0.174992206012892</v>
      </c>
      <c r="O131" s="264">
        <v>0.45959759424758501</v>
      </c>
      <c r="P131" s="264">
        <v>0.24215838846701801</v>
      </c>
      <c r="Q131" s="264">
        <v>0.28343438884512701</v>
      </c>
      <c r="R131" s="264">
        <v>-1.0149119262566799</v>
      </c>
      <c r="S131" s="264">
        <v>0.16935979530223699</v>
      </c>
      <c r="T131" s="264">
        <v>-1.51123918448741</v>
      </c>
      <c r="U131" s="264">
        <v>-0.647189025300976</v>
      </c>
      <c r="V131" s="309">
        <v>0.157650336661249</v>
      </c>
      <c r="W131" s="309">
        <v>0.16787793978242199</v>
      </c>
    </row>
    <row r="132" spans="1:23">
      <c r="A132" s="307">
        <v>40299</v>
      </c>
      <c r="B132" s="264" t="s">
        <v>871</v>
      </c>
      <c r="C132" s="264" t="s">
        <v>64</v>
      </c>
      <c r="D132" s="264">
        <v>72.793977652452099</v>
      </c>
      <c r="E132" s="264">
        <v>254.68</v>
      </c>
      <c r="F132" s="264">
        <v>217.97</v>
      </c>
      <c r="G132" s="264">
        <v>263.74</v>
      </c>
      <c r="H132" s="264">
        <v>224.3</v>
      </c>
      <c r="I132" s="264">
        <v>0.56832998385787503</v>
      </c>
      <c r="J132" s="308">
        <v>448.11994305000297</v>
      </c>
      <c r="K132" s="308">
        <v>383.52718700569</v>
      </c>
      <c r="L132" s="308">
        <v>464.06138597458698</v>
      </c>
      <c r="M132" s="308">
        <v>394.665082558959</v>
      </c>
      <c r="N132" s="264">
        <v>2.8058271944903601</v>
      </c>
      <c r="O132" s="264">
        <v>1.8584392366814999</v>
      </c>
      <c r="P132" s="264">
        <v>2.5867256890364398</v>
      </c>
      <c r="Q132" s="264">
        <v>1.8924242580684401</v>
      </c>
      <c r="R132" s="264">
        <v>0.22125674595794301</v>
      </c>
      <c r="S132" s="264">
        <v>0.98924809305740402</v>
      </c>
      <c r="T132" s="264">
        <v>-0.78590044026854999</v>
      </c>
      <c r="U132" s="264">
        <v>8.1647590134714704E-2</v>
      </c>
      <c r="V132" s="309">
        <v>0.16841767215671899</v>
      </c>
      <c r="W132" s="309">
        <v>0.175835934016942</v>
      </c>
    </row>
    <row r="133" spans="1:23">
      <c r="A133" s="307">
        <v>40330</v>
      </c>
      <c r="B133" s="264" t="s">
        <v>872</v>
      </c>
      <c r="C133" s="264" t="s">
        <v>65</v>
      </c>
      <c r="D133" s="264">
        <v>72.771183233271202</v>
      </c>
      <c r="E133" s="264">
        <v>253.51</v>
      </c>
      <c r="F133" s="264">
        <v>217.64</v>
      </c>
      <c r="G133" s="264">
        <v>262.83999999999997</v>
      </c>
      <c r="H133" s="264">
        <v>223.8</v>
      </c>
      <c r="I133" s="264">
        <v>0.56815201924729997</v>
      </c>
      <c r="J133" s="308">
        <v>446.20100151339</v>
      </c>
      <c r="K133" s="308">
        <v>383.066490352941</v>
      </c>
      <c r="L133" s="308">
        <v>462.622662765884</v>
      </c>
      <c r="M133" s="308">
        <v>393.90865898266998</v>
      </c>
      <c r="N133" s="264">
        <v>-0.42822051693399699</v>
      </c>
      <c r="O133" s="264">
        <v>-0.120120989686645</v>
      </c>
      <c r="P133" s="264">
        <v>-0.31002864107746397</v>
      </c>
      <c r="Q133" s="264">
        <v>-0.19166214841818099</v>
      </c>
      <c r="R133" s="264">
        <v>0.25052318005180901</v>
      </c>
      <c r="S133" s="264">
        <v>1.0050539118883</v>
      </c>
      <c r="T133" s="264">
        <v>-0.65893861149344302</v>
      </c>
      <c r="U133" s="264">
        <v>0.106264643227738</v>
      </c>
      <c r="V133" s="309">
        <v>0.16481345340930001</v>
      </c>
      <c r="W133" s="309">
        <v>0.174441465594281</v>
      </c>
    </row>
    <row r="134" spans="1:23">
      <c r="A134" s="307">
        <v>40360</v>
      </c>
      <c r="B134" s="264" t="s">
        <v>873</v>
      </c>
      <c r="C134" s="264" t="s">
        <v>66</v>
      </c>
      <c r="D134" s="264">
        <v>72.929190002589607</v>
      </c>
      <c r="E134" s="264">
        <v>260.60000000000002</v>
      </c>
      <c r="F134" s="264">
        <v>230.13</v>
      </c>
      <c r="G134" s="264">
        <v>266.13</v>
      </c>
      <c r="H134" s="264">
        <v>226.69</v>
      </c>
      <c r="I134" s="264">
        <v>0.56938563757057603</v>
      </c>
      <c r="J134" s="308">
        <v>457.68628993157301</v>
      </c>
      <c r="K134" s="308">
        <v>404.17247084402499</v>
      </c>
      <c r="L134" s="308">
        <v>467.39851243088799</v>
      </c>
      <c r="M134" s="308">
        <v>398.13087131461401</v>
      </c>
      <c r="N134" s="264">
        <v>2.57401672771429</v>
      </c>
      <c r="O134" s="264">
        <v>5.5097433533373197</v>
      </c>
      <c r="P134" s="264">
        <v>1.0323423492594599</v>
      </c>
      <c r="Q134" s="264">
        <v>1.07187598842031</v>
      </c>
      <c r="R134" s="264">
        <v>2.7067831663070998</v>
      </c>
      <c r="S134" s="264">
        <v>6.3283075592124796</v>
      </c>
      <c r="T134" s="264">
        <v>3.2332494203890498E-2</v>
      </c>
      <c r="U134" s="264">
        <v>0.82821410805915496</v>
      </c>
      <c r="V134" s="309">
        <v>0.132403424151567</v>
      </c>
      <c r="W134" s="309">
        <v>0.17398209007896201</v>
      </c>
    </row>
    <row r="135" spans="1:23">
      <c r="A135" s="307">
        <v>40391</v>
      </c>
      <c r="B135" s="264" t="s">
        <v>874</v>
      </c>
      <c r="C135" s="264" t="s">
        <v>1046</v>
      </c>
      <c r="D135" s="264">
        <v>73.131749500305801</v>
      </c>
      <c r="E135" s="264">
        <v>262.43</v>
      </c>
      <c r="F135" s="264">
        <v>241.78</v>
      </c>
      <c r="G135" s="264">
        <v>265.42</v>
      </c>
      <c r="H135" s="264">
        <v>227.47</v>
      </c>
      <c r="I135" s="264">
        <v>0.57096709581451099</v>
      </c>
      <c r="J135" s="308">
        <v>459.623683963139</v>
      </c>
      <c r="K135" s="308">
        <v>423.45697636934699</v>
      </c>
      <c r="L135" s="308">
        <v>464.86041305299102</v>
      </c>
      <c r="M135" s="308">
        <v>398.39423614333401</v>
      </c>
      <c r="N135" s="264">
        <v>0.42330174055589298</v>
      </c>
      <c r="O135" s="264">
        <v>4.7713555267756602</v>
      </c>
      <c r="P135" s="264">
        <v>-0.54302684120607303</v>
      </c>
      <c r="Q135" s="264">
        <v>6.6150315812274499E-2</v>
      </c>
      <c r="R135" s="264">
        <v>3.4390174884396201</v>
      </c>
      <c r="S135" s="264">
        <v>11.662800822199699</v>
      </c>
      <c r="T135" s="264">
        <v>5.0652690486119298E-2</v>
      </c>
      <c r="U135" s="264">
        <v>1.36526516915554</v>
      </c>
      <c r="V135" s="309">
        <v>8.5408222350897595E-2</v>
      </c>
      <c r="W135" s="309">
        <v>0.166835187057634</v>
      </c>
    </row>
    <row r="136" spans="1:23">
      <c r="A136" s="307">
        <v>40422</v>
      </c>
      <c r="B136" s="264" t="s">
        <v>875</v>
      </c>
      <c r="C136" s="264" t="s">
        <v>68</v>
      </c>
      <c r="D136" s="264">
        <v>73.515110186521099</v>
      </c>
      <c r="E136" s="264">
        <v>259.25</v>
      </c>
      <c r="F136" s="264">
        <v>239.38</v>
      </c>
      <c r="G136" s="264">
        <v>262.10000000000002</v>
      </c>
      <c r="H136" s="264">
        <v>225.08</v>
      </c>
      <c r="I136" s="264">
        <v>0.57396013699229498</v>
      </c>
      <c r="J136" s="308">
        <v>451.68642086981799</v>
      </c>
      <c r="K136" s="308">
        <v>417.06729191057701</v>
      </c>
      <c r="L136" s="308">
        <v>456.65192250715199</v>
      </c>
      <c r="M136" s="308">
        <v>392.15266966009102</v>
      </c>
      <c r="N136" s="264">
        <v>-1.7269047201574801</v>
      </c>
      <c r="O136" s="264">
        <v>-1.50893356712518</v>
      </c>
      <c r="P136" s="264">
        <v>-1.7657968532809101</v>
      </c>
      <c r="Q136" s="264">
        <v>-1.5666809198006799</v>
      </c>
      <c r="R136" s="264">
        <v>2.3382714822313102</v>
      </c>
      <c r="S136" s="264">
        <v>10.58249395252</v>
      </c>
      <c r="T136" s="264">
        <v>-0.40959075357076502</v>
      </c>
      <c r="U136" s="264">
        <v>0.95398073864136901</v>
      </c>
      <c r="V136" s="309">
        <v>8.3006099089314E-2</v>
      </c>
      <c r="W136" s="309">
        <v>0.164474853385463</v>
      </c>
    </row>
    <row r="137" spans="1:23">
      <c r="A137" s="307">
        <v>40452</v>
      </c>
      <c r="B137" s="264" t="s">
        <v>876</v>
      </c>
      <c r="C137" s="264" t="s">
        <v>69</v>
      </c>
      <c r="D137" s="264">
        <v>73.968926350202807</v>
      </c>
      <c r="E137" s="264">
        <v>257.61</v>
      </c>
      <c r="F137" s="264">
        <v>233.56</v>
      </c>
      <c r="G137" s="264">
        <v>261.45</v>
      </c>
      <c r="H137" s="264">
        <v>224.73</v>
      </c>
      <c r="I137" s="264">
        <v>0.57750325060275098</v>
      </c>
      <c r="J137" s="308">
        <v>446.07541123124003</v>
      </c>
      <c r="K137" s="308">
        <v>404.43062399428698</v>
      </c>
      <c r="L137" s="308">
        <v>452.72472445327298</v>
      </c>
      <c r="M137" s="308">
        <v>389.14066676758102</v>
      </c>
      <c r="N137" s="264">
        <v>-1.2422356261613601</v>
      </c>
      <c r="O137" s="264">
        <v>-3.0298870617259301</v>
      </c>
      <c r="P137" s="264">
        <v>-0.85999814307538003</v>
      </c>
      <c r="Q137" s="264">
        <v>-0.76806895006501497</v>
      </c>
      <c r="R137" s="264">
        <v>1.9654523563703601</v>
      </c>
      <c r="S137" s="264">
        <v>8.2878117860285307</v>
      </c>
      <c r="T137" s="264">
        <v>-1.7928684207324502E-2</v>
      </c>
      <c r="U137" s="264">
        <v>0.81458168290098298</v>
      </c>
      <c r="V137" s="309">
        <v>0.102971399212194</v>
      </c>
      <c r="W137" s="309">
        <v>0.163396075290348</v>
      </c>
    </row>
    <row r="138" spans="1:23">
      <c r="A138" s="307">
        <v>40483</v>
      </c>
      <c r="B138" s="264" t="s">
        <v>877</v>
      </c>
      <c r="C138" s="264" t="s">
        <v>70</v>
      </c>
      <c r="D138" s="264">
        <v>74.561581248891898</v>
      </c>
      <c r="E138" s="264">
        <v>258.37</v>
      </c>
      <c r="F138" s="264">
        <v>232.8</v>
      </c>
      <c r="G138" s="264">
        <v>262.02999999999997</v>
      </c>
      <c r="H138" s="264">
        <v>224.72</v>
      </c>
      <c r="I138" s="264">
        <v>0.582130330477592</v>
      </c>
      <c r="J138" s="308">
        <v>443.83531740740602</v>
      </c>
      <c r="K138" s="308">
        <v>399.910445842954</v>
      </c>
      <c r="L138" s="308">
        <v>450.12256926215298</v>
      </c>
      <c r="M138" s="308">
        <v>386.03039256799201</v>
      </c>
      <c r="N138" s="264">
        <v>-0.50217827915040003</v>
      </c>
      <c r="O138" s="264">
        <v>-1.11766465820281</v>
      </c>
      <c r="P138" s="264">
        <v>-0.57477647024076794</v>
      </c>
      <c r="Q138" s="264">
        <v>-0.79926732546976598</v>
      </c>
      <c r="R138" s="264">
        <v>1.34955202566975</v>
      </c>
      <c r="S138" s="264">
        <v>6.5741082242716704</v>
      </c>
      <c r="T138" s="264">
        <v>-0.37813288636834302</v>
      </c>
      <c r="U138" s="264">
        <v>0.326263146529571</v>
      </c>
      <c r="V138" s="309">
        <v>0.10983676975945</v>
      </c>
      <c r="W138" s="309">
        <v>0.166028835884656</v>
      </c>
    </row>
    <row r="139" spans="1:23">
      <c r="A139" s="307">
        <v>40513</v>
      </c>
      <c r="B139" s="264" t="s">
        <v>878</v>
      </c>
      <c r="C139" s="264" t="s">
        <v>1043</v>
      </c>
      <c r="D139" s="264">
        <v>74.930954450610002</v>
      </c>
      <c r="E139" s="264">
        <v>257.86</v>
      </c>
      <c r="F139" s="264">
        <v>233.34</v>
      </c>
      <c r="G139" s="264">
        <v>262.94</v>
      </c>
      <c r="H139" s="264">
        <v>225.65</v>
      </c>
      <c r="I139" s="264">
        <v>0.58501416609888801</v>
      </c>
      <c r="J139" s="308">
        <v>440.77565115989398</v>
      </c>
      <c r="K139" s="308">
        <v>398.862136204335</v>
      </c>
      <c r="L139" s="308">
        <v>449.45920156667398</v>
      </c>
      <c r="M139" s="308">
        <v>385.71715537202402</v>
      </c>
      <c r="N139" s="264">
        <v>-0.68936971158221105</v>
      </c>
      <c r="O139" s="264">
        <v>-0.26213609809808702</v>
      </c>
      <c r="P139" s="264">
        <v>-0.147374902033093</v>
      </c>
      <c r="Q139" s="264">
        <v>-8.1143143648487695E-2</v>
      </c>
      <c r="R139" s="264">
        <v>1.3161814636963201</v>
      </c>
      <c r="S139" s="264">
        <v>6.6837010606315896</v>
      </c>
      <c r="T139" s="264">
        <v>-0.31884204931937898</v>
      </c>
      <c r="U139" s="264">
        <v>0.40721228867424097</v>
      </c>
      <c r="V139" s="309">
        <v>0.105082711922516</v>
      </c>
      <c r="W139" s="309">
        <v>0.165255927321072</v>
      </c>
    </row>
    <row r="140" spans="1:23">
      <c r="A140" s="307">
        <v>40544</v>
      </c>
      <c r="B140" s="264" t="s">
        <v>1015</v>
      </c>
      <c r="C140" s="264" t="s">
        <v>1044</v>
      </c>
      <c r="D140" s="264">
        <v>75.295991345633695</v>
      </c>
      <c r="E140" s="264">
        <v>267.67</v>
      </c>
      <c r="F140" s="264">
        <v>238.5</v>
      </c>
      <c r="G140" s="264">
        <v>274.64999999999998</v>
      </c>
      <c r="H140" s="264">
        <v>236.85</v>
      </c>
      <c r="I140" s="264">
        <v>0.58786414654159502</v>
      </c>
      <c r="J140" s="308">
        <v>455.32628852210598</v>
      </c>
      <c r="K140" s="308">
        <v>405.70598054515699</v>
      </c>
      <c r="L140" s="308">
        <v>467.19978011206501</v>
      </c>
      <c r="M140" s="308">
        <v>402.89920961056799</v>
      </c>
      <c r="N140" s="264">
        <v>3.3011436371137801</v>
      </c>
      <c r="O140" s="264">
        <v>1.71584207163666</v>
      </c>
      <c r="P140" s="264">
        <v>3.9470943043445499</v>
      </c>
      <c r="Q140" s="264">
        <v>4.4545735130634601</v>
      </c>
      <c r="R140" s="264">
        <v>2.0558477322397901</v>
      </c>
      <c r="S140" s="264">
        <v>6.6693998136629897</v>
      </c>
      <c r="T140" s="264">
        <v>0.37974981347617098</v>
      </c>
      <c r="U140" s="264">
        <v>1.6881363688245701</v>
      </c>
      <c r="V140" s="309">
        <v>0.12230607966456999</v>
      </c>
      <c r="W140" s="309">
        <v>0.159594680177327</v>
      </c>
    </row>
    <row r="141" spans="1:23">
      <c r="A141" s="307">
        <v>40575</v>
      </c>
      <c r="B141" s="264" t="s">
        <v>879</v>
      </c>
      <c r="C141" s="264" t="s">
        <v>61</v>
      </c>
      <c r="D141" s="264">
        <v>75.578460244005001</v>
      </c>
      <c r="E141" s="264">
        <v>267.06</v>
      </c>
      <c r="F141" s="264">
        <v>237.3</v>
      </c>
      <c r="G141" s="264">
        <v>273.39999999999998</v>
      </c>
      <c r="H141" s="264">
        <v>235.15</v>
      </c>
      <c r="I141" s="264">
        <v>0.59006948755508104</v>
      </c>
      <c r="J141" s="308">
        <v>452.59076368538899</v>
      </c>
      <c r="K141" s="308">
        <v>402.15602569663298</v>
      </c>
      <c r="L141" s="308">
        <v>463.33526095853102</v>
      </c>
      <c r="M141" s="308">
        <v>398.51238703144998</v>
      </c>
      <c r="N141" s="264">
        <v>-0.60078341744693697</v>
      </c>
      <c r="O141" s="264">
        <v>-0.87500678293046497</v>
      </c>
      <c r="P141" s="264">
        <v>-0.82716630401817903</v>
      </c>
      <c r="Q141" s="264">
        <v>-1.0888138955045501</v>
      </c>
      <c r="R141" s="264">
        <v>2.03347211805101</v>
      </c>
      <c r="S141" s="264">
        <v>6.1800188582509703</v>
      </c>
      <c r="T141" s="264">
        <v>0.44142664050654801</v>
      </c>
      <c r="U141" s="264">
        <v>1.30260606544446</v>
      </c>
      <c r="V141" s="309">
        <v>0.12541087231352699</v>
      </c>
      <c r="W141" s="309">
        <v>0.16266213055496501</v>
      </c>
    </row>
    <row r="142" spans="1:23">
      <c r="A142" s="307">
        <v>40603</v>
      </c>
      <c r="B142" s="264" t="s">
        <v>880</v>
      </c>
      <c r="C142" s="264" t="s">
        <v>62</v>
      </c>
      <c r="D142" s="264">
        <v>75.723450928541396</v>
      </c>
      <c r="E142" s="264">
        <v>269.05</v>
      </c>
      <c r="F142" s="264">
        <v>246.2</v>
      </c>
      <c r="G142" s="264">
        <v>271.24</v>
      </c>
      <c r="H142" s="264">
        <v>235.12</v>
      </c>
      <c r="I142" s="264">
        <v>0.59120148440508902</v>
      </c>
      <c r="J142" s="308">
        <v>455.09019699221199</v>
      </c>
      <c r="K142" s="308">
        <v>416.44009105921799</v>
      </c>
      <c r="L142" s="308">
        <v>458.79451786719</v>
      </c>
      <c r="M142" s="308">
        <v>397.69859549083401</v>
      </c>
      <c r="N142" s="264">
        <v>0.55225017993536496</v>
      </c>
      <c r="O142" s="264">
        <v>3.551871524949</v>
      </c>
      <c r="P142" s="264">
        <v>-0.98001241734692002</v>
      </c>
      <c r="Q142" s="264">
        <v>-0.20420733886801201</v>
      </c>
      <c r="R142" s="264">
        <v>4.5876145383506604</v>
      </c>
      <c r="S142" s="264">
        <v>11.107871816893899</v>
      </c>
      <c r="T142" s="264">
        <v>1.6680197828976999</v>
      </c>
      <c r="U142" s="264">
        <v>2.9666176234345101</v>
      </c>
      <c r="V142" s="309">
        <v>9.2810722989439501E-2</v>
      </c>
      <c r="W142" s="309">
        <v>0.15362368152432801</v>
      </c>
    </row>
    <row r="143" spans="1:23">
      <c r="A143" s="307">
        <v>40634</v>
      </c>
      <c r="B143" s="264" t="s">
        <v>881</v>
      </c>
      <c r="C143" s="264" t="s">
        <v>1045</v>
      </c>
      <c r="D143" s="264">
        <v>75.717440951980294</v>
      </c>
      <c r="E143" s="264">
        <v>269.93</v>
      </c>
      <c r="F143" s="264">
        <v>245.96</v>
      </c>
      <c r="G143" s="264">
        <v>271.83999999999997</v>
      </c>
      <c r="H143" s="264">
        <v>235.31</v>
      </c>
      <c r="I143" s="264">
        <v>0.59115456225586605</v>
      </c>
      <c r="J143" s="308">
        <v>456.614931583947</v>
      </c>
      <c r="K143" s="308">
        <v>416.067160272617</v>
      </c>
      <c r="L143" s="308">
        <v>459.84589709102403</v>
      </c>
      <c r="M143" s="308">
        <v>398.05156726195099</v>
      </c>
      <c r="N143" s="264">
        <v>0.33504008695681697</v>
      </c>
      <c r="O143" s="264">
        <v>-8.9552085547850394E-2</v>
      </c>
      <c r="P143" s="264">
        <v>0.22916124384417799</v>
      </c>
      <c r="Q143" s="264">
        <v>8.8753587545764595E-2</v>
      </c>
      <c r="R143" s="264">
        <v>4.7547123909306599</v>
      </c>
      <c r="S143" s="264">
        <v>10.500514693312301</v>
      </c>
      <c r="T143" s="264">
        <v>1.6548377646941901</v>
      </c>
      <c r="U143" s="264">
        <v>2.7667279432677101</v>
      </c>
      <c r="V143" s="309">
        <v>9.7454870710684594E-2</v>
      </c>
      <c r="W143" s="309">
        <v>0.155242021163571</v>
      </c>
    </row>
    <row r="144" spans="1:23">
      <c r="A144" s="307">
        <v>40664</v>
      </c>
      <c r="B144" s="264" t="s">
        <v>882</v>
      </c>
      <c r="C144" s="264" t="s">
        <v>64</v>
      </c>
      <c r="D144" s="264">
        <v>75.159264378868897</v>
      </c>
      <c r="E144" s="264">
        <v>269.02</v>
      </c>
      <c r="F144" s="264">
        <v>236.81</v>
      </c>
      <c r="G144" s="264">
        <v>275</v>
      </c>
      <c r="H144" s="264">
        <v>235.83</v>
      </c>
      <c r="I144" s="264">
        <v>0.58679666764676996</v>
      </c>
      <c r="J144" s="308">
        <v>458.45522790517998</v>
      </c>
      <c r="K144" s="308">
        <v>403.56398230698699</v>
      </c>
      <c r="L144" s="308">
        <v>468.64615149031499</v>
      </c>
      <c r="M144" s="308">
        <v>401.89389783985803</v>
      </c>
      <c r="N144" s="264">
        <v>0.40303025458439101</v>
      </c>
      <c r="O144" s="264">
        <v>-3.0050864762885299</v>
      </c>
      <c r="P144" s="264">
        <v>1.91373989742238</v>
      </c>
      <c r="Q144" s="264">
        <v>0.96528462488831801</v>
      </c>
      <c r="R144" s="264">
        <v>2.3063657432500899</v>
      </c>
      <c r="S144" s="264">
        <v>5.2243480984308599</v>
      </c>
      <c r="T144" s="264">
        <v>0.98796531111922103</v>
      </c>
      <c r="U144" s="264">
        <v>1.83163284525409</v>
      </c>
      <c r="V144" s="309">
        <v>0.136016215531439</v>
      </c>
      <c r="W144" s="309">
        <v>0.166094220413009</v>
      </c>
    </row>
    <row r="145" spans="1:23">
      <c r="A145" s="307">
        <v>40695</v>
      </c>
      <c r="B145" s="264" t="s">
        <v>883</v>
      </c>
      <c r="C145" s="264" t="s">
        <v>65</v>
      </c>
      <c r="D145" s="264">
        <v>75.155508143518205</v>
      </c>
      <c r="E145" s="264">
        <v>269.07</v>
      </c>
      <c r="F145" s="264">
        <v>237.71</v>
      </c>
      <c r="G145" s="264">
        <v>274.08</v>
      </c>
      <c r="H145" s="264">
        <v>235.13</v>
      </c>
      <c r="I145" s="264">
        <v>0.58676734130350505</v>
      </c>
      <c r="J145" s="308">
        <v>458.56335392194802</v>
      </c>
      <c r="K145" s="308">
        <v>405.11797993379503</v>
      </c>
      <c r="L145" s="308">
        <v>467.10166143727503</v>
      </c>
      <c r="M145" s="308">
        <v>400.72100720135199</v>
      </c>
      <c r="N145" s="264">
        <v>2.3584858495895301E-2</v>
      </c>
      <c r="O145" s="264">
        <v>0.385068463722882</v>
      </c>
      <c r="P145" s="264">
        <v>-0.32956422412263597</v>
      </c>
      <c r="Q145" s="264">
        <v>-0.29184086765445799</v>
      </c>
      <c r="R145" s="264">
        <v>2.7705792606087698</v>
      </c>
      <c r="S145" s="264">
        <v>5.7565697173189898</v>
      </c>
      <c r="T145" s="264">
        <v>0.96817536880100497</v>
      </c>
      <c r="U145" s="264">
        <v>1.72942332272559</v>
      </c>
      <c r="V145" s="309">
        <v>0.13192545538681599</v>
      </c>
      <c r="W145" s="309">
        <v>0.16565304299749101</v>
      </c>
    </row>
    <row r="146" spans="1:23">
      <c r="A146" s="307">
        <v>40725</v>
      </c>
      <c r="B146" s="264" t="s">
        <v>884</v>
      </c>
      <c r="C146" s="264" t="s">
        <v>66</v>
      </c>
      <c r="D146" s="264">
        <v>75.516106737183705</v>
      </c>
      <c r="E146" s="264">
        <v>272.63</v>
      </c>
      <c r="F146" s="264">
        <v>242.97</v>
      </c>
      <c r="G146" s="264">
        <v>277.19</v>
      </c>
      <c r="H146" s="264">
        <v>237.49</v>
      </c>
      <c r="I146" s="264">
        <v>0.58958267025689204</v>
      </c>
      <c r="J146" s="308">
        <v>462.41182747316901</v>
      </c>
      <c r="K146" s="308">
        <v>412.105057114609</v>
      </c>
      <c r="L146" s="308">
        <v>470.14611178992698</v>
      </c>
      <c r="M146" s="308">
        <v>402.81034701464603</v>
      </c>
      <c r="N146" s="264">
        <v>0.839245770144048</v>
      </c>
      <c r="O146" s="264">
        <v>1.72470182191258</v>
      </c>
      <c r="P146" s="264">
        <v>0.65177467861789995</v>
      </c>
      <c r="Q146" s="264">
        <v>0.52139512921627296</v>
      </c>
      <c r="R146" s="264">
        <v>1.03248396238882</v>
      </c>
      <c r="S146" s="264">
        <v>1.96267357200717</v>
      </c>
      <c r="T146" s="264">
        <v>0.58784940173393097</v>
      </c>
      <c r="U146" s="264">
        <v>1.1753611782429501</v>
      </c>
      <c r="V146" s="309">
        <v>0.122072683870437</v>
      </c>
      <c r="W146" s="309">
        <v>0.16716493326034801</v>
      </c>
    </row>
    <row r="147" spans="1:23">
      <c r="A147" s="307">
        <v>40756</v>
      </c>
      <c r="B147" s="264" t="s">
        <v>885</v>
      </c>
      <c r="C147" s="264" t="s">
        <v>1046</v>
      </c>
      <c r="D147" s="264">
        <v>75.635555021335406</v>
      </c>
      <c r="E147" s="264">
        <v>271.55</v>
      </c>
      <c r="F147" s="264">
        <v>242.63</v>
      </c>
      <c r="G147" s="264">
        <v>275.94</v>
      </c>
      <c r="H147" s="264">
        <v>237.17</v>
      </c>
      <c r="I147" s="264">
        <v>0.59051524797270105</v>
      </c>
      <c r="J147" s="308">
        <v>459.85264721318998</v>
      </c>
      <c r="K147" s="308">
        <v>410.87846729271399</v>
      </c>
      <c r="L147" s="308">
        <v>467.28683289268201</v>
      </c>
      <c r="M147" s="308">
        <v>401.63230469361901</v>
      </c>
      <c r="N147" s="264">
        <v>-0.55344178239622499</v>
      </c>
      <c r="O147" s="264">
        <v>-0.297640080052264</v>
      </c>
      <c r="P147" s="264">
        <v>-0.60816814720833201</v>
      </c>
      <c r="Q147" s="264">
        <v>-0.292455824374238</v>
      </c>
      <c r="R147" s="264">
        <v>4.9815372453654298E-2</v>
      </c>
      <c r="S147" s="264">
        <v>-2.9704337816038699</v>
      </c>
      <c r="T147" s="264">
        <v>0.52196740603389602</v>
      </c>
      <c r="U147" s="264">
        <v>0.81277996931665697</v>
      </c>
      <c r="V147" s="309">
        <v>0.119193834233195</v>
      </c>
      <c r="W147" s="309">
        <v>0.163469241472362</v>
      </c>
    </row>
    <row r="148" spans="1:23">
      <c r="A148" s="307">
        <v>40787</v>
      </c>
      <c r="B148" s="264" t="s">
        <v>886</v>
      </c>
      <c r="C148" s="264" t="s">
        <v>68</v>
      </c>
      <c r="D148" s="264">
        <v>75.821113047659097</v>
      </c>
      <c r="E148" s="264">
        <v>272.38</v>
      </c>
      <c r="F148" s="264">
        <v>252.82</v>
      </c>
      <c r="G148" s="264">
        <v>272.81</v>
      </c>
      <c r="H148" s="264">
        <v>236.18</v>
      </c>
      <c r="I148" s="264">
        <v>0.59196396932996398</v>
      </c>
      <c r="J148" s="308">
        <v>460.12935602871801</v>
      </c>
      <c r="K148" s="308">
        <v>427.08680443197198</v>
      </c>
      <c r="L148" s="308">
        <v>460.85575159040502</v>
      </c>
      <c r="M148" s="308">
        <v>398.97698548668302</v>
      </c>
      <c r="N148" s="264">
        <v>6.0173365795401799E-2</v>
      </c>
      <c r="O148" s="264">
        <v>3.94480081812394</v>
      </c>
      <c r="P148" s="264">
        <v>-1.37625990068369</v>
      </c>
      <c r="Q148" s="264">
        <v>-0.66113188005693102</v>
      </c>
      <c r="R148" s="264">
        <v>1.8692027851183499</v>
      </c>
      <c r="S148" s="264">
        <v>2.4023731219717601</v>
      </c>
      <c r="T148" s="264">
        <v>0.920576236747772</v>
      </c>
      <c r="U148" s="264">
        <v>1.7402191428421701</v>
      </c>
      <c r="V148" s="309">
        <v>7.7367296891068596E-2</v>
      </c>
      <c r="W148" s="309">
        <v>0.15509357269878901</v>
      </c>
    </row>
    <row r="149" spans="1:23">
      <c r="A149" s="307">
        <v>40817</v>
      </c>
      <c r="B149" s="264" t="s">
        <v>887</v>
      </c>
      <c r="C149" s="264" t="s">
        <v>69</v>
      </c>
      <c r="D149" s="264">
        <v>76.332712302421996</v>
      </c>
      <c r="E149" s="264">
        <v>270.92</v>
      </c>
      <c r="F149" s="264">
        <v>251.95</v>
      </c>
      <c r="G149" s="264">
        <v>271.72000000000003</v>
      </c>
      <c r="H149" s="264">
        <v>235.67</v>
      </c>
      <c r="I149" s="264">
        <v>0.59595821728258003</v>
      </c>
      <c r="J149" s="308">
        <v>454.59562792057301</v>
      </c>
      <c r="K149" s="308">
        <v>422.76453733422602</v>
      </c>
      <c r="L149" s="308">
        <v>455.938003907346</v>
      </c>
      <c r="M149" s="308">
        <v>395.44718600340099</v>
      </c>
      <c r="N149" s="264">
        <v>-1.2026461766980101</v>
      </c>
      <c r="O149" s="264">
        <v>-1.0120348025021799</v>
      </c>
      <c r="P149" s="264">
        <v>-1.0670904433953501</v>
      </c>
      <c r="Q149" s="264">
        <v>-0.88471255528069803</v>
      </c>
      <c r="R149" s="264">
        <v>1.91003953027054</v>
      </c>
      <c r="S149" s="264">
        <v>4.5332653494106996</v>
      </c>
      <c r="T149" s="264">
        <v>0.70976451704811705</v>
      </c>
      <c r="U149" s="264">
        <v>1.62062713419444</v>
      </c>
      <c r="V149" s="309">
        <v>7.5292716808890603E-2</v>
      </c>
      <c r="W149" s="309">
        <v>0.15296813340688301</v>
      </c>
    </row>
    <row r="150" spans="1:23">
      <c r="A150" s="307">
        <v>40848</v>
      </c>
      <c r="B150" s="264" t="s">
        <v>888</v>
      </c>
      <c r="C150" s="264" t="s">
        <v>70</v>
      </c>
      <c r="D150" s="264">
        <v>77.158332832501898</v>
      </c>
      <c r="E150" s="264">
        <v>272.29000000000002</v>
      </c>
      <c r="F150" s="264">
        <v>252.12</v>
      </c>
      <c r="G150" s="264">
        <v>273.27999999999997</v>
      </c>
      <c r="H150" s="264">
        <v>236.52</v>
      </c>
      <c r="I150" s="264">
        <v>0.60240414753210303</v>
      </c>
      <c r="J150" s="308">
        <v>452.00552007402803</v>
      </c>
      <c r="K150" s="308">
        <v>418.52301487775497</v>
      </c>
      <c r="L150" s="308">
        <v>453.64893505391501</v>
      </c>
      <c r="M150" s="308">
        <v>392.62677883105999</v>
      </c>
      <c r="N150" s="264">
        <v>-0.56976083522682897</v>
      </c>
      <c r="O150" s="264">
        <v>-1.00328246148922</v>
      </c>
      <c r="P150" s="264">
        <v>-0.50205704148681396</v>
      </c>
      <c r="Q150" s="264">
        <v>-0.71321968449097295</v>
      </c>
      <c r="R150" s="264">
        <v>1.84081850771762</v>
      </c>
      <c r="S150" s="264">
        <v>4.6541842625712899</v>
      </c>
      <c r="T150" s="264">
        <v>0.78342345675803704</v>
      </c>
      <c r="U150" s="264">
        <v>1.70877381420307</v>
      </c>
      <c r="V150" s="309">
        <v>8.0001586546089201E-2</v>
      </c>
      <c r="W150" s="309">
        <v>0.15542026044309101</v>
      </c>
    </row>
    <row r="151" spans="1:23">
      <c r="A151" s="307">
        <v>40878</v>
      </c>
      <c r="B151" s="264" t="s">
        <v>889</v>
      </c>
      <c r="C151" s="264" t="s">
        <v>1043</v>
      </c>
      <c r="D151" s="264">
        <v>77.792385359697093</v>
      </c>
      <c r="E151" s="264">
        <v>272.67</v>
      </c>
      <c r="F151" s="264">
        <v>253.34</v>
      </c>
      <c r="G151" s="264">
        <v>273.92</v>
      </c>
      <c r="H151" s="264">
        <v>237.22</v>
      </c>
      <c r="I151" s="264">
        <v>0.60735443427514102</v>
      </c>
      <c r="J151" s="308">
        <v>448.94708034102598</v>
      </c>
      <c r="K151" s="308">
        <v>417.12052419993199</v>
      </c>
      <c r="L151" s="308">
        <v>451.00518666158302</v>
      </c>
      <c r="M151" s="308">
        <v>390.579185090029</v>
      </c>
      <c r="N151" s="264">
        <v>-0.67663769515500205</v>
      </c>
      <c r="O151" s="264">
        <v>-0.33510479184347702</v>
      </c>
      <c r="P151" s="264">
        <v>-0.58277407661443403</v>
      </c>
      <c r="Q151" s="264">
        <v>-0.52151148404260295</v>
      </c>
      <c r="R151" s="264">
        <v>1.85387490430311</v>
      </c>
      <c r="S151" s="264">
        <v>4.5776187655586398</v>
      </c>
      <c r="T151" s="264">
        <v>0.34396561234482098</v>
      </c>
      <c r="U151" s="264">
        <v>1.2605168451259099</v>
      </c>
      <c r="V151" s="309">
        <v>7.6300623667798301E-2</v>
      </c>
      <c r="W151" s="309">
        <v>0.15470870921507501</v>
      </c>
    </row>
    <row r="152" spans="1:23">
      <c r="A152" s="307">
        <v>40909</v>
      </c>
      <c r="B152" s="264" t="s">
        <v>1016</v>
      </c>
      <c r="C152" s="264" t="s">
        <v>1044</v>
      </c>
      <c r="D152" s="264">
        <v>78.343049462107103</v>
      </c>
      <c r="E152" s="264">
        <v>280.33999999999997</v>
      </c>
      <c r="F152" s="264">
        <v>251.78</v>
      </c>
      <c r="G152" s="264">
        <v>285.08999999999997</v>
      </c>
      <c r="H152" s="264">
        <v>246.36</v>
      </c>
      <c r="I152" s="264">
        <v>0.61165367619770705</v>
      </c>
      <c r="J152" s="308">
        <v>458.33125984414897</v>
      </c>
      <c r="K152" s="308">
        <v>411.63817009188801</v>
      </c>
      <c r="L152" s="308">
        <v>466.097092348464</v>
      </c>
      <c r="M152" s="308">
        <v>402.77694647643699</v>
      </c>
      <c r="N152" s="264">
        <v>2.0902640676478299</v>
      </c>
      <c r="O152" s="264">
        <v>-1.31433333772303</v>
      </c>
      <c r="P152" s="264">
        <v>3.3462820679720999</v>
      </c>
      <c r="Q152" s="264">
        <v>3.1229931988303199</v>
      </c>
      <c r="R152" s="264">
        <v>0.65995998864818395</v>
      </c>
      <c r="S152" s="264">
        <v>1.4621893270488699</v>
      </c>
      <c r="T152" s="264">
        <v>-0.23602060842933301</v>
      </c>
      <c r="U152" s="264">
        <v>-3.03458361829212E-2</v>
      </c>
      <c r="V152" s="309">
        <v>0.113432361585511</v>
      </c>
      <c r="W152" s="309">
        <v>0.157208962493911</v>
      </c>
    </row>
    <row r="153" spans="1:23">
      <c r="A153" s="307">
        <v>40940</v>
      </c>
      <c r="B153" s="264" t="s">
        <v>890</v>
      </c>
      <c r="C153" s="264" t="s">
        <v>61</v>
      </c>
      <c r="D153" s="264">
        <v>78.502313840976001</v>
      </c>
      <c r="E153" s="264">
        <v>279.18</v>
      </c>
      <c r="F153" s="264">
        <v>251.82</v>
      </c>
      <c r="G153" s="264">
        <v>284.33</v>
      </c>
      <c r="H153" s="264">
        <v>246.39</v>
      </c>
      <c r="I153" s="264">
        <v>0.61289711315211903</v>
      </c>
      <c r="J153" s="308">
        <v>455.50875344180099</v>
      </c>
      <c r="K153" s="308">
        <v>410.86830823022501</v>
      </c>
      <c r="L153" s="308">
        <v>463.91146882336602</v>
      </c>
      <c r="M153" s="308">
        <v>402.008746187138</v>
      </c>
      <c r="N153" s="264">
        <v>-0.61582236465992402</v>
      </c>
      <c r="O153" s="264">
        <v>-0.18702392479553701</v>
      </c>
      <c r="P153" s="264">
        <v>-0.46892022305605702</v>
      </c>
      <c r="Q153" s="264">
        <v>-0.19072598271063801</v>
      </c>
      <c r="R153" s="264">
        <v>0.64473029291438599</v>
      </c>
      <c r="S153" s="264">
        <v>2.1663936325461601</v>
      </c>
      <c r="T153" s="264">
        <v>0.12436089229272999</v>
      </c>
      <c r="U153" s="264">
        <v>0.87735269202864297</v>
      </c>
      <c r="V153" s="309">
        <v>0.10864903502501801</v>
      </c>
      <c r="W153" s="309">
        <v>0.153983522058525</v>
      </c>
    </row>
    <row r="154" spans="1:23">
      <c r="A154" s="307">
        <v>40969</v>
      </c>
      <c r="B154" s="264" t="s">
        <v>891</v>
      </c>
      <c r="C154" s="264" t="s">
        <v>62</v>
      </c>
      <c r="D154" s="264">
        <v>78.547388665184201</v>
      </c>
      <c r="E154" s="264">
        <v>279.64999999999998</v>
      </c>
      <c r="F154" s="264">
        <v>256.76</v>
      </c>
      <c r="G154" s="264">
        <v>281.63</v>
      </c>
      <c r="H154" s="264">
        <v>245.23</v>
      </c>
      <c r="I154" s="264">
        <v>0.61324902927129199</v>
      </c>
      <c r="J154" s="308">
        <v>456.01376708626998</v>
      </c>
      <c r="K154" s="308">
        <v>418.687984398607</v>
      </c>
      <c r="L154" s="308">
        <v>459.24247174863598</v>
      </c>
      <c r="M154" s="308">
        <v>399.88648704654298</v>
      </c>
      <c r="N154" s="264">
        <v>0.11086804384172801</v>
      </c>
      <c r="O154" s="264">
        <v>1.9032074296663899</v>
      </c>
      <c r="P154" s="264">
        <v>-1.0064413985219101</v>
      </c>
      <c r="Q154" s="264">
        <v>-0.52791367370076403</v>
      </c>
      <c r="R154" s="264">
        <v>0.20294220797583101</v>
      </c>
      <c r="S154" s="264">
        <v>0.539787928119972</v>
      </c>
      <c r="T154" s="264">
        <v>9.7637147786366896E-2</v>
      </c>
      <c r="U154" s="264">
        <v>0.55013811477235797</v>
      </c>
      <c r="V154" s="309">
        <v>8.9149400218102401E-2</v>
      </c>
      <c r="W154" s="309">
        <v>0.14843208416588499</v>
      </c>
    </row>
    <row r="155" spans="1:23">
      <c r="A155" s="307">
        <v>41000</v>
      </c>
      <c r="B155" s="264" t="s">
        <v>892</v>
      </c>
      <c r="C155" s="264" t="s">
        <v>1045</v>
      </c>
      <c r="D155" s="264">
        <v>78.300979626179497</v>
      </c>
      <c r="E155" s="264">
        <v>280.07</v>
      </c>
      <c r="F155" s="264">
        <v>256.95</v>
      </c>
      <c r="G155" s="264">
        <v>282.05</v>
      </c>
      <c r="H155" s="264">
        <v>245.43</v>
      </c>
      <c r="I155" s="264">
        <v>0.61132522115314603</v>
      </c>
      <c r="J155" s="308">
        <v>458.13585029536802</v>
      </c>
      <c r="K155" s="308">
        <v>420.31637352588501</v>
      </c>
      <c r="L155" s="308">
        <v>461.37471552043598</v>
      </c>
      <c r="M155" s="308">
        <v>401.472066761853</v>
      </c>
      <c r="N155" s="264">
        <v>0.46535507527707398</v>
      </c>
      <c r="O155" s="264">
        <v>0.38892664417318201</v>
      </c>
      <c r="P155" s="264">
        <v>0.46429585741074603</v>
      </c>
      <c r="Q155" s="264">
        <v>0.39650745065678</v>
      </c>
      <c r="R155" s="264">
        <v>0.33308562778380202</v>
      </c>
      <c r="S155" s="264">
        <v>1.02128061500553</v>
      </c>
      <c r="T155" s="264">
        <v>0.332463209758593</v>
      </c>
      <c r="U155" s="264">
        <v>0.85931064746955799</v>
      </c>
      <c r="V155" s="309">
        <v>8.9978595057404395E-2</v>
      </c>
      <c r="W155" s="309">
        <v>0.14920751334392701</v>
      </c>
    </row>
    <row r="156" spans="1:23">
      <c r="A156" s="307">
        <v>41030</v>
      </c>
      <c r="B156" s="264" t="s">
        <v>893</v>
      </c>
      <c r="C156" s="264" t="s">
        <v>64</v>
      </c>
      <c r="D156" s="264">
        <v>78.053819340104596</v>
      </c>
      <c r="E156" s="264">
        <v>280.31</v>
      </c>
      <c r="F156" s="264">
        <v>250.33</v>
      </c>
      <c r="G156" s="264">
        <v>286</v>
      </c>
      <c r="H156" s="264">
        <v>246.11</v>
      </c>
      <c r="I156" s="264">
        <v>0.60939554776634597</v>
      </c>
      <c r="J156" s="308">
        <v>459.98038716796901</v>
      </c>
      <c r="K156" s="308">
        <v>410.78409731995902</v>
      </c>
      <c r="L156" s="308">
        <v>469.31750822317798</v>
      </c>
      <c r="M156" s="308">
        <v>403.85920261820399</v>
      </c>
      <c r="N156" s="264">
        <v>0.40261788537436799</v>
      </c>
      <c r="O156" s="264">
        <v>-2.2678812452543098</v>
      </c>
      <c r="P156" s="264">
        <v>1.7215491953829201</v>
      </c>
      <c r="Q156" s="264">
        <v>0.59459575247795504</v>
      </c>
      <c r="R156" s="264">
        <v>0.33267354584609599</v>
      </c>
      <c r="S156" s="264">
        <v>1.7890880577839701</v>
      </c>
      <c r="T156" s="264">
        <v>0.14325450678054399</v>
      </c>
      <c r="U156" s="264">
        <v>0.48901085309074299</v>
      </c>
      <c r="V156" s="309">
        <v>0.11976191427315901</v>
      </c>
      <c r="W156" s="309">
        <v>0.162081995855512</v>
      </c>
    </row>
    <row r="157" spans="1:23">
      <c r="A157" s="307">
        <v>41061</v>
      </c>
      <c r="B157" s="264" t="s">
        <v>894</v>
      </c>
      <c r="C157" s="264" t="s">
        <v>65</v>
      </c>
      <c r="D157" s="264">
        <v>78.413666686699898</v>
      </c>
      <c r="E157" s="264">
        <v>280.43</v>
      </c>
      <c r="F157" s="264">
        <v>249.75</v>
      </c>
      <c r="G157" s="264">
        <v>285.10000000000002</v>
      </c>
      <c r="H157" s="264">
        <v>245.06</v>
      </c>
      <c r="I157" s="264">
        <v>0.61220501145107797</v>
      </c>
      <c r="J157" s="308">
        <v>458.06550870158901</v>
      </c>
      <c r="K157" s="308">
        <v>407.95157721435601</v>
      </c>
      <c r="L157" s="308">
        <v>465.69367232757901</v>
      </c>
      <c r="M157" s="308">
        <v>400.290744793393</v>
      </c>
      <c r="N157" s="264">
        <v>-0.4162956769026</v>
      </c>
      <c r="O157" s="264">
        <v>-0.68953986390490896</v>
      </c>
      <c r="P157" s="264">
        <v>-0.77215016105387502</v>
      </c>
      <c r="Q157" s="264">
        <v>-0.88358957816897499</v>
      </c>
      <c r="R157" s="264">
        <v>-0.10856628993610699</v>
      </c>
      <c r="S157" s="264">
        <v>0.69944989383667899</v>
      </c>
      <c r="T157" s="264">
        <v>-0.30143097872180602</v>
      </c>
      <c r="U157" s="264">
        <v>-0.107372061914912</v>
      </c>
      <c r="V157" s="309">
        <v>0.122842842842843</v>
      </c>
      <c r="W157" s="309">
        <v>0.16338855790418699</v>
      </c>
    </row>
    <row r="158" spans="1:23">
      <c r="A158" s="307">
        <v>41091</v>
      </c>
      <c r="B158" s="264" t="s">
        <v>895</v>
      </c>
      <c r="C158" s="264" t="s">
        <v>66</v>
      </c>
      <c r="D158" s="264">
        <v>78.853897469799904</v>
      </c>
      <c r="E158" s="264">
        <v>284.25</v>
      </c>
      <c r="F158" s="264">
        <v>253.56</v>
      </c>
      <c r="G158" s="264">
        <v>288.83999999999997</v>
      </c>
      <c r="H158" s="264">
        <v>248.2</v>
      </c>
      <c r="I158" s="264">
        <v>0.61564205888167101</v>
      </c>
      <c r="J158" s="308">
        <v>461.71309432033797</v>
      </c>
      <c r="K158" s="308">
        <v>411.862699017995</v>
      </c>
      <c r="L158" s="308">
        <v>469.16872528930998</v>
      </c>
      <c r="M158" s="308">
        <v>403.15634128516399</v>
      </c>
      <c r="N158" s="264">
        <v>0.796302177190511</v>
      </c>
      <c r="O158" s="264">
        <v>0.95872206950282601</v>
      </c>
      <c r="P158" s="264">
        <v>0.74621004497719101</v>
      </c>
      <c r="Q158" s="264">
        <v>0.71587877787429</v>
      </c>
      <c r="R158" s="264">
        <v>-0.151106245843424</v>
      </c>
      <c r="S158" s="264">
        <v>-5.8809784648450297E-2</v>
      </c>
      <c r="T158" s="264">
        <v>-0.207889946573248</v>
      </c>
      <c r="U158" s="264">
        <v>8.5895080174247504E-2</v>
      </c>
      <c r="V158" s="309">
        <v>0.121036441079035</v>
      </c>
      <c r="W158" s="309">
        <v>0.163738920225625</v>
      </c>
    </row>
    <row r="159" spans="1:23">
      <c r="A159" s="307">
        <v>41122</v>
      </c>
      <c r="B159" s="264" t="s">
        <v>896</v>
      </c>
      <c r="C159" s="264" t="s">
        <v>1046</v>
      </c>
      <c r="D159" s="264">
        <v>79.090540296892797</v>
      </c>
      <c r="E159" s="264">
        <v>285.62</v>
      </c>
      <c r="F159" s="264">
        <v>260.5</v>
      </c>
      <c r="G159" s="264">
        <v>287.91000000000003</v>
      </c>
      <c r="H159" s="264">
        <v>248.46</v>
      </c>
      <c r="I159" s="264">
        <v>0.61748961850732997</v>
      </c>
      <c r="J159" s="308">
        <v>462.55028657880098</v>
      </c>
      <c r="K159" s="308">
        <v>421.86944070365399</v>
      </c>
      <c r="L159" s="308">
        <v>466.25885095197401</v>
      </c>
      <c r="M159" s="308">
        <v>402.37113718706303</v>
      </c>
      <c r="N159" s="264">
        <v>0.181323048612159</v>
      </c>
      <c r="O159" s="264">
        <v>2.4296304835370801</v>
      </c>
      <c r="P159" s="264">
        <v>-0.62021916220914597</v>
      </c>
      <c r="Q159" s="264">
        <v>-0.19476416905609401</v>
      </c>
      <c r="R159" s="264">
        <v>0.58663125719928799</v>
      </c>
      <c r="S159" s="264">
        <v>2.6749937720904202</v>
      </c>
      <c r="T159" s="264">
        <v>-0.219989494320771</v>
      </c>
      <c r="U159" s="264">
        <v>0.18395743689176799</v>
      </c>
      <c r="V159" s="309">
        <v>9.6429942418426298E-2</v>
      </c>
      <c r="W159" s="309">
        <v>0.15877807292924401</v>
      </c>
    </row>
    <row r="160" spans="1:23">
      <c r="A160" s="307">
        <v>41153</v>
      </c>
      <c r="B160" s="264" t="s">
        <v>897</v>
      </c>
      <c r="C160" s="264" t="s">
        <v>68</v>
      </c>
      <c r="D160" s="264">
        <v>79.439118937436106</v>
      </c>
      <c r="E160" s="264">
        <v>280.62</v>
      </c>
      <c r="F160" s="264">
        <v>255.56</v>
      </c>
      <c r="G160" s="264">
        <v>284.02999999999997</v>
      </c>
      <c r="H160" s="264">
        <v>245.41</v>
      </c>
      <c r="I160" s="264">
        <v>0.62021110316226902</v>
      </c>
      <c r="J160" s="308">
        <v>452.45884597873697</v>
      </c>
      <c r="K160" s="308">
        <v>412.05324880025</v>
      </c>
      <c r="L160" s="308">
        <v>457.95697392680802</v>
      </c>
      <c r="M160" s="308">
        <v>395.68785329499701</v>
      </c>
      <c r="N160" s="264">
        <v>-2.1816958918573399</v>
      </c>
      <c r="O160" s="264">
        <v>-2.3268317058072898</v>
      </c>
      <c r="P160" s="264">
        <v>-1.7805296367491701</v>
      </c>
      <c r="Q160" s="264">
        <v>-1.6609749741964199</v>
      </c>
      <c r="R160" s="264">
        <v>-1.66703340038619</v>
      </c>
      <c r="S160" s="264">
        <v>-3.5200234415382199</v>
      </c>
      <c r="T160" s="264">
        <v>-0.62899891204435399</v>
      </c>
      <c r="U160" s="264">
        <v>-0.82439145898950394</v>
      </c>
      <c r="V160" s="309">
        <v>9.8059164188448997E-2</v>
      </c>
      <c r="W160" s="309">
        <v>0.157369300354509</v>
      </c>
    </row>
    <row r="161" spans="1:23">
      <c r="A161" s="307">
        <v>41183</v>
      </c>
      <c r="B161" s="264" t="s">
        <v>898</v>
      </c>
      <c r="C161" s="264" t="s">
        <v>69</v>
      </c>
      <c r="D161" s="264">
        <v>79.841036119959099</v>
      </c>
      <c r="E161" s="264">
        <v>280.89</v>
      </c>
      <c r="F161" s="264">
        <v>261.02999999999997</v>
      </c>
      <c r="G161" s="264">
        <v>283.13</v>
      </c>
      <c r="H161" s="264">
        <v>245.66</v>
      </c>
      <c r="I161" s="264">
        <v>0.62334902189156405</v>
      </c>
      <c r="J161" s="308">
        <v>450.61432702282002</v>
      </c>
      <c r="K161" s="308">
        <v>418.75416633830503</v>
      </c>
      <c r="L161" s="308">
        <v>454.20781946659201</v>
      </c>
      <c r="M161" s="308">
        <v>394.09703291831602</v>
      </c>
      <c r="N161" s="264">
        <v>-0.40766557496027001</v>
      </c>
      <c r="O161" s="264">
        <v>1.6262261146019701</v>
      </c>
      <c r="P161" s="264">
        <v>-0.81866958550024205</v>
      </c>
      <c r="Q161" s="264">
        <v>-0.40203922446270202</v>
      </c>
      <c r="R161" s="264">
        <v>-0.87578952660967202</v>
      </c>
      <c r="S161" s="264">
        <v>-0.94860629068089797</v>
      </c>
      <c r="T161" s="264">
        <v>-0.37947800488815597</v>
      </c>
      <c r="U161" s="264">
        <v>-0.34142437545973098</v>
      </c>
      <c r="V161" s="309">
        <v>7.6083208826571699E-2</v>
      </c>
      <c r="W161" s="309">
        <v>0.15252788406741</v>
      </c>
    </row>
    <row r="162" spans="1:23">
      <c r="A162" s="307">
        <v>41214</v>
      </c>
      <c r="B162" s="264" t="s">
        <v>899</v>
      </c>
      <c r="C162" s="264" t="s">
        <v>70</v>
      </c>
      <c r="D162" s="264">
        <v>80.383436504597597</v>
      </c>
      <c r="E162" s="264">
        <v>281.83</v>
      </c>
      <c r="F162" s="264">
        <v>261.37</v>
      </c>
      <c r="G162" s="264">
        <v>283.95999999999998</v>
      </c>
      <c r="H162" s="264">
        <v>245.72</v>
      </c>
      <c r="I162" s="264">
        <v>0.62758374585894905</v>
      </c>
      <c r="J162" s="308">
        <v>449.07154122398498</v>
      </c>
      <c r="K162" s="308">
        <v>416.47031447934199</v>
      </c>
      <c r="L162" s="308">
        <v>452.46551057716601</v>
      </c>
      <c r="M162" s="308">
        <v>391.53340350409002</v>
      </c>
      <c r="N162" s="264">
        <v>-0.34237388966911197</v>
      </c>
      <c r="O162" s="264">
        <v>-0.54539203249812696</v>
      </c>
      <c r="P162" s="264">
        <v>-0.38359288738604203</v>
      </c>
      <c r="Q162" s="264">
        <v>-0.65050715942785997</v>
      </c>
      <c r="R162" s="264">
        <v>-0.64910243785577504</v>
      </c>
      <c r="S162" s="264">
        <v>-0.490462967493632</v>
      </c>
      <c r="T162" s="264">
        <v>-0.2608679058417</v>
      </c>
      <c r="U162" s="264">
        <v>-0.27847701326560997</v>
      </c>
      <c r="V162" s="309">
        <v>7.8279833186670103E-2</v>
      </c>
      <c r="W162" s="309">
        <v>0.15562428780726001</v>
      </c>
    </row>
    <row r="163" spans="1:23">
      <c r="A163" s="307">
        <v>41244</v>
      </c>
      <c r="B163" s="264" t="s">
        <v>900</v>
      </c>
      <c r="C163" s="264" t="s">
        <v>1043</v>
      </c>
      <c r="D163" s="264">
        <v>80.568243283851203</v>
      </c>
      <c r="E163" s="264">
        <v>280.14999999999998</v>
      </c>
      <c r="F163" s="264">
        <v>255.4</v>
      </c>
      <c r="G163" s="264">
        <v>284.99</v>
      </c>
      <c r="H163" s="264">
        <v>246.13</v>
      </c>
      <c r="I163" s="264">
        <v>0.62902660194755899</v>
      </c>
      <c r="J163" s="308">
        <v>445.37067133983498</v>
      </c>
      <c r="K163" s="308">
        <v>406.02416369871099</v>
      </c>
      <c r="L163" s="308">
        <v>453.065099500766</v>
      </c>
      <c r="M163" s="308">
        <v>391.28710810949002</v>
      </c>
      <c r="N163" s="264">
        <v>-0.82411588008064496</v>
      </c>
      <c r="O163" s="264">
        <v>-2.5082581921091598</v>
      </c>
      <c r="P163" s="264">
        <v>0.13251593979728399</v>
      </c>
      <c r="Q163" s="264">
        <v>-6.2905333847718098E-2</v>
      </c>
      <c r="R163" s="264">
        <v>-0.79662150792339004</v>
      </c>
      <c r="S163" s="264">
        <v>-2.6602288445299198</v>
      </c>
      <c r="T163" s="264">
        <v>0.45673817066962402</v>
      </c>
      <c r="U163" s="264">
        <v>0.181249551047657</v>
      </c>
      <c r="V163" s="309">
        <v>9.6906812842599804E-2</v>
      </c>
      <c r="W163" s="309">
        <v>0.15788404501686101</v>
      </c>
    </row>
    <row r="164" spans="1:23">
      <c r="A164" s="307">
        <v>41275</v>
      </c>
      <c r="B164" s="264" t="s">
        <v>1017</v>
      </c>
      <c r="C164" s="264" t="s">
        <v>1044</v>
      </c>
      <c r="D164" s="264">
        <v>80.8927820181501</v>
      </c>
      <c r="E164" s="264">
        <v>290.27999999999997</v>
      </c>
      <c r="F164" s="264">
        <v>263.62</v>
      </c>
      <c r="G164" s="264">
        <v>297.17</v>
      </c>
      <c r="H164" s="264">
        <v>256.69</v>
      </c>
      <c r="I164" s="264">
        <v>0.63156039800560604</v>
      </c>
      <c r="J164" s="308">
        <v>459.62349906148302</v>
      </c>
      <c r="K164" s="308">
        <v>417.41059260916398</v>
      </c>
      <c r="L164" s="308">
        <v>470.53298613787098</v>
      </c>
      <c r="M164" s="308">
        <v>406.43777033930098</v>
      </c>
      <c r="N164" s="264">
        <v>3.2002169515945802</v>
      </c>
      <c r="O164" s="264">
        <v>2.80437223408763</v>
      </c>
      <c r="P164" s="264">
        <v>3.8554915521747501</v>
      </c>
      <c r="Q164" s="264">
        <v>3.87200649237105</v>
      </c>
      <c r="R164" s="264">
        <v>0.28194437747366402</v>
      </c>
      <c r="S164" s="264">
        <v>1.4023049699177299</v>
      </c>
      <c r="T164" s="264">
        <v>0.95171024711957497</v>
      </c>
      <c r="U164" s="264">
        <v>0.90889607632431701</v>
      </c>
      <c r="V164" s="309">
        <v>0.10113041499127499</v>
      </c>
      <c r="W164" s="309">
        <v>0.157699949355254</v>
      </c>
    </row>
    <row r="165" spans="1:23">
      <c r="A165" s="307">
        <v>41306</v>
      </c>
      <c r="B165" s="264" t="s">
        <v>901</v>
      </c>
      <c r="C165" s="264" t="s">
        <v>61</v>
      </c>
      <c r="D165" s="264">
        <v>81.290942965322401</v>
      </c>
      <c r="E165" s="264">
        <v>289.76</v>
      </c>
      <c r="F165" s="264">
        <v>264.44</v>
      </c>
      <c r="G165" s="264">
        <v>296.52999999999997</v>
      </c>
      <c r="H165" s="264">
        <v>257.08</v>
      </c>
      <c r="I165" s="264">
        <v>0.63466899039163704</v>
      </c>
      <c r="J165" s="308">
        <v>456.55295025710501</v>
      </c>
      <c r="K165" s="308">
        <v>416.658138342038</v>
      </c>
      <c r="L165" s="308">
        <v>467.21992800848801</v>
      </c>
      <c r="M165" s="308">
        <v>405.06154214555698</v>
      </c>
      <c r="N165" s="264">
        <v>-0.668057401470601</v>
      </c>
      <c r="O165" s="264">
        <v>-0.180267171090043</v>
      </c>
      <c r="P165" s="264">
        <v>-0.70410751785470205</v>
      </c>
      <c r="Q165" s="264">
        <v>-0.33860735743011</v>
      </c>
      <c r="R165" s="264">
        <v>0.22923748608876199</v>
      </c>
      <c r="S165" s="264">
        <v>1.40916931187798</v>
      </c>
      <c r="T165" s="264">
        <v>0.71316606884355105</v>
      </c>
      <c r="U165" s="264">
        <v>0.75938545799634205</v>
      </c>
      <c r="V165" s="309">
        <v>9.5749508395099006E-2</v>
      </c>
      <c r="W165" s="309">
        <v>0.153454177687879</v>
      </c>
    </row>
    <row r="166" spans="1:23">
      <c r="A166" s="307">
        <v>41334</v>
      </c>
      <c r="B166" s="264" t="s">
        <v>902</v>
      </c>
      <c r="C166" s="264" t="s">
        <v>62</v>
      </c>
      <c r="D166" s="264">
        <v>81.887433139010795</v>
      </c>
      <c r="E166" s="264">
        <v>289.95</v>
      </c>
      <c r="F166" s="264">
        <v>267.83</v>
      </c>
      <c r="G166" s="264">
        <v>293.74</v>
      </c>
      <c r="H166" s="264">
        <v>255.93</v>
      </c>
      <c r="I166" s="264">
        <v>0.63932601370203002</v>
      </c>
      <c r="J166" s="308">
        <v>453.524483261738</v>
      </c>
      <c r="K166" s="308">
        <v>418.92554699772802</v>
      </c>
      <c r="L166" s="308">
        <v>459.45260118400699</v>
      </c>
      <c r="M166" s="308">
        <v>400.31219521012798</v>
      </c>
      <c r="N166" s="264">
        <v>-0.66333313445056097</v>
      </c>
      <c r="O166" s="264">
        <v>0.54418921581922397</v>
      </c>
      <c r="P166" s="264">
        <v>-1.66245623503009</v>
      </c>
      <c r="Q166" s="264">
        <v>-1.1725000873378699</v>
      </c>
      <c r="R166" s="264">
        <v>-0.54587909493104503</v>
      </c>
      <c r="S166" s="264">
        <v>5.67397699415828E-2</v>
      </c>
      <c r="T166" s="264">
        <v>4.5755662487212398E-2</v>
      </c>
      <c r="U166" s="264">
        <v>0.106457251588776</v>
      </c>
      <c r="V166" s="309">
        <v>8.2589702423178799E-2</v>
      </c>
      <c r="W166" s="309">
        <v>0.14773570898292501</v>
      </c>
    </row>
    <row r="167" spans="1:23">
      <c r="A167" s="307">
        <v>41365</v>
      </c>
      <c r="B167" s="264" t="s">
        <v>903</v>
      </c>
      <c r="C167" s="264" t="s">
        <v>1045</v>
      </c>
      <c r="D167" s="264">
        <v>81.941522928060607</v>
      </c>
      <c r="E167" s="264">
        <v>289.88</v>
      </c>
      <c r="F167" s="264">
        <v>267.95</v>
      </c>
      <c r="G167" s="264">
        <v>293.48</v>
      </c>
      <c r="H167" s="264">
        <v>256.19</v>
      </c>
      <c r="I167" s="264">
        <v>0.63974831304503799</v>
      </c>
      <c r="J167" s="308">
        <v>453.115692670209</v>
      </c>
      <c r="K167" s="308">
        <v>418.83658703940398</v>
      </c>
      <c r="L167" s="308">
        <v>458.74290563285803</v>
      </c>
      <c r="M167" s="308">
        <v>400.45435802808402</v>
      </c>
      <c r="N167" s="264">
        <v>-9.0136388798445197E-2</v>
      </c>
      <c r="O167" s="264">
        <v>-2.1235266973207399E-2</v>
      </c>
      <c r="P167" s="264">
        <v>-0.15446545504806999</v>
      </c>
      <c r="Q167" s="264">
        <v>3.5512987027752602E-2</v>
      </c>
      <c r="R167" s="264">
        <v>-1.09577925890801</v>
      </c>
      <c r="S167" s="264">
        <v>-0.35206491578416699</v>
      </c>
      <c r="T167" s="264">
        <v>-0.57042785376930605</v>
      </c>
      <c r="U167" s="264">
        <v>-0.25349428217450498</v>
      </c>
      <c r="V167" s="309">
        <v>8.1843627542452099E-2</v>
      </c>
      <c r="W167" s="309">
        <v>0.14555603263203101</v>
      </c>
    </row>
    <row r="168" spans="1:23">
      <c r="A168" s="307">
        <v>41395</v>
      </c>
      <c r="B168" s="264" t="s">
        <v>904</v>
      </c>
      <c r="C168" s="264" t="s">
        <v>64</v>
      </c>
      <c r="D168" s="264">
        <v>81.668820241601097</v>
      </c>
      <c r="E168" s="264">
        <v>290.47000000000003</v>
      </c>
      <c r="F168" s="264">
        <v>259.56</v>
      </c>
      <c r="G168" s="264">
        <v>296.76</v>
      </c>
      <c r="H168" s="264">
        <v>256.51</v>
      </c>
      <c r="I168" s="264">
        <v>0.63761922052403996</v>
      </c>
      <c r="J168" s="308">
        <v>455.554021350347</v>
      </c>
      <c r="K168" s="308">
        <v>407.07681268873199</v>
      </c>
      <c r="L168" s="308">
        <v>465.418843171167</v>
      </c>
      <c r="M168" s="308">
        <v>402.29339352283398</v>
      </c>
      <c r="N168" s="264">
        <v>0.53812496887251104</v>
      </c>
      <c r="O168" s="264">
        <v>-2.8077237554143402</v>
      </c>
      <c r="P168" s="264">
        <v>1.45526774503451</v>
      </c>
      <c r="Q168" s="264">
        <v>0.45923722838376901</v>
      </c>
      <c r="R168" s="264">
        <v>-0.96229446756939097</v>
      </c>
      <c r="S168" s="264">
        <v>-0.90248981287577301</v>
      </c>
      <c r="T168" s="264">
        <v>-0.83070948424041102</v>
      </c>
      <c r="U168" s="264">
        <v>-0.38771162950337301</v>
      </c>
      <c r="V168" s="309">
        <v>0.119086145785175</v>
      </c>
      <c r="W168" s="309">
        <v>0.156913960469377</v>
      </c>
    </row>
    <row r="169" spans="1:23">
      <c r="A169" s="307">
        <v>41426</v>
      </c>
      <c r="B169" s="264" t="s">
        <v>905</v>
      </c>
      <c r="C169" s="264" t="s">
        <v>65</v>
      </c>
      <c r="D169" s="264">
        <v>81.619237934972006</v>
      </c>
      <c r="E169" s="264">
        <v>290.93</v>
      </c>
      <c r="F169" s="264">
        <v>261.45999999999998</v>
      </c>
      <c r="G169" s="264">
        <v>296.42</v>
      </c>
      <c r="H169" s="264">
        <v>255.97</v>
      </c>
      <c r="I169" s="264">
        <v>0.637232112792948</v>
      </c>
      <c r="J169" s="308">
        <v>456.55263468263098</v>
      </c>
      <c r="K169" s="308">
        <v>410.30575005712899</v>
      </c>
      <c r="L169" s="308">
        <v>465.16801970448398</v>
      </c>
      <c r="M169" s="308">
        <v>401.69036503527701</v>
      </c>
      <c r="N169" s="264">
        <v>0.21920854289105801</v>
      </c>
      <c r="O169" s="264">
        <v>0.79320100476123501</v>
      </c>
      <c r="P169" s="264">
        <v>-5.3891987908072397E-2</v>
      </c>
      <c r="Q169" s="264">
        <v>-0.14989768593427499</v>
      </c>
      <c r="R169" s="264">
        <v>-0.33027459833115902</v>
      </c>
      <c r="S169" s="264">
        <v>0.57707163650375604</v>
      </c>
      <c r="T169" s="264">
        <v>-0.112875191210526</v>
      </c>
      <c r="U169" s="264">
        <v>0.34965091251499802</v>
      </c>
      <c r="V169" s="309">
        <v>0.112713225732426</v>
      </c>
      <c r="W169" s="309">
        <v>0.15802633121068899</v>
      </c>
    </row>
    <row r="170" spans="1:23">
      <c r="A170" s="307">
        <v>41456</v>
      </c>
      <c r="B170" s="264" t="s">
        <v>906</v>
      </c>
      <c r="C170" s="264" t="s">
        <v>66</v>
      </c>
      <c r="D170" s="264">
        <v>81.5921930404471</v>
      </c>
      <c r="E170" s="264">
        <v>291.38</v>
      </c>
      <c r="F170" s="264">
        <v>261.85000000000002</v>
      </c>
      <c r="G170" s="264">
        <v>298.75</v>
      </c>
      <c r="H170" s="264">
        <v>258.38</v>
      </c>
      <c r="I170" s="264">
        <v>0.63702096312144496</v>
      </c>
      <c r="J170" s="308">
        <v>457.410378729483</v>
      </c>
      <c r="K170" s="308">
        <v>411.05397649226097</v>
      </c>
      <c r="L170" s="308">
        <v>468.97985670064202</v>
      </c>
      <c r="M170" s="308">
        <v>405.60674602280102</v>
      </c>
      <c r="N170" s="264">
        <v>0.18787407665459299</v>
      </c>
      <c r="O170" s="264">
        <v>0.18235826210768499</v>
      </c>
      <c r="P170" s="264">
        <v>0.81945379619603498</v>
      </c>
      <c r="Q170" s="264">
        <v>0.97497508738622096</v>
      </c>
      <c r="R170" s="264">
        <v>-0.93190243980170195</v>
      </c>
      <c r="S170" s="264">
        <v>-0.19635731219682701</v>
      </c>
      <c r="T170" s="264">
        <v>-4.0256005672989502E-2</v>
      </c>
      <c r="U170" s="264">
        <v>0.607805083711632</v>
      </c>
      <c r="V170" s="309">
        <v>0.11277448921138</v>
      </c>
      <c r="W170" s="309">
        <v>0.15624274324638099</v>
      </c>
    </row>
    <row r="171" spans="1:23">
      <c r="A171" s="307">
        <v>41487</v>
      </c>
      <c r="B171" s="264" t="s">
        <v>907</v>
      </c>
      <c r="C171" s="264" t="s">
        <v>1046</v>
      </c>
      <c r="D171" s="264">
        <v>81.824328385119301</v>
      </c>
      <c r="E171" s="264">
        <v>291.29000000000002</v>
      </c>
      <c r="F171" s="264">
        <v>263.24</v>
      </c>
      <c r="G171" s="264">
        <v>298.14999999999998</v>
      </c>
      <c r="H171" s="264">
        <v>258.5</v>
      </c>
      <c r="I171" s="264">
        <v>0.63883333113518703</v>
      </c>
      <c r="J171" s="308">
        <v>455.97182520578099</v>
      </c>
      <c r="K171" s="308">
        <v>412.063659127226</v>
      </c>
      <c r="L171" s="308">
        <v>466.71015031447502</v>
      </c>
      <c r="M171" s="308">
        <v>404.643883469032</v>
      </c>
      <c r="N171" s="264">
        <v>-0.31449953708927397</v>
      </c>
      <c r="O171" s="264">
        <v>0.24563261583812099</v>
      </c>
      <c r="P171" s="264">
        <v>-0.48396671066743802</v>
      </c>
      <c r="Q171" s="264">
        <v>-0.23738820007578301</v>
      </c>
      <c r="R171" s="264">
        <v>-1.4222153923366101</v>
      </c>
      <c r="S171" s="264">
        <v>-2.3243640402283798</v>
      </c>
      <c r="T171" s="264">
        <v>9.6791591533329502E-2</v>
      </c>
      <c r="U171" s="264">
        <v>0.56483829776090599</v>
      </c>
      <c r="V171" s="309">
        <v>0.106556754292661</v>
      </c>
      <c r="W171" s="309">
        <v>0.153384912959381</v>
      </c>
    </row>
    <row r="172" spans="1:23">
      <c r="A172" s="307">
        <v>41518</v>
      </c>
      <c r="B172" s="264" t="s">
        <v>908</v>
      </c>
      <c r="C172" s="264" t="s">
        <v>68</v>
      </c>
      <c r="D172" s="264">
        <v>82.132339683875202</v>
      </c>
      <c r="E172" s="264">
        <v>290.54000000000002</v>
      </c>
      <c r="F172" s="264">
        <v>270.68</v>
      </c>
      <c r="G172" s="264">
        <v>294.68</v>
      </c>
      <c r="H172" s="264">
        <v>256.33</v>
      </c>
      <c r="I172" s="264">
        <v>0.64123809128287101</v>
      </c>
      <c r="J172" s="308">
        <v>453.09223508344797</v>
      </c>
      <c r="K172" s="308">
        <v>422.120899677799</v>
      </c>
      <c r="L172" s="308">
        <v>459.54849533417303</v>
      </c>
      <c r="M172" s="308">
        <v>399.74231644159198</v>
      </c>
      <c r="N172" s="264">
        <v>-0.63152808203287303</v>
      </c>
      <c r="O172" s="264">
        <v>2.4407006849074899</v>
      </c>
      <c r="P172" s="264">
        <v>-1.5344973696151301</v>
      </c>
      <c r="Q172" s="264">
        <v>-1.2113285848825801</v>
      </c>
      <c r="R172" s="264">
        <v>0.13998822441867501</v>
      </c>
      <c r="S172" s="264">
        <v>2.4432887998972599</v>
      </c>
      <c r="T172" s="264">
        <v>0.34752640487560899</v>
      </c>
      <c r="U172" s="264">
        <v>1.02466201902163</v>
      </c>
      <c r="V172" s="309">
        <v>7.3370769912812106E-2</v>
      </c>
      <c r="W172" s="309">
        <v>0.14961182850232099</v>
      </c>
    </row>
    <row r="173" spans="1:23">
      <c r="A173" s="307">
        <v>41548</v>
      </c>
      <c r="B173" s="264" t="s">
        <v>909</v>
      </c>
      <c r="C173" s="264" t="s">
        <v>69</v>
      </c>
      <c r="D173" s="264">
        <v>82.522988160346202</v>
      </c>
      <c r="E173" s="264">
        <v>287.33</v>
      </c>
      <c r="F173" s="264">
        <v>264.52999999999997</v>
      </c>
      <c r="G173" s="264">
        <v>293.27</v>
      </c>
      <c r="H173" s="264">
        <v>255.66</v>
      </c>
      <c r="I173" s="264">
        <v>0.64428803098237297</v>
      </c>
      <c r="J173" s="308">
        <v>445.96513699299402</v>
      </c>
      <c r="K173" s="308">
        <v>410.57723763183998</v>
      </c>
      <c r="L173" s="308">
        <v>455.18461603708403</v>
      </c>
      <c r="M173" s="308">
        <v>396.81010309967201</v>
      </c>
      <c r="N173" s="264">
        <v>-1.5729905609929</v>
      </c>
      <c r="O173" s="264">
        <v>-2.7346814750869002</v>
      </c>
      <c r="P173" s="264">
        <v>-0.94960147653525595</v>
      </c>
      <c r="Q173" s="264">
        <v>-0.73352587937703895</v>
      </c>
      <c r="R173" s="264">
        <v>-1.0317448316707101</v>
      </c>
      <c r="S173" s="264">
        <v>-1.95267996446848</v>
      </c>
      <c r="T173" s="264">
        <v>0.21505498774534401</v>
      </c>
      <c r="U173" s="264">
        <v>0.68842694938995297</v>
      </c>
      <c r="V173" s="309">
        <v>8.6190602200128599E-2</v>
      </c>
      <c r="W173" s="309">
        <v>0.14710944222795899</v>
      </c>
    </row>
    <row r="174" spans="1:23">
      <c r="A174" s="307">
        <v>41579</v>
      </c>
      <c r="B174" s="264" t="s">
        <v>910</v>
      </c>
      <c r="C174" s="264" t="s">
        <v>70</v>
      </c>
      <c r="D174" s="264">
        <v>83.292265160165897</v>
      </c>
      <c r="E174" s="264">
        <v>289.89</v>
      </c>
      <c r="F174" s="264">
        <v>265.87</v>
      </c>
      <c r="G174" s="264">
        <v>294.45</v>
      </c>
      <c r="H174" s="264">
        <v>255.98</v>
      </c>
      <c r="I174" s="264">
        <v>0.65029406608292895</v>
      </c>
      <c r="J174" s="308">
        <v>445.78293901121299</v>
      </c>
      <c r="K174" s="308">
        <v>408.84580356311398</v>
      </c>
      <c r="L174" s="308">
        <v>452.79515123616397</v>
      </c>
      <c r="M174" s="308">
        <v>393.63729941733197</v>
      </c>
      <c r="N174" s="264">
        <v>-4.0854758963793099E-2</v>
      </c>
      <c r="O174" s="264">
        <v>-0.42170727211104903</v>
      </c>
      <c r="P174" s="264">
        <v>-0.524944103278979</v>
      </c>
      <c r="Q174" s="264">
        <v>-0.79957734381163004</v>
      </c>
      <c r="R174" s="264">
        <v>-0.73231142721915699</v>
      </c>
      <c r="S174" s="264">
        <v>-1.8307453499441</v>
      </c>
      <c r="T174" s="264">
        <v>7.2854317354953402E-2</v>
      </c>
      <c r="U174" s="264">
        <v>0.53734774464007096</v>
      </c>
      <c r="V174" s="309">
        <v>9.0344905404896994E-2</v>
      </c>
      <c r="W174" s="309">
        <v>0.15028517852957299</v>
      </c>
    </row>
    <row r="175" spans="1:23">
      <c r="A175" s="307">
        <v>41609</v>
      </c>
      <c r="B175" s="264" t="s">
        <v>911</v>
      </c>
      <c r="C175" s="264" t="s">
        <v>1043</v>
      </c>
      <c r="D175" s="264">
        <v>83.770058296772604</v>
      </c>
      <c r="E175" s="264">
        <v>290.29000000000002</v>
      </c>
      <c r="F175" s="264">
        <v>267.99</v>
      </c>
      <c r="G175" s="264">
        <v>295.67</v>
      </c>
      <c r="H175" s="264">
        <v>257.14999999999998</v>
      </c>
      <c r="I175" s="264">
        <v>0.654024376946165</v>
      </c>
      <c r="J175" s="308">
        <v>443.85195756074199</v>
      </c>
      <c r="K175" s="308">
        <v>409.75536913673699</v>
      </c>
      <c r="L175" s="308">
        <v>452.07795064240798</v>
      </c>
      <c r="M175" s="308">
        <v>393.18106337367698</v>
      </c>
      <c r="N175" s="264">
        <v>-0.433166297201448</v>
      </c>
      <c r="O175" s="264">
        <v>0.22247154445407299</v>
      </c>
      <c r="P175" s="264">
        <v>-0.15839405342528101</v>
      </c>
      <c r="Q175" s="264">
        <v>-0.115902645488508</v>
      </c>
      <c r="R175" s="264">
        <v>-0.34099995280886303</v>
      </c>
      <c r="S175" s="264">
        <v>0.91896142437324402</v>
      </c>
      <c r="T175" s="264">
        <v>-0.21788234393824699</v>
      </c>
      <c r="U175" s="264">
        <v>0.484032114765509</v>
      </c>
      <c r="V175" s="309">
        <v>8.3212060151498304E-2</v>
      </c>
      <c r="W175" s="309">
        <v>0.14979583900447199</v>
      </c>
    </row>
    <row r="176" spans="1:23">
      <c r="A176" s="307">
        <v>41640</v>
      </c>
      <c r="B176" s="264" t="s">
        <v>1018</v>
      </c>
      <c r="C176" s="264" t="s">
        <v>1044</v>
      </c>
      <c r="D176" s="264">
        <v>84.519051625698694</v>
      </c>
      <c r="E176" s="264">
        <v>299.79000000000002</v>
      </c>
      <c r="F176" s="264">
        <v>274.99</v>
      </c>
      <c r="G176" s="264">
        <v>308.41000000000003</v>
      </c>
      <c r="H176" s="264">
        <v>268.39</v>
      </c>
      <c r="I176" s="264">
        <v>0.659872049793094</v>
      </c>
      <c r="J176" s="308">
        <v>454.31534809513499</v>
      </c>
      <c r="K176" s="308">
        <v>416.73230452210299</v>
      </c>
      <c r="L176" s="308">
        <v>467.37848662737503</v>
      </c>
      <c r="M176" s="308">
        <v>406.730365506699</v>
      </c>
      <c r="N176" s="264">
        <v>2.3574055168971801</v>
      </c>
      <c r="O176" s="264">
        <v>1.7027074959542701</v>
      </c>
      <c r="P176" s="264">
        <v>3.3844906532655399</v>
      </c>
      <c r="Q176" s="264">
        <v>3.44607189796027</v>
      </c>
      <c r="R176" s="264">
        <v>-1.15489111787954</v>
      </c>
      <c r="S176" s="264">
        <v>-0.162499011542028</v>
      </c>
      <c r="T176" s="264">
        <v>-0.67040985508539697</v>
      </c>
      <c r="U176" s="264">
        <v>7.1990151691392307E-2</v>
      </c>
      <c r="V176" s="309">
        <v>9.01850976399141E-2</v>
      </c>
      <c r="W176" s="309">
        <v>0.14911136778568501</v>
      </c>
    </row>
    <row r="177" spans="1:23">
      <c r="A177" s="307">
        <v>41671</v>
      </c>
      <c r="B177" s="264" t="s">
        <v>912</v>
      </c>
      <c r="C177" s="264" t="s">
        <v>61</v>
      </c>
      <c r="D177" s="264">
        <v>84.733157040687601</v>
      </c>
      <c r="E177" s="264">
        <v>299.77</v>
      </c>
      <c r="F177" s="264">
        <v>274.29000000000002</v>
      </c>
      <c r="G177" s="264">
        <v>308.19</v>
      </c>
      <c r="H177" s="264">
        <v>268.7</v>
      </c>
      <c r="I177" s="264">
        <v>0.66154365135916704</v>
      </c>
      <c r="J177" s="308">
        <v>453.13714277827398</v>
      </c>
      <c r="K177" s="308">
        <v>414.62116586934297</v>
      </c>
      <c r="L177" s="308">
        <v>465.86494990438098</v>
      </c>
      <c r="M177" s="308">
        <v>406.17123215972998</v>
      </c>
      <c r="N177" s="264">
        <v>-0.25933645468962901</v>
      </c>
      <c r="O177" s="264">
        <v>-0.506593472560535</v>
      </c>
      <c r="P177" s="264">
        <v>-0.32383534251118101</v>
      </c>
      <c r="Q177" s="264">
        <v>-0.13747027377026799</v>
      </c>
      <c r="R177" s="264">
        <v>-0.74817334482386599</v>
      </c>
      <c r="S177" s="264">
        <v>-0.48888339990200702</v>
      </c>
      <c r="T177" s="264">
        <v>-0.29000862824533102</v>
      </c>
      <c r="U177" s="264">
        <v>0.27395590514356399</v>
      </c>
      <c r="V177" s="309">
        <v>9.2894381858616801E-2</v>
      </c>
      <c r="W177" s="309">
        <v>0.14696687755861601</v>
      </c>
    </row>
    <row r="178" spans="1:23">
      <c r="A178" s="307">
        <v>41699</v>
      </c>
      <c r="B178" s="264" t="s">
        <v>913</v>
      </c>
      <c r="C178" s="264" t="s">
        <v>62</v>
      </c>
      <c r="D178" s="264">
        <v>84.965292385359703</v>
      </c>
      <c r="E178" s="264">
        <v>299.70999999999998</v>
      </c>
      <c r="F178" s="264">
        <v>278.49</v>
      </c>
      <c r="G178" s="264">
        <v>305.56</v>
      </c>
      <c r="H178" s="264">
        <v>267.20999999999998</v>
      </c>
      <c r="I178" s="264">
        <v>0.663356019372909</v>
      </c>
      <c r="J178" s="308">
        <v>451.80866871958898</v>
      </c>
      <c r="K178" s="308">
        <v>419.81981299161998</v>
      </c>
      <c r="L178" s="308">
        <v>460.62746259369902</v>
      </c>
      <c r="M178" s="308">
        <v>402.81536941897599</v>
      </c>
      <c r="N178" s="264">
        <v>-0.29317262551912199</v>
      </c>
      <c r="O178" s="264">
        <v>1.25383061701079</v>
      </c>
      <c r="P178" s="264">
        <v>-1.1242501312358899</v>
      </c>
      <c r="Q178" s="264">
        <v>-0.82621871640438105</v>
      </c>
      <c r="R178" s="264">
        <v>-0.37832897792176001</v>
      </c>
      <c r="S178" s="264">
        <v>0.21346656948957299</v>
      </c>
      <c r="T178" s="264">
        <v>0.255708947269917</v>
      </c>
      <c r="U178" s="264">
        <v>0.62530550875028501</v>
      </c>
      <c r="V178" s="309">
        <v>7.6196631835972597E-2</v>
      </c>
      <c r="W178" s="309">
        <v>0.143520077841398</v>
      </c>
    </row>
    <row r="179" spans="1:23">
      <c r="A179" s="307">
        <v>41730</v>
      </c>
      <c r="B179" s="264" t="s">
        <v>914</v>
      </c>
      <c r="C179" s="264" t="s">
        <v>1045</v>
      </c>
      <c r="D179" s="264">
        <v>84.806779253560904</v>
      </c>
      <c r="E179" s="264">
        <v>300.44</v>
      </c>
      <c r="F179" s="264">
        <v>279.45999999999998</v>
      </c>
      <c r="G179" s="264">
        <v>306.26</v>
      </c>
      <c r="H179" s="264">
        <v>267.92</v>
      </c>
      <c r="I179" s="264">
        <v>0.66211844768715</v>
      </c>
      <c r="J179" s="308">
        <v>453.75567022708498</v>
      </c>
      <c r="K179" s="308">
        <v>422.06949674364699</v>
      </c>
      <c r="L179" s="308">
        <v>462.54563827635201</v>
      </c>
      <c r="M179" s="308">
        <v>404.64059102396698</v>
      </c>
      <c r="N179" s="264">
        <v>0.43093496037027701</v>
      </c>
      <c r="O179" s="264">
        <v>0.53586888527148402</v>
      </c>
      <c r="P179" s="264">
        <v>0.41642668716528303</v>
      </c>
      <c r="Q179" s="264">
        <v>0.45311617767307399</v>
      </c>
      <c r="R179" s="264">
        <v>0.14123932744520801</v>
      </c>
      <c r="S179" s="264">
        <v>0.77187853312783405</v>
      </c>
      <c r="T179" s="264">
        <v>0.82894636555685997</v>
      </c>
      <c r="U179" s="264">
        <v>1.04537081741285</v>
      </c>
      <c r="V179" s="309">
        <v>7.5073355757532503E-2</v>
      </c>
      <c r="W179" s="309">
        <v>0.14310241863242701</v>
      </c>
    </row>
    <row r="180" spans="1:23">
      <c r="A180" s="307">
        <v>41760</v>
      </c>
      <c r="B180" s="264" t="s">
        <v>915</v>
      </c>
      <c r="C180" s="264" t="s">
        <v>64</v>
      </c>
      <c r="D180" s="264">
        <v>84.535579061241705</v>
      </c>
      <c r="E180" s="264">
        <v>300.52</v>
      </c>
      <c r="F180" s="264">
        <v>271.08999999999997</v>
      </c>
      <c r="G180" s="264">
        <v>309.58999999999997</v>
      </c>
      <c r="H180" s="264">
        <v>268.37</v>
      </c>
      <c r="I180" s="264">
        <v>0.66000108570345795</v>
      </c>
      <c r="J180" s="308">
        <v>455.33258430884598</v>
      </c>
      <c r="K180" s="308">
        <v>410.74174857009598</v>
      </c>
      <c r="L180" s="308">
        <v>469.07498594494803</v>
      </c>
      <c r="M180" s="308">
        <v>406.620543228288</v>
      </c>
      <c r="N180" s="264">
        <v>0.34752493141783097</v>
      </c>
      <c r="O180" s="264">
        <v>-2.6838585258936898</v>
      </c>
      <c r="P180" s="264">
        <v>1.4116115531707301</v>
      </c>
      <c r="Q180" s="264">
        <v>0.48931131681835299</v>
      </c>
      <c r="R180" s="264">
        <v>-4.8608294762553197E-2</v>
      </c>
      <c r="S180" s="264">
        <v>0.90030573275756698</v>
      </c>
      <c r="T180" s="264">
        <v>0.78555967972187002</v>
      </c>
      <c r="U180" s="264">
        <v>1.07562037436459</v>
      </c>
      <c r="V180" s="309">
        <v>0.10856173226603701</v>
      </c>
      <c r="W180" s="309">
        <v>0.15359391884338799</v>
      </c>
    </row>
    <row r="181" spans="1:23">
      <c r="A181" s="307">
        <v>41791</v>
      </c>
      <c r="B181" s="264" t="s">
        <v>916</v>
      </c>
      <c r="C181" s="264" t="s">
        <v>65</v>
      </c>
      <c r="D181" s="264">
        <v>84.682072239918298</v>
      </c>
      <c r="E181" s="264">
        <v>301.27</v>
      </c>
      <c r="F181" s="264">
        <v>272.89999999999998</v>
      </c>
      <c r="G181" s="264">
        <v>309.14</v>
      </c>
      <c r="H181" s="264">
        <v>267.92</v>
      </c>
      <c r="I181" s="264">
        <v>0.661144813090771</v>
      </c>
      <c r="J181" s="308">
        <v>455.67929148774499</v>
      </c>
      <c r="K181" s="308">
        <v>412.76887392374101</v>
      </c>
      <c r="L181" s="308">
        <v>467.58288634952498</v>
      </c>
      <c r="M181" s="308">
        <v>405.23648479900601</v>
      </c>
      <c r="N181" s="264">
        <v>7.6143722379251599E-2</v>
      </c>
      <c r="O181" s="264">
        <v>0.49352795538866201</v>
      </c>
      <c r="P181" s="264">
        <v>-0.31809404469033098</v>
      </c>
      <c r="Q181" s="264">
        <v>-0.34038084212207897</v>
      </c>
      <c r="R181" s="264">
        <v>-0.19129080166038201</v>
      </c>
      <c r="S181" s="264">
        <v>0.60031424523518995</v>
      </c>
      <c r="T181" s="264">
        <v>0.51913857848087097</v>
      </c>
      <c r="U181" s="264">
        <v>0.88279930822297004</v>
      </c>
      <c r="V181" s="309">
        <v>0.10395749358739501</v>
      </c>
      <c r="W181" s="309">
        <v>0.15385189608838401</v>
      </c>
    </row>
    <row r="182" spans="1:23">
      <c r="A182" s="307">
        <v>41821</v>
      </c>
      <c r="B182" s="264" t="s">
        <v>917</v>
      </c>
      <c r="C182" s="264" t="s">
        <v>66</v>
      </c>
      <c r="D182" s="264">
        <v>84.914958831660599</v>
      </c>
      <c r="E182" s="264">
        <v>302.7</v>
      </c>
      <c r="F182" s="264">
        <v>273.27</v>
      </c>
      <c r="G182" s="264">
        <v>312.76</v>
      </c>
      <c r="H182" s="264">
        <v>271.25</v>
      </c>
      <c r="I182" s="264">
        <v>0.66296304637316605</v>
      </c>
      <c r="J182" s="308">
        <v>456.58653473366797</v>
      </c>
      <c r="K182" s="308">
        <v>412.19492020703501</v>
      </c>
      <c r="L182" s="308">
        <v>471.76083450050203</v>
      </c>
      <c r="M182" s="308">
        <v>409.14799321608001</v>
      </c>
      <c r="N182" s="264">
        <v>0.19909687863170999</v>
      </c>
      <c r="O182" s="264">
        <v>-0.139049660225221</v>
      </c>
      <c r="P182" s="264">
        <v>0.89352033039422596</v>
      </c>
      <c r="Q182" s="264">
        <v>0.96524093061709504</v>
      </c>
      <c r="R182" s="264">
        <v>-0.18011047281071299</v>
      </c>
      <c r="S182" s="264">
        <v>0.27756542449965899</v>
      </c>
      <c r="T182" s="264">
        <v>0.59298448752680399</v>
      </c>
      <c r="U182" s="264">
        <v>0.87307403735337197</v>
      </c>
      <c r="V182" s="309">
        <v>0.107695685585685</v>
      </c>
      <c r="W182" s="309">
        <v>0.15303225806451601</v>
      </c>
    </row>
    <row r="183" spans="1:23">
      <c r="A183" s="307">
        <v>41852</v>
      </c>
      <c r="B183" s="264" t="s">
        <v>918</v>
      </c>
      <c r="C183" s="264" t="s">
        <v>1046</v>
      </c>
      <c r="D183" s="264">
        <v>85.219965142135905</v>
      </c>
      <c r="E183" s="264">
        <v>303.16000000000003</v>
      </c>
      <c r="F183" s="264">
        <v>274.29000000000002</v>
      </c>
      <c r="G183" s="264">
        <v>311.69</v>
      </c>
      <c r="H183" s="264">
        <v>270.70999999999998</v>
      </c>
      <c r="I183" s="264">
        <v>0.66534434544623799</v>
      </c>
      <c r="J183" s="308">
        <v>455.64376112142997</v>
      </c>
      <c r="K183" s="308">
        <v>412.25269573161802</v>
      </c>
      <c r="L183" s="308">
        <v>468.46419020958803</v>
      </c>
      <c r="M183" s="308">
        <v>406.87202326554399</v>
      </c>
      <c r="N183" s="264">
        <v>-0.206483008262071</v>
      </c>
      <c r="O183" s="264">
        <v>1.40165542441784E-2</v>
      </c>
      <c r="P183" s="264">
        <v>-0.69879567141364296</v>
      </c>
      <c r="Q183" s="264">
        <v>-0.55627058870453305</v>
      </c>
      <c r="R183" s="264">
        <v>-7.1948323605741701E-2</v>
      </c>
      <c r="S183" s="264">
        <v>4.5875582620391597E-2</v>
      </c>
      <c r="T183" s="264">
        <v>0.37583067219149102</v>
      </c>
      <c r="U183" s="264">
        <v>0.55064215413578299</v>
      </c>
      <c r="V183" s="309">
        <v>0.10525356374640001</v>
      </c>
      <c r="W183" s="309">
        <v>0.151379705219608</v>
      </c>
    </row>
    <row r="184" spans="1:23">
      <c r="A184" s="307">
        <v>41883</v>
      </c>
      <c r="B184" s="264" t="s">
        <v>919</v>
      </c>
      <c r="C184" s="264" t="s">
        <v>68</v>
      </c>
      <c r="D184" s="264">
        <v>85.596339924274304</v>
      </c>
      <c r="E184" s="264">
        <v>302.62</v>
      </c>
      <c r="F184" s="264">
        <v>281.74</v>
      </c>
      <c r="G184" s="264">
        <v>307.62</v>
      </c>
      <c r="H184" s="264">
        <v>268.45</v>
      </c>
      <c r="I184" s="264">
        <v>0.66828284504133495</v>
      </c>
      <c r="J184" s="308">
        <v>452.83221355365202</v>
      </c>
      <c r="K184" s="308">
        <v>421.58795798891703</v>
      </c>
      <c r="L184" s="308">
        <v>460.31407551838799</v>
      </c>
      <c r="M184" s="308">
        <v>401.70116888665001</v>
      </c>
      <c r="N184" s="264">
        <v>-0.61704950394982905</v>
      </c>
      <c r="O184" s="264">
        <v>2.26445147695935</v>
      </c>
      <c r="P184" s="264">
        <v>-1.73975190879663</v>
      </c>
      <c r="Q184" s="264">
        <v>-1.2708798057417099</v>
      </c>
      <c r="R184" s="264">
        <v>-5.7388211419673298E-2</v>
      </c>
      <c r="S184" s="264">
        <v>-0.126253329150261</v>
      </c>
      <c r="T184" s="264">
        <v>0.166593992144071</v>
      </c>
      <c r="U184" s="264">
        <v>0.49002879217157103</v>
      </c>
      <c r="V184" s="309">
        <v>7.4110882373819895E-2</v>
      </c>
      <c r="W184" s="309">
        <v>0.14591171540324099</v>
      </c>
    </row>
    <row r="185" spans="1:23">
      <c r="A185" s="307">
        <v>41913</v>
      </c>
      <c r="B185" s="264" t="s">
        <v>920</v>
      </c>
      <c r="C185" s="264" t="s">
        <v>69</v>
      </c>
      <c r="D185" s="264">
        <v>86.069625578460204</v>
      </c>
      <c r="E185" s="264">
        <v>299.67</v>
      </c>
      <c r="F185" s="264">
        <v>276.52999999999997</v>
      </c>
      <c r="G185" s="264">
        <v>305.89999999999998</v>
      </c>
      <c r="H185" s="264">
        <v>267.36</v>
      </c>
      <c r="I185" s="264">
        <v>0.671977964292653</v>
      </c>
      <c r="J185" s="308">
        <v>445.95212331916701</v>
      </c>
      <c r="K185" s="308">
        <v>411.516470322185</v>
      </c>
      <c r="L185" s="308">
        <v>455.22326066450802</v>
      </c>
      <c r="M185" s="308">
        <v>397.870189510503</v>
      </c>
      <c r="N185" s="264">
        <v>-1.51934646620947</v>
      </c>
      <c r="O185" s="264">
        <v>-2.3889410207007402</v>
      </c>
      <c r="P185" s="264">
        <v>-1.10594377287873</v>
      </c>
      <c r="Q185" s="264">
        <v>-0.95368887941370595</v>
      </c>
      <c r="R185" s="264">
        <v>-2.9180921887084202E-3</v>
      </c>
      <c r="S185" s="264">
        <v>0.228759074848428</v>
      </c>
      <c r="T185" s="264">
        <v>8.4898799437960193E-3</v>
      </c>
      <c r="U185" s="264">
        <v>0.26715207162066901</v>
      </c>
      <c r="V185" s="309">
        <v>8.3679890066177501E-2</v>
      </c>
      <c r="W185" s="309">
        <v>0.14415020945541601</v>
      </c>
    </row>
    <row r="186" spans="1:23">
      <c r="A186" s="307">
        <v>41944</v>
      </c>
      <c r="B186" s="264" t="s">
        <v>921</v>
      </c>
      <c r="C186" s="264" t="s">
        <v>70</v>
      </c>
      <c r="D186" s="264">
        <v>86.763777871266299</v>
      </c>
      <c r="E186" s="264">
        <v>300.81</v>
      </c>
      <c r="F186" s="264">
        <v>277.73</v>
      </c>
      <c r="G186" s="264">
        <v>308.45</v>
      </c>
      <c r="H186" s="264">
        <v>268.74</v>
      </c>
      <c r="I186" s="264">
        <v>0.67739747252792104</v>
      </c>
      <c r="J186" s="308">
        <v>444.06720160533399</v>
      </c>
      <c r="K186" s="308">
        <v>409.99562481915302</v>
      </c>
      <c r="L186" s="308">
        <v>455.34566116540401</v>
      </c>
      <c r="M186" s="308">
        <v>396.72424373996</v>
      </c>
      <c r="N186" s="264">
        <v>-0.42267355961979097</v>
      </c>
      <c r="O186" s="264">
        <v>-0.36957099234487001</v>
      </c>
      <c r="P186" s="264">
        <v>2.6888015501946898E-2</v>
      </c>
      <c r="Q186" s="264">
        <v>-0.28802001274657002</v>
      </c>
      <c r="R186" s="264">
        <v>-0.38488180137281602</v>
      </c>
      <c r="S186" s="264">
        <v>0.28123591975701701</v>
      </c>
      <c r="T186" s="264">
        <v>0.56328119289192902</v>
      </c>
      <c r="U186" s="264">
        <v>0.784210319295919</v>
      </c>
      <c r="V186" s="309">
        <v>8.3102293594498305E-2</v>
      </c>
      <c r="W186" s="309">
        <v>0.14776363771675199</v>
      </c>
    </row>
    <row r="187" spans="1:23">
      <c r="A187" s="307">
        <v>41974</v>
      </c>
      <c r="B187" s="264" t="s">
        <v>922</v>
      </c>
      <c r="C187" s="264" t="s">
        <v>1043</v>
      </c>
      <c r="D187" s="264">
        <v>87.188983712963505</v>
      </c>
      <c r="E187" s="264">
        <v>300.98</v>
      </c>
      <c r="F187" s="264">
        <v>277.42</v>
      </c>
      <c r="G187" s="264">
        <v>309.20999999999998</v>
      </c>
      <c r="H187" s="264">
        <v>269.32</v>
      </c>
      <c r="I187" s="264">
        <v>0.68071721458545598</v>
      </c>
      <c r="J187" s="308">
        <v>442.15129800014103</v>
      </c>
      <c r="K187" s="308">
        <v>407.54074387400902</v>
      </c>
      <c r="L187" s="308">
        <v>454.24148732348903</v>
      </c>
      <c r="M187" s="308">
        <v>395.64152959465099</v>
      </c>
      <c r="N187" s="264">
        <v>-0.431444519718227</v>
      </c>
      <c r="O187" s="264">
        <v>-0.59875783948342098</v>
      </c>
      <c r="P187" s="264">
        <v>-0.2424913502171</v>
      </c>
      <c r="Q187" s="264">
        <v>-0.27291353185330303</v>
      </c>
      <c r="R187" s="264">
        <v>-0.38315918892121198</v>
      </c>
      <c r="S187" s="264">
        <v>-0.54047498325483501</v>
      </c>
      <c r="T187" s="264">
        <v>0.47857602389291798</v>
      </c>
      <c r="U187" s="264">
        <v>0.62578451766259802</v>
      </c>
      <c r="V187" s="309">
        <v>8.49253838944561E-2</v>
      </c>
      <c r="W187" s="309">
        <v>0.14811376800831699</v>
      </c>
    </row>
    <row r="188" spans="1:23">
      <c r="A188" s="307">
        <v>42005</v>
      </c>
      <c r="B188" s="264" t="s">
        <v>1019</v>
      </c>
      <c r="C188" s="264" t="s">
        <v>1044</v>
      </c>
      <c r="D188" s="264">
        <v>87.110102770599198</v>
      </c>
      <c r="E188" s="264">
        <v>309.92</v>
      </c>
      <c r="F188" s="264">
        <v>285.60000000000002</v>
      </c>
      <c r="G188" s="264">
        <v>321.05</v>
      </c>
      <c r="H188" s="264">
        <v>281.25</v>
      </c>
      <c r="I188" s="264">
        <v>0.68010136137690302</v>
      </c>
      <c r="J188" s="308">
        <v>455.69677933381899</v>
      </c>
      <c r="K188" s="308">
        <v>419.93740377432403</v>
      </c>
      <c r="L188" s="308">
        <v>472.061986980906</v>
      </c>
      <c r="M188" s="308">
        <v>413.541298359694</v>
      </c>
      <c r="N188" s="264">
        <v>3.06353987762644</v>
      </c>
      <c r="O188" s="264">
        <v>3.0418209925405102</v>
      </c>
      <c r="P188" s="264">
        <v>3.9231334333683199</v>
      </c>
      <c r="Q188" s="264">
        <v>4.52423909678601</v>
      </c>
      <c r="R188" s="264">
        <v>0.30406880253453</v>
      </c>
      <c r="S188" s="264">
        <v>0.769102663134547</v>
      </c>
      <c r="T188" s="264">
        <v>1.0020787193967899</v>
      </c>
      <c r="U188" s="264">
        <v>1.6745572572410199</v>
      </c>
      <c r="V188" s="309">
        <v>8.5154061624649793E-2</v>
      </c>
      <c r="W188" s="309">
        <v>0.141511111111111</v>
      </c>
    </row>
    <row r="189" spans="1:23">
      <c r="A189" s="307">
        <v>42036</v>
      </c>
      <c r="B189" s="264" t="s">
        <v>923</v>
      </c>
      <c r="C189" s="264" t="s">
        <v>61</v>
      </c>
      <c r="D189" s="264">
        <v>87.275377126029198</v>
      </c>
      <c r="E189" s="264">
        <v>309.82</v>
      </c>
      <c r="F189" s="264">
        <v>287.07</v>
      </c>
      <c r="G189" s="264">
        <v>320.36</v>
      </c>
      <c r="H189" s="264">
        <v>281.07</v>
      </c>
      <c r="I189" s="264">
        <v>0.68139172048053798</v>
      </c>
      <c r="J189" s="308">
        <v>454.68706279774801</v>
      </c>
      <c r="K189" s="308">
        <v>421.29951299899801</v>
      </c>
      <c r="L189" s="308">
        <v>470.155404550664</v>
      </c>
      <c r="M189" s="308">
        <v>412.49400535976702</v>
      </c>
      <c r="N189" s="264">
        <v>-0.22157640384171701</v>
      </c>
      <c r="O189" s="264">
        <v>0.32436006234055598</v>
      </c>
      <c r="P189" s="264">
        <v>-0.40388391415208102</v>
      </c>
      <c r="Q189" s="264">
        <v>-0.25324991822610599</v>
      </c>
      <c r="R189" s="264">
        <v>0.342042148646438</v>
      </c>
      <c r="S189" s="264">
        <v>1.6107106147493999</v>
      </c>
      <c r="T189" s="264">
        <v>0.92096532421317401</v>
      </c>
      <c r="U189" s="264">
        <v>1.5566767657120999</v>
      </c>
      <c r="V189" s="309">
        <v>7.9248963667398295E-2</v>
      </c>
      <c r="W189" s="309">
        <v>0.13978724161240999</v>
      </c>
    </row>
    <row r="190" spans="1:23">
      <c r="A190" s="307">
        <v>42064</v>
      </c>
      <c r="B190" s="264" t="s">
        <v>924</v>
      </c>
      <c r="C190" s="264" t="s">
        <v>62</v>
      </c>
      <c r="D190" s="264">
        <v>87.630716990203695</v>
      </c>
      <c r="E190" s="264">
        <v>310.54000000000002</v>
      </c>
      <c r="F190" s="264">
        <v>289.63</v>
      </c>
      <c r="G190" s="264">
        <v>317.81</v>
      </c>
      <c r="H190" s="264">
        <v>279.07</v>
      </c>
      <c r="I190" s="264">
        <v>0.68416599255335298</v>
      </c>
      <c r="J190" s="308">
        <v>453.895696921509</v>
      </c>
      <c r="K190" s="308">
        <v>423.33293842782399</v>
      </c>
      <c r="L190" s="308">
        <v>464.521773164889</v>
      </c>
      <c r="M190" s="308">
        <v>407.89808765339598</v>
      </c>
      <c r="N190" s="264">
        <v>-0.17404627071860901</v>
      </c>
      <c r="O190" s="264">
        <v>0.48265553747057799</v>
      </c>
      <c r="P190" s="264">
        <v>-1.1982487771588499</v>
      </c>
      <c r="Q190" s="264">
        <v>-1.11417805996074</v>
      </c>
      <c r="R190" s="264">
        <v>0.46192743663691099</v>
      </c>
      <c r="S190" s="264">
        <v>0.83681744583949902</v>
      </c>
      <c r="T190" s="264">
        <v>0.84543603832516501</v>
      </c>
      <c r="U190" s="264">
        <v>1.26179848642585</v>
      </c>
      <c r="V190" s="309">
        <v>7.2195559852225505E-2</v>
      </c>
      <c r="W190" s="309">
        <v>0.138818217651485</v>
      </c>
    </row>
    <row r="191" spans="1:23">
      <c r="A191" s="307">
        <v>42095</v>
      </c>
      <c r="B191" s="264" t="s">
        <v>925</v>
      </c>
      <c r="C191" s="264" t="s">
        <v>1045</v>
      </c>
      <c r="D191" s="264">
        <v>87.403840375022497</v>
      </c>
      <c r="E191" s="264">
        <v>310.38</v>
      </c>
      <c r="F191" s="264">
        <v>289.26</v>
      </c>
      <c r="G191" s="264">
        <v>317.98</v>
      </c>
      <c r="H191" s="264">
        <v>279.48</v>
      </c>
      <c r="I191" s="264">
        <v>0.682394681420181</v>
      </c>
      <c r="J191" s="308">
        <v>454.83941837595398</v>
      </c>
      <c r="K191" s="308">
        <v>423.88958747157898</v>
      </c>
      <c r="L191" s="308">
        <v>465.97666813321098</v>
      </c>
      <c r="M191" s="308">
        <v>409.55770554710898</v>
      </c>
      <c r="N191" s="264">
        <v>0.20791592888991201</v>
      </c>
      <c r="O191" s="264">
        <v>0.131492022761481</v>
      </c>
      <c r="P191" s="264">
        <v>0.31320275009054699</v>
      </c>
      <c r="Q191" s="264">
        <v>0.40687072186618201</v>
      </c>
      <c r="R191" s="264">
        <v>0.238839582616546</v>
      </c>
      <c r="S191" s="264">
        <v>0.43123010356689301</v>
      </c>
      <c r="T191" s="264">
        <v>0.74177109736559599</v>
      </c>
      <c r="U191" s="264">
        <v>1.21518073871409</v>
      </c>
      <c r="V191" s="309">
        <v>7.3013897531632593E-2</v>
      </c>
      <c r="W191" s="309">
        <v>0.137755832259911</v>
      </c>
    </row>
    <row r="192" spans="1:23">
      <c r="A192" s="307">
        <v>42125</v>
      </c>
      <c r="B192" s="264" t="s">
        <v>926</v>
      </c>
      <c r="C192" s="264" t="s">
        <v>64</v>
      </c>
      <c r="D192" s="264">
        <v>86.967365827273298</v>
      </c>
      <c r="E192" s="264">
        <v>311.18</v>
      </c>
      <c r="F192" s="264">
        <v>281.57</v>
      </c>
      <c r="G192" s="264">
        <v>322.64999999999998</v>
      </c>
      <c r="H192" s="264">
        <v>280.83</v>
      </c>
      <c r="I192" s="264">
        <v>0.67898696033285399</v>
      </c>
      <c r="J192" s="308">
        <v>458.30040660494097</v>
      </c>
      <c r="K192" s="308">
        <v>414.69132170368698</v>
      </c>
      <c r="L192" s="308">
        <v>475.19321997263398</v>
      </c>
      <c r="M192" s="308">
        <v>413.60146277673903</v>
      </c>
      <c r="N192" s="264">
        <v>0.76092530443914197</v>
      </c>
      <c r="O192" s="264">
        <v>-2.1699673782406199</v>
      </c>
      <c r="P192" s="264">
        <v>1.9778998541592401</v>
      </c>
      <c r="Q192" s="264">
        <v>0.98734736884698004</v>
      </c>
      <c r="R192" s="264">
        <v>0.65179220604194599</v>
      </c>
      <c r="S192" s="264">
        <v>0.96157090126349798</v>
      </c>
      <c r="T192" s="264">
        <v>1.30431897052892</v>
      </c>
      <c r="U192" s="264">
        <v>1.7168142792360901</v>
      </c>
      <c r="V192" s="309">
        <v>0.105160350889654</v>
      </c>
      <c r="W192" s="309">
        <v>0.148915714133105</v>
      </c>
    </row>
    <row r="193" spans="1:23">
      <c r="A193" s="307">
        <v>42156</v>
      </c>
      <c r="B193" s="264" t="s">
        <v>927</v>
      </c>
      <c r="C193" s="264" t="s">
        <v>65</v>
      </c>
      <c r="D193" s="264">
        <v>87.113107758879707</v>
      </c>
      <c r="E193" s="264">
        <v>312.29000000000002</v>
      </c>
      <c r="F193" s="264">
        <v>281.52999999999997</v>
      </c>
      <c r="G193" s="264">
        <v>321.39</v>
      </c>
      <c r="H193" s="264">
        <v>279.8</v>
      </c>
      <c r="I193" s="264">
        <v>0.68012482245151396</v>
      </c>
      <c r="J193" s="308">
        <v>459.165714426286</v>
      </c>
      <c r="K193" s="308">
        <v>413.93872228515897</v>
      </c>
      <c r="L193" s="308">
        <v>472.545611321092</v>
      </c>
      <c r="M193" s="308">
        <v>411.39507155680502</v>
      </c>
      <c r="N193" s="264">
        <v>0.188807997739904</v>
      </c>
      <c r="O193" s="264">
        <v>-0.18148424602574301</v>
      </c>
      <c r="P193" s="264">
        <v>-0.55716465224271405</v>
      </c>
      <c r="Q193" s="264">
        <v>-0.53345827287958303</v>
      </c>
      <c r="R193" s="264">
        <v>0.76510453814082602</v>
      </c>
      <c r="S193" s="264">
        <v>0.283414868542953</v>
      </c>
      <c r="T193" s="264">
        <v>1.0613572729985401</v>
      </c>
      <c r="U193" s="264">
        <v>1.5197513029592</v>
      </c>
      <c r="V193" s="309">
        <v>0.109260114375022</v>
      </c>
      <c r="W193" s="309">
        <v>0.14864188706218701</v>
      </c>
    </row>
    <row r="194" spans="1:23">
      <c r="A194" s="307">
        <v>42186</v>
      </c>
      <c r="B194" s="264" t="s">
        <v>928</v>
      </c>
      <c r="C194" s="264" t="s">
        <v>66</v>
      </c>
      <c r="D194" s="264">
        <v>87.240819760802907</v>
      </c>
      <c r="E194" s="264">
        <v>316.92</v>
      </c>
      <c r="F194" s="264">
        <v>286.75</v>
      </c>
      <c r="G194" s="264">
        <v>325.49</v>
      </c>
      <c r="H194" s="264">
        <v>283.91000000000003</v>
      </c>
      <c r="I194" s="264">
        <v>0.681121918122505</v>
      </c>
      <c r="J194" s="308">
        <v>465.29114915811499</v>
      </c>
      <c r="K194" s="308">
        <v>420.996582800358</v>
      </c>
      <c r="L194" s="308">
        <v>477.87333124913198</v>
      </c>
      <c r="M194" s="308">
        <v>416.82699153565699</v>
      </c>
      <c r="N194" s="264">
        <v>1.3340357390323201</v>
      </c>
      <c r="O194" s="264">
        <v>1.70504959677045</v>
      </c>
      <c r="P194" s="264">
        <v>1.1274509381528499</v>
      </c>
      <c r="Q194" s="264">
        <v>1.32036583673611</v>
      </c>
      <c r="R194" s="264">
        <v>1.9064544751686201</v>
      </c>
      <c r="S194" s="264">
        <v>2.13531563875231</v>
      </c>
      <c r="T194" s="264">
        <v>1.2956770256483501</v>
      </c>
      <c r="U194" s="264">
        <v>1.8768265876650101</v>
      </c>
      <c r="V194" s="309">
        <v>0.105213600697472</v>
      </c>
      <c r="W194" s="309">
        <v>0.14645486245641201</v>
      </c>
    </row>
    <row r="195" spans="1:23">
      <c r="A195" s="307">
        <v>42217</v>
      </c>
      <c r="B195" s="264" t="s">
        <v>929</v>
      </c>
      <c r="C195" s="264" t="s">
        <v>1046</v>
      </c>
      <c r="D195" s="264">
        <v>87.4248752929864</v>
      </c>
      <c r="E195" s="264">
        <v>318.01</v>
      </c>
      <c r="F195" s="264">
        <v>294.06</v>
      </c>
      <c r="G195" s="264">
        <v>324.55</v>
      </c>
      <c r="H195" s="264">
        <v>284.08999999999997</v>
      </c>
      <c r="I195" s="264">
        <v>0.68255890894246296</v>
      </c>
      <c r="J195" s="308">
        <v>465.90850376960998</v>
      </c>
      <c r="K195" s="308">
        <v>430.81995729219602</v>
      </c>
      <c r="L195" s="308">
        <v>475.49009433170897</v>
      </c>
      <c r="M195" s="308">
        <v>416.21315944752803</v>
      </c>
      <c r="N195" s="264">
        <v>0.13268135716986201</v>
      </c>
      <c r="O195" s="264">
        <v>2.3333620492820999</v>
      </c>
      <c r="P195" s="264">
        <v>-0.49871728794604903</v>
      </c>
      <c r="Q195" s="264">
        <v>-0.14726303732586199</v>
      </c>
      <c r="R195" s="264">
        <v>2.2527999994810699</v>
      </c>
      <c r="S195" s="264">
        <v>4.5038544933291504</v>
      </c>
      <c r="T195" s="264">
        <v>1.49977399958316</v>
      </c>
      <c r="U195" s="264">
        <v>2.2958413574401</v>
      </c>
      <c r="V195" s="309">
        <v>8.1445963408827995E-2</v>
      </c>
      <c r="W195" s="309">
        <v>0.142419655742898</v>
      </c>
    </row>
    <row r="196" spans="1:23">
      <c r="A196" s="307">
        <v>42248</v>
      </c>
      <c r="B196" s="264" t="s">
        <v>930</v>
      </c>
      <c r="C196" s="264" t="s">
        <v>68</v>
      </c>
      <c r="D196" s="264">
        <v>87.752419015565806</v>
      </c>
      <c r="E196" s="264">
        <v>311.20999999999998</v>
      </c>
      <c r="F196" s="264">
        <v>289.33</v>
      </c>
      <c r="G196" s="264">
        <v>319.72000000000003</v>
      </c>
      <c r="H196" s="264">
        <v>280.02</v>
      </c>
      <c r="I196" s="264">
        <v>0.68511616607512105</v>
      </c>
      <c r="J196" s="308">
        <v>454.24413465945997</v>
      </c>
      <c r="K196" s="308">
        <v>422.30794473513498</v>
      </c>
      <c r="L196" s="308">
        <v>466.66538585946</v>
      </c>
      <c r="M196" s="308">
        <v>408.71900834594601</v>
      </c>
      <c r="N196" s="264">
        <v>-2.5035750615786001</v>
      </c>
      <c r="O196" s="264">
        <v>-1.97577025227921</v>
      </c>
      <c r="P196" s="264">
        <v>-1.8559184675870699</v>
      </c>
      <c r="Q196" s="264">
        <v>-1.8005560207489599</v>
      </c>
      <c r="R196" s="264">
        <v>0.31179784996457899</v>
      </c>
      <c r="S196" s="264">
        <v>0.170779722849046</v>
      </c>
      <c r="T196" s="264">
        <v>1.3797775646810599</v>
      </c>
      <c r="U196" s="264">
        <v>1.7470298826231401</v>
      </c>
      <c r="V196" s="309">
        <v>7.5622991048284002E-2</v>
      </c>
      <c r="W196" s="309">
        <v>0.141775587458039</v>
      </c>
    </row>
    <row r="197" spans="1:23">
      <c r="A197" s="307">
        <v>42278</v>
      </c>
      <c r="B197" s="264" t="s">
        <v>931</v>
      </c>
      <c r="C197" s="264" t="s">
        <v>69</v>
      </c>
      <c r="D197" s="264">
        <v>88.203918504717805</v>
      </c>
      <c r="E197" s="264">
        <v>309.87</v>
      </c>
      <c r="F197" s="264">
        <v>289.83</v>
      </c>
      <c r="G197" s="264">
        <v>318.54000000000002</v>
      </c>
      <c r="H197" s="264">
        <v>279.33999999999997</v>
      </c>
      <c r="I197" s="264">
        <v>0.68864119253550604</v>
      </c>
      <c r="J197" s="308">
        <v>449.973082294265</v>
      </c>
      <c r="K197" s="308">
        <v>420.87229625761398</v>
      </c>
      <c r="L197" s="308">
        <v>462.56309301970202</v>
      </c>
      <c r="M197" s="308">
        <v>405.639399774357</v>
      </c>
      <c r="N197" s="264">
        <v>-0.94025481878744499</v>
      </c>
      <c r="O197" s="264">
        <v>-0.33995298819727798</v>
      </c>
      <c r="P197" s="264">
        <v>-0.87906516404733204</v>
      </c>
      <c r="Q197" s="264">
        <v>-0.75347818640790798</v>
      </c>
      <c r="R197" s="264">
        <v>0.90165709833836005</v>
      </c>
      <c r="S197" s="264">
        <v>2.27349975278117</v>
      </c>
      <c r="T197" s="264">
        <v>1.61235881147195</v>
      </c>
      <c r="U197" s="264">
        <v>1.9526997670803199</v>
      </c>
      <c r="V197" s="309">
        <v>6.9143980954352605E-2</v>
      </c>
      <c r="W197" s="309">
        <v>0.14033077969499599</v>
      </c>
    </row>
    <row r="198" spans="1:23">
      <c r="A198" s="307">
        <v>42309</v>
      </c>
      <c r="B198" s="264" t="s">
        <v>932</v>
      </c>
      <c r="C198" s="264" t="s">
        <v>70</v>
      </c>
      <c r="D198" s="264">
        <v>88.685467876675304</v>
      </c>
      <c r="E198" s="264">
        <v>311.99</v>
      </c>
      <c r="F198" s="264">
        <v>290.98</v>
      </c>
      <c r="G198" s="264">
        <v>320.44</v>
      </c>
      <c r="H198" s="264">
        <v>280.73</v>
      </c>
      <c r="I198" s="264">
        <v>0.69240082974200801</v>
      </c>
      <c r="J198" s="308">
        <v>450.59160330043102</v>
      </c>
      <c r="K198" s="308">
        <v>420.247907716143</v>
      </c>
      <c r="L198" s="308">
        <v>462.79551704089903</v>
      </c>
      <c r="M198" s="308">
        <v>405.44434371143302</v>
      </c>
      <c r="N198" s="264">
        <v>0.137457334783853</v>
      </c>
      <c r="O198" s="264">
        <v>-0.14835581886066801</v>
      </c>
      <c r="P198" s="264">
        <v>5.0246987860580503E-2</v>
      </c>
      <c r="Q198" s="264">
        <v>-4.8086074240327702E-2</v>
      </c>
      <c r="R198" s="264">
        <v>1.46923746485019</v>
      </c>
      <c r="S198" s="264">
        <v>2.50058348830244</v>
      </c>
      <c r="T198" s="264">
        <v>1.63608803396265</v>
      </c>
      <c r="U198" s="264">
        <v>2.1980254822008898</v>
      </c>
      <c r="V198" s="309">
        <v>7.2204275207918195E-2</v>
      </c>
      <c r="W198" s="309">
        <v>0.14145264132796601</v>
      </c>
    </row>
    <row r="199" spans="1:23">
      <c r="A199" s="307">
        <v>42339</v>
      </c>
      <c r="B199" s="264" t="s">
        <v>933</v>
      </c>
      <c r="C199" s="264" t="s">
        <v>1043</v>
      </c>
      <c r="D199" s="264">
        <v>89.046817717410903</v>
      </c>
      <c r="E199" s="264">
        <v>310.87</v>
      </c>
      <c r="F199" s="264">
        <v>284.74</v>
      </c>
      <c r="G199" s="264">
        <v>321.54000000000002</v>
      </c>
      <c r="H199" s="264">
        <v>280.95999999999998</v>
      </c>
      <c r="I199" s="264">
        <v>0.69522202396404598</v>
      </c>
      <c r="J199" s="308">
        <v>447.15211728689002</v>
      </c>
      <c r="K199" s="308">
        <v>409.56700188589701</v>
      </c>
      <c r="L199" s="308">
        <v>462.49973233964801</v>
      </c>
      <c r="M199" s="308">
        <v>404.129889899072</v>
      </c>
      <c r="N199" s="264">
        <v>-0.76332669946542797</v>
      </c>
      <c r="O199" s="264">
        <v>-2.54157263703974</v>
      </c>
      <c r="P199" s="264">
        <v>-6.3912611587535501E-2</v>
      </c>
      <c r="Q199" s="264">
        <v>-0.32420080160169301</v>
      </c>
      <c r="R199" s="264">
        <v>1.1310199267461101</v>
      </c>
      <c r="S199" s="264">
        <v>0.497191518233775</v>
      </c>
      <c r="T199" s="264">
        <v>1.81802967069766</v>
      </c>
      <c r="U199" s="264">
        <v>2.1454674672594498</v>
      </c>
      <c r="V199" s="309">
        <v>9.1767928636651105E-2</v>
      </c>
      <c r="W199" s="309">
        <v>0.144433371298406</v>
      </c>
    </row>
    <row r="200" spans="1:23">
      <c r="A200" s="307">
        <v>42370</v>
      </c>
      <c r="B200" s="264" t="s">
        <v>1020</v>
      </c>
      <c r="C200" s="264" t="s">
        <v>1044</v>
      </c>
      <c r="D200" s="264">
        <v>89.3863813931126</v>
      </c>
      <c r="E200" s="264">
        <v>320.52</v>
      </c>
      <c r="F200" s="264">
        <v>292.33999999999997</v>
      </c>
      <c r="G200" s="264">
        <v>333.27</v>
      </c>
      <c r="H200" s="264">
        <v>292</v>
      </c>
      <c r="I200" s="264">
        <v>0.69787312539515201</v>
      </c>
      <c r="J200" s="308">
        <v>459.28119071574002</v>
      </c>
      <c r="K200" s="308">
        <v>418.90135808635802</v>
      </c>
      <c r="L200" s="308">
        <v>477.55098723896998</v>
      </c>
      <c r="M200" s="308">
        <v>418.41416351240503</v>
      </c>
      <c r="N200" s="264">
        <v>2.7125161572405698</v>
      </c>
      <c r="O200" s="264">
        <v>2.27907916347732</v>
      </c>
      <c r="P200" s="264">
        <v>3.2543272669979002</v>
      </c>
      <c r="Q200" s="264">
        <v>3.5345748904889001</v>
      </c>
      <c r="R200" s="264">
        <v>0.78657816874658804</v>
      </c>
      <c r="S200" s="264">
        <v>-0.246714314718077</v>
      </c>
      <c r="T200" s="264">
        <v>1.1627710786815699</v>
      </c>
      <c r="U200" s="264">
        <v>1.1783261241473699</v>
      </c>
      <c r="V200" s="309">
        <v>9.63946090168981E-2</v>
      </c>
      <c r="W200" s="309">
        <v>0.14133561643835599</v>
      </c>
    </row>
    <row r="201" spans="1:23">
      <c r="A201" s="307">
        <v>42401</v>
      </c>
      <c r="B201" s="264" t="s">
        <v>934</v>
      </c>
      <c r="C201" s="264" t="s">
        <v>61</v>
      </c>
      <c r="D201" s="264">
        <v>89.7777811166536</v>
      </c>
      <c r="E201" s="264">
        <v>321.2</v>
      </c>
      <c r="F201" s="264">
        <v>293.27</v>
      </c>
      <c r="G201" s="264">
        <v>332.41</v>
      </c>
      <c r="H201" s="264">
        <v>292.02</v>
      </c>
      <c r="I201" s="264">
        <v>0.70092893036330495</v>
      </c>
      <c r="J201" s="308">
        <v>458.24902652187001</v>
      </c>
      <c r="K201" s="308">
        <v>418.40190538003998</v>
      </c>
      <c r="L201" s="308">
        <v>474.24208874886301</v>
      </c>
      <c r="M201" s="308">
        <v>416.61855767408599</v>
      </c>
      <c r="N201" s="264">
        <v>-0.22473469733469401</v>
      </c>
      <c r="O201" s="264">
        <v>-0.119229192428449</v>
      </c>
      <c r="P201" s="264">
        <v>-0.69288904819107</v>
      </c>
      <c r="Q201" s="264">
        <v>-0.42914556793339798</v>
      </c>
      <c r="R201" s="264">
        <v>0.783387964065696</v>
      </c>
      <c r="S201" s="264">
        <v>-0.68777853511675602</v>
      </c>
      <c r="T201" s="264">
        <v>0.869219870418103</v>
      </c>
      <c r="U201" s="264">
        <v>0.99990600123296403</v>
      </c>
      <c r="V201" s="309">
        <v>9.5236471510894399E-2</v>
      </c>
      <c r="W201" s="309">
        <v>0.13831244435312701</v>
      </c>
    </row>
    <row r="202" spans="1:23">
      <c r="A202" s="307">
        <v>42430</v>
      </c>
      <c r="B202" s="264" t="s">
        <v>935</v>
      </c>
      <c r="C202" s="264" t="s">
        <v>62</v>
      </c>
      <c r="D202" s="264">
        <v>89.910000600997606</v>
      </c>
      <c r="E202" s="264">
        <v>323.32</v>
      </c>
      <c r="F202" s="264">
        <v>297.91000000000003</v>
      </c>
      <c r="G202" s="264">
        <v>329.88</v>
      </c>
      <c r="H202" s="264">
        <v>290.64</v>
      </c>
      <c r="I202" s="264">
        <v>0.701961217646213</v>
      </c>
      <c r="J202" s="308">
        <v>460.59524639287503</v>
      </c>
      <c r="K202" s="308">
        <v>424.396665386927</v>
      </c>
      <c r="L202" s="308">
        <v>469.94049202054202</v>
      </c>
      <c r="M202" s="308">
        <v>414.03996786968003</v>
      </c>
      <c r="N202" s="264">
        <v>0.51199669507493395</v>
      </c>
      <c r="O202" s="264">
        <v>1.4327755036016401</v>
      </c>
      <c r="P202" s="264">
        <v>-0.90704659716507297</v>
      </c>
      <c r="Q202" s="264">
        <v>-0.61893301604258899</v>
      </c>
      <c r="R202" s="264">
        <v>1.4760107920838801</v>
      </c>
      <c r="S202" s="264">
        <v>0.251274319228112</v>
      </c>
      <c r="T202" s="264">
        <v>1.1665155798259901</v>
      </c>
      <c r="U202" s="264">
        <v>1.50573890934833</v>
      </c>
      <c r="V202" s="309">
        <v>8.5294216374072404E-2</v>
      </c>
      <c r="W202" s="309">
        <v>0.13501238645747299</v>
      </c>
    </row>
    <row r="203" spans="1:23">
      <c r="A203" s="307">
        <v>42461</v>
      </c>
      <c r="B203" s="264" t="s">
        <v>936</v>
      </c>
      <c r="C203" s="264" t="s">
        <v>1045</v>
      </c>
      <c r="D203" s="264">
        <v>89.625277961415904</v>
      </c>
      <c r="E203" s="264">
        <v>321.99</v>
      </c>
      <c r="F203" s="264">
        <v>296.14</v>
      </c>
      <c r="G203" s="264">
        <v>329</v>
      </c>
      <c r="H203" s="264">
        <v>290.05</v>
      </c>
      <c r="I203" s="264">
        <v>0.69973828082676903</v>
      </c>
      <c r="J203" s="308">
        <v>460.15776015506202</v>
      </c>
      <c r="K203" s="308">
        <v>423.21537654063798</v>
      </c>
      <c r="L203" s="308">
        <v>470.17579145630401</v>
      </c>
      <c r="M203" s="308">
        <v>414.51212252857499</v>
      </c>
      <c r="N203" s="264">
        <v>-9.4982794815734503E-2</v>
      </c>
      <c r="O203" s="264">
        <v>-0.27834545900872198</v>
      </c>
      <c r="P203" s="264">
        <v>5.0070049242023601E-2</v>
      </c>
      <c r="Q203" s="264">
        <v>0.114036009934892</v>
      </c>
      <c r="R203" s="264">
        <v>1.1692789947928</v>
      </c>
      <c r="S203" s="264">
        <v>-0.15905343062610999</v>
      </c>
      <c r="T203" s="264">
        <v>0.90114454440732805</v>
      </c>
      <c r="U203" s="264">
        <v>1.20969936943249</v>
      </c>
      <c r="V203" s="309">
        <v>8.7289795367056403E-2</v>
      </c>
      <c r="W203" s="309">
        <v>0.13428719186347199</v>
      </c>
    </row>
    <row r="204" spans="1:23">
      <c r="A204" s="307">
        <v>42491</v>
      </c>
      <c r="B204" s="264" t="s">
        <v>937</v>
      </c>
      <c r="C204" s="264" t="s">
        <v>64</v>
      </c>
      <c r="D204" s="264">
        <v>89.225614520103406</v>
      </c>
      <c r="E204" s="264">
        <v>324.94</v>
      </c>
      <c r="F204" s="264">
        <v>291.2</v>
      </c>
      <c r="G204" s="264">
        <v>334.69</v>
      </c>
      <c r="H204" s="264">
        <v>293.44</v>
      </c>
      <c r="I204" s="264">
        <v>0.69661795790343395</v>
      </c>
      <c r="J204" s="308">
        <v>466.45366561888699</v>
      </c>
      <c r="K204" s="308">
        <v>418.01965725432302</v>
      </c>
      <c r="L204" s="308">
        <v>480.44985950017002</v>
      </c>
      <c r="M204" s="308">
        <v>421.23519307935697</v>
      </c>
      <c r="N204" s="264">
        <v>1.3682058652456399</v>
      </c>
      <c r="O204" s="264">
        <v>-1.22767734215726</v>
      </c>
      <c r="P204" s="264">
        <v>2.18515462313424</v>
      </c>
      <c r="Q204" s="264">
        <v>1.62192374731291</v>
      </c>
      <c r="R204" s="264">
        <v>1.77902068085529</v>
      </c>
      <c r="S204" s="264">
        <v>0.80260554693132302</v>
      </c>
      <c r="T204" s="264">
        <v>1.10621096989532</v>
      </c>
      <c r="U204" s="264">
        <v>1.8456729459727499</v>
      </c>
      <c r="V204" s="309">
        <v>0.11586538461538499</v>
      </c>
      <c r="W204" s="309">
        <v>0.14057388222464601</v>
      </c>
    </row>
    <row r="205" spans="1:23">
      <c r="A205" s="307">
        <v>42522</v>
      </c>
      <c r="B205" s="264" t="s">
        <v>938</v>
      </c>
      <c r="C205" s="264" t="s">
        <v>65</v>
      </c>
      <c r="D205" s="264">
        <v>89.324027886291205</v>
      </c>
      <c r="E205" s="264">
        <v>325.77999999999997</v>
      </c>
      <c r="F205" s="264">
        <v>292.32</v>
      </c>
      <c r="G205" s="264">
        <v>333.91</v>
      </c>
      <c r="H205" s="264">
        <v>292.72000000000003</v>
      </c>
      <c r="I205" s="264">
        <v>0.69738630809696101</v>
      </c>
      <c r="J205" s="308">
        <v>467.14424447046201</v>
      </c>
      <c r="K205" s="308">
        <v>419.16509774573501</v>
      </c>
      <c r="L205" s="308">
        <v>478.80205866269301</v>
      </c>
      <c r="M205" s="308">
        <v>419.73866793969501</v>
      </c>
      <c r="N205" s="264">
        <v>0.14804875649527799</v>
      </c>
      <c r="O205" s="264">
        <v>0.27401593956972697</v>
      </c>
      <c r="P205" s="264">
        <v>-0.34297040677488999</v>
      </c>
      <c r="Q205" s="264">
        <v>-0.355270681141795</v>
      </c>
      <c r="R205" s="264">
        <v>1.7376145024559499</v>
      </c>
      <c r="S205" s="264">
        <v>1.26259641323816</v>
      </c>
      <c r="T205" s="264">
        <v>1.3239880324164699</v>
      </c>
      <c r="U205" s="264">
        <v>2.0281225906074698</v>
      </c>
      <c r="V205" s="309">
        <v>0.114463601532567</v>
      </c>
      <c r="W205" s="309">
        <v>0.14071467614102201</v>
      </c>
    </row>
    <row r="206" spans="1:23">
      <c r="A206" s="307">
        <v>42552</v>
      </c>
      <c r="B206" s="264" t="s">
        <v>939</v>
      </c>
      <c r="C206" s="264" t="s">
        <v>66</v>
      </c>
      <c r="D206" s="264">
        <v>89.556914478033505</v>
      </c>
      <c r="E206" s="264">
        <v>327.23</v>
      </c>
      <c r="F206" s="264">
        <v>293.08999999999997</v>
      </c>
      <c r="G206" s="264">
        <v>337.19</v>
      </c>
      <c r="H206" s="264">
        <v>295.08</v>
      </c>
      <c r="I206" s="264">
        <v>0.69920454137935695</v>
      </c>
      <c r="J206" s="308">
        <v>468.00325317460999</v>
      </c>
      <c r="K206" s="308">
        <v>419.17633918939703</v>
      </c>
      <c r="L206" s="308">
        <v>482.24801191194803</v>
      </c>
      <c r="M206" s="308">
        <v>422.02243054354398</v>
      </c>
      <c r="N206" s="264">
        <v>0.18388510921749601</v>
      </c>
      <c r="O206" s="264">
        <v>2.6818653849458602E-3</v>
      </c>
      <c r="P206" s="264">
        <v>0.71970309795237297</v>
      </c>
      <c r="Q206" s="264">
        <v>0.54409154511765301</v>
      </c>
      <c r="R206" s="264">
        <v>0.58288321654125197</v>
      </c>
      <c r="S206" s="264">
        <v>-0.43236541229231301</v>
      </c>
      <c r="T206" s="264">
        <v>0.91544775084657604</v>
      </c>
      <c r="U206" s="264">
        <v>1.2464257625797599</v>
      </c>
      <c r="V206" s="309">
        <v>0.116482991572555</v>
      </c>
      <c r="W206" s="309">
        <v>0.14270706249152801</v>
      </c>
    </row>
    <row r="207" spans="1:23">
      <c r="A207" s="307">
        <v>42583</v>
      </c>
      <c r="B207" s="264" t="s">
        <v>940</v>
      </c>
      <c r="C207" s="264" t="s">
        <v>1046</v>
      </c>
      <c r="D207" s="264">
        <v>89.809333493599397</v>
      </c>
      <c r="E207" s="264">
        <v>327.8</v>
      </c>
      <c r="F207" s="264">
        <v>298.11</v>
      </c>
      <c r="G207" s="264">
        <v>335.83</v>
      </c>
      <c r="H207" s="264">
        <v>294.95</v>
      </c>
      <c r="I207" s="264">
        <v>0.70117527164672699</v>
      </c>
      <c r="J207" s="308">
        <v>467.50079937952398</v>
      </c>
      <c r="K207" s="308">
        <v>425.15760617153802</v>
      </c>
      <c r="L207" s="308">
        <v>478.95300016969401</v>
      </c>
      <c r="M207" s="308">
        <v>420.65088705610299</v>
      </c>
      <c r="N207" s="264">
        <v>-0.107361175734866</v>
      </c>
      <c r="O207" s="264">
        <v>1.4269094943925</v>
      </c>
      <c r="P207" s="264">
        <v>-0.68326082448542103</v>
      </c>
      <c r="Q207" s="264">
        <v>-0.32499303074344799</v>
      </c>
      <c r="R207" s="264">
        <v>0.34176143964568301</v>
      </c>
      <c r="S207" s="264">
        <v>-1.31431959564923</v>
      </c>
      <c r="T207" s="264">
        <v>0.72828138362204298</v>
      </c>
      <c r="U207" s="264">
        <v>1.0662151130603099</v>
      </c>
      <c r="V207" s="309">
        <v>9.9594109556874894E-2</v>
      </c>
      <c r="W207" s="309">
        <v>0.13859976267163901</v>
      </c>
    </row>
    <row r="208" spans="1:23">
      <c r="A208" s="307">
        <v>42614</v>
      </c>
      <c r="B208" s="264" t="s">
        <v>941</v>
      </c>
      <c r="C208" s="264" t="s">
        <v>68</v>
      </c>
      <c r="D208" s="264">
        <v>90.357743854798997</v>
      </c>
      <c r="E208" s="264">
        <v>324.25</v>
      </c>
      <c r="F208" s="264">
        <v>298.97000000000003</v>
      </c>
      <c r="G208" s="264">
        <v>331.25</v>
      </c>
      <c r="H208" s="264">
        <v>291.29000000000002</v>
      </c>
      <c r="I208" s="264">
        <v>0.70545691776333497</v>
      </c>
      <c r="J208" s="308">
        <v>459.631186306941</v>
      </c>
      <c r="K208" s="308">
        <v>423.79625526657298</v>
      </c>
      <c r="L208" s="308">
        <v>469.55383335134701</v>
      </c>
      <c r="M208" s="308">
        <v>412.90969393785298</v>
      </c>
      <c r="N208" s="264">
        <v>-1.6833368163279301</v>
      </c>
      <c r="O208" s="264">
        <v>-0.32019911797494</v>
      </c>
      <c r="P208" s="264">
        <v>-1.9624403260897101</v>
      </c>
      <c r="Q208" s="264">
        <v>-1.8402892651495799</v>
      </c>
      <c r="R208" s="264">
        <v>1.1859375248775199</v>
      </c>
      <c r="S208" s="264">
        <v>0.35242304815530401</v>
      </c>
      <c r="T208" s="264">
        <v>0.61895473275093105</v>
      </c>
      <c r="U208" s="264">
        <v>1.0253219219890799</v>
      </c>
      <c r="V208" s="309">
        <v>8.4556978961099802E-2</v>
      </c>
      <c r="W208" s="309">
        <v>0.13718287617151301</v>
      </c>
    </row>
    <row r="209" spans="1:23">
      <c r="A209" s="307">
        <v>42644</v>
      </c>
      <c r="B209" s="264" t="s">
        <v>942</v>
      </c>
      <c r="C209" s="264" t="s">
        <v>69</v>
      </c>
      <c r="D209" s="264">
        <v>90.906154215998598</v>
      </c>
      <c r="E209" s="264">
        <v>322.02999999999997</v>
      </c>
      <c r="F209" s="264">
        <v>296.68</v>
      </c>
      <c r="G209" s="264">
        <v>329.88</v>
      </c>
      <c r="H209" s="264">
        <v>290.2</v>
      </c>
      <c r="I209" s="264">
        <v>0.70973856387994305</v>
      </c>
      <c r="J209" s="308">
        <v>453.73045285795303</v>
      </c>
      <c r="K209" s="308">
        <v>418.01307565722999</v>
      </c>
      <c r="L209" s="308">
        <v>464.790863549302</v>
      </c>
      <c r="M209" s="308">
        <v>408.88295320118698</v>
      </c>
      <c r="N209" s="264">
        <v>-1.2837974499509699</v>
      </c>
      <c r="O209" s="264">
        <v>-1.36461319265447</v>
      </c>
      <c r="P209" s="264">
        <v>-1.01436075349456</v>
      </c>
      <c r="Q209" s="264">
        <v>-0.97521099547566203</v>
      </c>
      <c r="R209" s="264">
        <v>0.83502118494092104</v>
      </c>
      <c r="S209" s="264">
        <v>-0.67935585825158495</v>
      </c>
      <c r="T209" s="264">
        <v>0.48161441395087001</v>
      </c>
      <c r="U209" s="264">
        <v>0.79961498528844399</v>
      </c>
      <c r="V209" s="309">
        <v>8.5445597950653707E-2</v>
      </c>
      <c r="W209" s="309">
        <v>0.136733287388008</v>
      </c>
    </row>
    <row r="210" spans="1:23">
      <c r="A210" s="307">
        <v>42675</v>
      </c>
      <c r="B210" s="264" t="s">
        <v>943</v>
      </c>
      <c r="C210" s="264" t="s">
        <v>70</v>
      </c>
      <c r="D210" s="264">
        <v>91.616833944347604</v>
      </c>
      <c r="E210" s="264">
        <v>325.04000000000002</v>
      </c>
      <c r="F210" s="264">
        <v>299.99</v>
      </c>
      <c r="G210" s="264">
        <v>332.15</v>
      </c>
      <c r="H210" s="264">
        <v>292.11</v>
      </c>
      <c r="I210" s="264">
        <v>0.71528710802557405</v>
      </c>
      <c r="J210" s="308">
        <v>454.41892682396701</v>
      </c>
      <c r="K210" s="308">
        <v>419.39802442136897</v>
      </c>
      <c r="L210" s="308">
        <v>464.35899133823699</v>
      </c>
      <c r="M210" s="308">
        <v>408.381469094723</v>
      </c>
      <c r="N210" s="264">
        <v>0.151736336337294</v>
      </c>
      <c r="O210" s="264">
        <v>0.33131709144789101</v>
      </c>
      <c r="P210" s="264">
        <v>-9.2917534515857297E-2</v>
      </c>
      <c r="Q210" s="264">
        <v>-0.122647349941318</v>
      </c>
      <c r="R210" s="264">
        <v>0.849399654920724</v>
      </c>
      <c r="S210" s="264">
        <v>-0.20223379561666899</v>
      </c>
      <c r="T210" s="264">
        <v>0.337832636611202</v>
      </c>
      <c r="U210" s="264">
        <v>0.72442134878585296</v>
      </c>
      <c r="V210" s="309">
        <v>8.3502783426114197E-2</v>
      </c>
      <c r="W210" s="309">
        <v>0.137071651090343</v>
      </c>
    </row>
    <row r="211" spans="1:23">
      <c r="A211" s="307">
        <v>42705</v>
      </c>
      <c r="B211" s="264" t="s">
        <v>944</v>
      </c>
      <c r="C211" s="264" t="s">
        <v>1043</v>
      </c>
      <c r="D211" s="264">
        <v>92.039034797764302</v>
      </c>
      <c r="E211" s="264">
        <v>325.89999999999998</v>
      </c>
      <c r="F211" s="264">
        <v>300.19</v>
      </c>
      <c r="G211" s="264">
        <v>333.76</v>
      </c>
      <c r="H211" s="264">
        <v>292.88</v>
      </c>
      <c r="I211" s="264">
        <v>0.71858338900849705</v>
      </c>
      <c r="J211" s="308">
        <v>453.531218484855</v>
      </c>
      <c r="K211" s="308">
        <v>417.75248995694602</v>
      </c>
      <c r="L211" s="308">
        <v>464.46940620283902</v>
      </c>
      <c r="M211" s="308">
        <v>407.579697053833</v>
      </c>
      <c r="N211" s="264">
        <v>-0.19535021248262599</v>
      </c>
      <c r="O211" s="264">
        <v>-0.39235627461373701</v>
      </c>
      <c r="P211" s="264">
        <v>2.3777910336919599E-2</v>
      </c>
      <c r="Q211" s="264">
        <v>-0.19632919257266401</v>
      </c>
      <c r="R211" s="264">
        <v>1.4266065062311699</v>
      </c>
      <c r="S211" s="264">
        <v>1.9985711820916401</v>
      </c>
      <c r="T211" s="264">
        <v>0.42587567634395601</v>
      </c>
      <c r="U211" s="264">
        <v>0.85363820914681199</v>
      </c>
      <c r="V211" s="309">
        <v>8.5645757686798205E-2</v>
      </c>
      <c r="W211" s="309">
        <v>0.13957934990439799</v>
      </c>
    </row>
    <row r="212" spans="1:23">
      <c r="A212" s="307">
        <v>42736</v>
      </c>
      <c r="B212" s="264" t="s">
        <v>1021</v>
      </c>
      <c r="C212" s="264" t="s">
        <v>1044</v>
      </c>
      <c r="D212" s="264">
        <v>93.603882444858499</v>
      </c>
      <c r="E212" s="264">
        <v>335.89</v>
      </c>
      <c r="F212" s="264">
        <v>307.48</v>
      </c>
      <c r="G212" s="264">
        <v>346.51</v>
      </c>
      <c r="H212" s="264">
        <v>304.77999999999997</v>
      </c>
      <c r="I212" s="264">
        <v>0.73080074361246095</v>
      </c>
      <c r="J212" s="308">
        <v>459.619127287205</v>
      </c>
      <c r="K212" s="308">
        <v>420.74396158941897</v>
      </c>
      <c r="L212" s="308">
        <v>474.15113220485699</v>
      </c>
      <c r="M212" s="308">
        <v>417.04938406798198</v>
      </c>
      <c r="N212" s="264">
        <v>1.34233511481052</v>
      </c>
      <c r="O212" s="264">
        <v>0.71608708610722005</v>
      </c>
      <c r="P212" s="264">
        <v>2.0844701228373701</v>
      </c>
      <c r="Q212" s="264">
        <v>2.32339517463687</v>
      </c>
      <c r="R212" s="264">
        <v>7.3579449430249994E-2</v>
      </c>
      <c r="S212" s="264">
        <v>0.43986572673777602</v>
      </c>
      <c r="T212" s="264">
        <v>-0.71193550531001304</v>
      </c>
      <c r="U212" s="264">
        <v>-0.32617907409406799</v>
      </c>
      <c r="V212" s="309">
        <v>9.2396253414856105E-2</v>
      </c>
      <c r="W212" s="309">
        <v>0.13691843296804301</v>
      </c>
    </row>
    <row r="213" spans="1:23">
      <c r="A213" s="307">
        <v>42767</v>
      </c>
      <c r="B213" s="264" t="s">
        <v>945</v>
      </c>
      <c r="C213" s="264" t="s">
        <v>61</v>
      </c>
      <c r="D213" s="264">
        <v>94.1447803353567</v>
      </c>
      <c r="E213" s="264">
        <v>336.62</v>
      </c>
      <c r="F213" s="264">
        <v>308.08999999999997</v>
      </c>
      <c r="G213" s="264">
        <v>346.74</v>
      </c>
      <c r="H213" s="264">
        <v>305.18</v>
      </c>
      <c r="I213" s="264">
        <v>0.73502373704253998</v>
      </c>
      <c r="J213" s="308">
        <v>457.97160422931699</v>
      </c>
      <c r="K213" s="308">
        <v>419.15653124297501</v>
      </c>
      <c r="L213" s="308">
        <v>471.73986706218699</v>
      </c>
      <c r="M213" s="308">
        <v>415.19747542838502</v>
      </c>
      <c r="N213" s="264">
        <v>-0.35845398071481199</v>
      </c>
      <c r="O213" s="264">
        <v>-0.37729129621884</v>
      </c>
      <c r="P213" s="264">
        <v>-0.50854358007267297</v>
      </c>
      <c r="Q213" s="264">
        <v>-0.44405020372705301</v>
      </c>
      <c r="R213" s="264">
        <v>-6.0539635983036799E-2</v>
      </c>
      <c r="S213" s="264">
        <v>0.180359088530091</v>
      </c>
      <c r="T213" s="264">
        <v>-0.52762539345181403</v>
      </c>
      <c r="U213" s="264">
        <v>-0.34109912281250498</v>
      </c>
      <c r="V213" s="309">
        <v>9.2602810866954502E-2</v>
      </c>
      <c r="W213" s="309">
        <v>0.136181925421063</v>
      </c>
    </row>
    <row r="214" spans="1:23">
      <c r="A214" s="307">
        <v>42795</v>
      </c>
      <c r="B214" s="264" t="s">
        <v>946</v>
      </c>
      <c r="C214" s="264" t="s">
        <v>62</v>
      </c>
      <c r="D214" s="264">
        <v>94.722489332291602</v>
      </c>
      <c r="E214" s="264">
        <v>336.77</v>
      </c>
      <c r="F214" s="264">
        <v>309.07</v>
      </c>
      <c r="G214" s="264">
        <v>344.88</v>
      </c>
      <c r="H214" s="264">
        <v>303.77</v>
      </c>
      <c r="I214" s="264">
        <v>0.73953412863661006</v>
      </c>
      <c r="J214" s="308">
        <v>455.38128256617699</v>
      </c>
      <c r="K214" s="308">
        <v>417.925269479848</v>
      </c>
      <c r="L214" s="308">
        <v>466.34764596437702</v>
      </c>
      <c r="M214" s="308">
        <v>410.758595495821</v>
      </c>
      <c r="N214" s="264">
        <v>-0.56560748291353302</v>
      </c>
      <c r="O214" s="264">
        <v>-0.29374748366109998</v>
      </c>
      <c r="P214" s="264">
        <v>-1.1430496920667399</v>
      </c>
      <c r="Q214" s="264">
        <v>-1.06910089662381</v>
      </c>
      <c r="R214" s="264">
        <v>-1.1320055661733901</v>
      </c>
      <c r="S214" s="264">
        <v>-1.52484607794435</v>
      </c>
      <c r="T214" s="264">
        <v>-0.76453213059315395</v>
      </c>
      <c r="U214" s="264">
        <v>-0.79252551166562002</v>
      </c>
      <c r="V214" s="309">
        <v>8.9623709839194807E-2</v>
      </c>
      <c r="W214" s="309">
        <v>0.13533265299404201</v>
      </c>
    </row>
    <row r="215" spans="1:23">
      <c r="A215" s="307">
        <v>42826</v>
      </c>
      <c r="B215" s="264" t="s">
        <v>947</v>
      </c>
      <c r="C215" s="264" t="s">
        <v>1045</v>
      </c>
      <c r="D215" s="264">
        <v>94.838932628162794</v>
      </c>
      <c r="E215" s="264">
        <v>338.45</v>
      </c>
      <c r="F215" s="264">
        <v>309.64999999999998</v>
      </c>
      <c r="G215" s="264">
        <v>345.41</v>
      </c>
      <c r="H215" s="264">
        <v>303.95999999999998</v>
      </c>
      <c r="I215" s="264">
        <v>0.74044324527780803</v>
      </c>
      <c r="J215" s="308">
        <v>457.09107640385901</v>
      </c>
      <c r="K215" s="308">
        <v>418.19545518822599</v>
      </c>
      <c r="L215" s="308">
        <v>466.49085153097099</v>
      </c>
      <c r="M215" s="308">
        <v>410.51086891333102</v>
      </c>
      <c r="N215" s="264">
        <v>0.375464232532075</v>
      </c>
      <c r="O215" s="264">
        <v>6.4649287350770898E-2</v>
      </c>
      <c r="P215" s="264">
        <v>3.07078995322119E-2</v>
      </c>
      <c r="Q215" s="264">
        <v>-6.0309531000990499E-2</v>
      </c>
      <c r="R215" s="264">
        <v>-0.66644181990319595</v>
      </c>
      <c r="S215" s="264">
        <v>-1.18613869690782</v>
      </c>
      <c r="T215" s="264">
        <v>-0.78373663474258204</v>
      </c>
      <c r="U215" s="264">
        <v>-0.96529230335541405</v>
      </c>
      <c r="V215" s="309">
        <v>9.3008235104149906E-2</v>
      </c>
      <c r="W215" s="309">
        <v>0.136366627187788</v>
      </c>
    </row>
    <row r="216" spans="1:23">
      <c r="A216" s="307">
        <v>42856</v>
      </c>
      <c r="B216" s="264" t="s">
        <v>948</v>
      </c>
      <c r="C216" s="264" t="s">
        <v>64</v>
      </c>
      <c r="D216" s="264">
        <v>94.725494320572096</v>
      </c>
      <c r="E216" s="264">
        <v>342</v>
      </c>
      <c r="F216" s="264">
        <v>306.01</v>
      </c>
      <c r="G216" s="264">
        <v>351.7</v>
      </c>
      <c r="H216" s="264">
        <v>308.14</v>
      </c>
      <c r="I216" s="264">
        <v>0.73955758971122199</v>
      </c>
      <c r="J216" s="308">
        <v>462.43863190362498</v>
      </c>
      <c r="K216" s="308">
        <v>413.77440277435198</v>
      </c>
      <c r="L216" s="308">
        <v>475.55458140498598</v>
      </c>
      <c r="M216" s="308">
        <v>416.654503025682</v>
      </c>
      <c r="N216" s="264">
        <v>1.16991028174034</v>
      </c>
      <c r="O216" s="264">
        <v>-1.0571737112455399</v>
      </c>
      <c r="P216" s="264">
        <v>1.9429598338893199</v>
      </c>
      <c r="Q216" s="264">
        <v>1.49658257005796</v>
      </c>
      <c r="R216" s="264">
        <v>-0.86075724368770401</v>
      </c>
      <c r="S216" s="264">
        <v>-1.0155633607891399</v>
      </c>
      <c r="T216" s="264">
        <v>-1.0188946876323699</v>
      </c>
      <c r="U216" s="264">
        <v>-1.087442390601</v>
      </c>
      <c r="V216" s="309">
        <v>0.117610535603412</v>
      </c>
      <c r="W216" s="309">
        <v>0.141364314921789</v>
      </c>
    </row>
    <row r="217" spans="1:23">
      <c r="A217" s="307">
        <v>42887</v>
      </c>
      <c r="B217" s="264" t="s">
        <v>949</v>
      </c>
      <c r="C217" s="264" t="s">
        <v>65</v>
      </c>
      <c r="D217" s="264">
        <v>94.963639641805401</v>
      </c>
      <c r="E217" s="264">
        <v>341.23</v>
      </c>
      <c r="F217" s="264">
        <v>304.36</v>
      </c>
      <c r="G217" s="264">
        <v>350.49</v>
      </c>
      <c r="H217" s="264">
        <v>306.54000000000002</v>
      </c>
      <c r="I217" s="264">
        <v>0.74141687987418703</v>
      </c>
      <c r="J217" s="308">
        <v>460.24039816560997</v>
      </c>
      <c r="K217" s="308">
        <v>410.51129029008302</v>
      </c>
      <c r="L217" s="308">
        <v>472.72999781105</v>
      </c>
      <c r="M217" s="308">
        <v>413.451606405316</v>
      </c>
      <c r="N217" s="264">
        <v>-0.47535685523645299</v>
      </c>
      <c r="O217" s="264">
        <v>-0.78862115742056604</v>
      </c>
      <c r="P217" s="264">
        <v>-0.59395571073894704</v>
      </c>
      <c r="Q217" s="264">
        <v>-0.76871762986037195</v>
      </c>
      <c r="R217" s="264">
        <v>-1.4778831991558301</v>
      </c>
      <c r="S217" s="264">
        <v>-2.0645343570330801</v>
      </c>
      <c r="T217" s="264">
        <v>-1.26817768256934</v>
      </c>
      <c r="U217" s="264">
        <v>-1.49785140483693</v>
      </c>
      <c r="V217" s="309">
        <v>0.12113944013668</v>
      </c>
      <c r="W217" s="309">
        <v>0.14337443726756699</v>
      </c>
    </row>
    <row r="218" spans="1:23">
      <c r="A218" s="307">
        <v>42917</v>
      </c>
      <c r="B218" s="264" t="s">
        <v>950</v>
      </c>
      <c r="C218" s="264" t="s">
        <v>66</v>
      </c>
      <c r="D218" s="264">
        <v>95.322735741330604</v>
      </c>
      <c r="E218" s="264">
        <v>345.26</v>
      </c>
      <c r="F218" s="264">
        <v>306.55</v>
      </c>
      <c r="G218" s="264">
        <v>354.1</v>
      </c>
      <c r="H218" s="264">
        <v>308.86</v>
      </c>
      <c r="I218" s="264">
        <v>0.74422047829026705</v>
      </c>
      <c r="J218" s="308">
        <v>463.92166041061103</v>
      </c>
      <c r="K218" s="308">
        <v>411.90750448610601</v>
      </c>
      <c r="L218" s="308">
        <v>475.79986083356698</v>
      </c>
      <c r="M218" s="308">
        <v>415.01142337491001</v>
      </c>
      <c r="N218" s="264">
        <v>0.79985639237099004</v>
      </c>
      <c r="O218" s="264">
        <v>0.34011590644342798</v>
      </c>
      <c r="P218" s="264">
        <v>0.64939035744124896</v>
      </c>
      <c r="Q218" s="264">
        <v>0.37726712036631999</v>
      </c>
      <c r="R218" s="264">
        <v>-0.87212914361430904</v>
      </c>
      <c r="S218" s="264">
        <v>-1.7340756201430401</v>
      </c>
      <c r="T218" s="264">
        <v>-1.33710267727514</v>
      </c>
      <c r="U218" s="264">
        <v>-1.6612878039691801</v>
      </c>
      <c r="V218" s="309">
        <v>0.12627630076659599</v>
      </c>
      <c r="W218" s="309">
        <v>0.14647413067409201</v>
      </c>
    </row>
    <row r="219" spans="1:23">
      <c r="A219" s="307">
        <v>42948</v>
      </c>
      <c r="B219" s="264" t="s">
        <v>951</v>
      </c>
      <c r="C219" s="264" t="s">
        <v>1046</v>
      </c>
      <c r="D219" s="264">
        <v>95.793767654306095</v>
      </c>
      <c r="E219" s="264">
        <v>344.02</v>
      </c>
      <c r="F219" s="264">
        <v>305.91000000000003</v>
      </c>
      <c r="G219" s="264">
        <v>352.76</v>
      </c>
      <c r="H219" s="264">
        <v>308.12</v>
      </c>
      <c r="I219" s="264">
        <v>0.74789800173562704</v>
      </c>
      <c r="J219" s="308">
        <v>459.98250991664901</v>
      </c>
      <c r="K219" s="308">
        <v>409.02636360851699</v>
      </c>
      <c r="L219" s="308">
        <v>471.66859542525702</v>
      </c>
      <c r="M219" s="308">
        <v>411.98131200371398</v>
      </c>
      <c r="N219" s="264">
        <v>-0.84909820560563598</v>
      </c>
      <c r="O219" s="264">
        <v>-0.69946307027911603</v>
      </c>
      <c r="P219" s="264">
        <v>-0.86827797744039004</v>
      </c>
      <c r="Q219" s="264">
        <v>-0.73012722072907099</v>
      </c>
      <c r="R219" s="264">
        <v>-1.60818750959442</v>
      </c>
      <c r="S219" s="264">
        <v>-3.79417945930197</v>
      </c>
      <c r="T219" s="264">
        <v>-1.52090178824554</v>
      </c>
      <c r="U219" s="264">
        <v>-2.0609905551518999</v>
      </c>
      <c r="V219" s="309">
        <v>0.124579124579124</v>
      </c>
      <c r="W219" s="309">
        <v>0.14487861871997901</v>
      </c>
    </row>
    <row r="220" spans="1:23">
      <c r="A220" s="307">
        <v>42979</v>
      </c>
      <c r="B220" s="264" t="s">
        <v>952</v>
      </c>
      <c r="C220" s="264" t="s">
        <v>68</v>
      </c>
      <c r="D220" s="264">
        <v>96.093515235290596</v>
      </c>
      <c r="E220" s="264">
        <v>342.03</v>
      </c>
      <c r="F220" s="264">
        <v>312.79000000000002</v>
      </c>
      <c r="G220" s="264">
        <v>348.29</v>
      </c>
      <c r="H220" s="264">
        <v>305.42</v>
      </c>
      <c r="I220" s="264">
        <v>0.75023824392812999</v>
      </c>
      <c r="J220" s="308">
        <v>455.89518098835401</v>
      </c>
      <c r="K220" s="308">
        <v>416.920894837726</v>
      </c>
      <c r="L220" s="308">
        <v>464.23919710678598</v>
      </c>
      <c r="M220" s="308">
        <v>407.09734870468401</v>
      </c>
      <c r="N220" s="264">
        <v>-0.88858355267355005</v>
      </c>
      <c r="O220" s="264">
        <v>1.93007882415248</v>
      </c>
      <c r="P220" s="264">
        <v>-1.57513101158939</v>
      </c>
      <c r="Q220" s="264">
        <v>-1.1854817577225201</v>
      </c>
      <c r="R220" s="264">
        <v>-0.81282676848042401</v>
      </c>
      <c r="S220" s="264">
        <v>-1.62232684772597</v>
      </c>
      <c r="T220" s="264">
        <v>-1.13184812199894</v>
      </c>
      <c r="U220" s="264">
        <v>-1.4076553102295799</v>
      </c>
      <c r="V220" s="309">
        <v>9.3481249400556105E-2</v>
      </c>
      <c r="W220" s="309">
        <v>0.14036408879575701</v>
      </c>
    </row>
    <row r="221" spans="1:23">
      <c r="A221" s="307">
        <v>43009</v>
      </c>
      <c r="B221" s="264" t="s">
        <v>953</v>
      </c>
      <c r="C221" s="264" t="s">
        <v>69</v>
      </c>
      <c r="D221" s="264">
        <v>96.698269126750404</v>
      </c>
      <c r="E221" s="264">
        <v>340.26</v>
      </c>
      <c r="F221" s="264">
        <v>311.89</v>
      </c>
      <c r="G221" s="264">
        <v>346.97</v>
      </c>
      <c r="H221" s="264">
        <v>304.74</v>
      </c>
      <c r="I221" s="264">
        <v>0.75495978519370399</v>
      </c>
      <c r="J221" s="308">
        <v>450.69950303736698</v>
      </c>
      <c r="K221" s="308">
        <v>413.12134250962299</v>
      </c>
      <c r="L221" s="308">
        <v>459.58739366624201</v>
      </c>
      <c r="M221" s="308">
        <v>403.65063938049502</v>
      </c>
      <c r="N221" s="264">
        <v>-1.1396650299578099</v>
      </c>
      <c r="O221" s="264">
        <v>-0.91133650895126594</v>
      </c>
      <c r="P221" s="264">
        <v>-1.0020272888491899</v>
      </c>
      <c r="Q221" s="264">
        <v>-0.846654819825299</v>
      </c>
      <c r="R221" s="264">
        <v>-0.66800669902027399</v>
      </c>
      <c r="S221" s="264">
        <v>-1.17023448128148</v>
      </c>
      <c r="T221" s="264">
        <v>-1.1195292961063901</v>
      </c>
      <c r="U221" s="264">
        <v>-1.27966054337236</v>
      </c>
      <c r="V221" s="309">
        <v>9.0961556959184398E-2</v>
      </c>
      <c r="W221" s="309">
        <v>0.13857714773249299</v>
      </c>
    </row>
    <row r="222" spans="1:23">
      <c r="A222" s="307">
        <v>43040</v>
      </c>
      <c r="B222" s="264" t="s">
        <v>954</v>
      </c>
      <c r="C222" s="264" t="s">
        <v>70</v>
      </c>
      <c r="D222" s="264">
        <v>97.695173988821495</v>
      </c>
      <c r="E222" s="264">
        <v>343.22</v>
      </c>
      <c r="F222" s="264">
        <v>314.64999999999998</v>
      </c>
      <c r="G222" s="264">
        <v>348.95</v>
      </c>
      <c r="H222" s="264">
        <v>306.07</v>
      </c>
      <c r="I222" s="264">
        <v>0.76274299669608603</v>
      </c>
      <c r="J222" s="308">
        <v>449.98118827271998</v>
      </c>
      <c r="K222" s="308">
        <v>412.52427274054901</v>
      </c>
      <c r="L222" s="308">
        <v>457.49354830069802</v>
      </c>
      <c r="M222" s="308">
        <v>401.27539856252901</v>
      </c>
      <c r="N222" s="264">
        <v>-0.159377758308266</v>
      </c>
      <c r="O222" s="264">
        <v>-0.14452648837923701</v>
      </c>
      <c r="P222" s="264">
        <v>-0.45559242799078098</v>
      </c>
      <c r="Q222" s="264">
        <v>-0.58843975116978897</v>
      </c>
      <c r="R222" s="264">
        <v>-0.97657432146659495</v>
      </c>
      <c r="S222" s="264">
        <v>-1.6389566189071501</v>
      </c>
      <c r="T222" s="264">
        <v>-1.4784774636867599</v>
      </c>
      <c r="U222" s="264">
        <v>-1.7400570471393799</v>
      </c>
      <c r="V222" s="309">
        <v>9.0799300810424394E-2</v>
      </c>
      <c r="W222" s="309">
        <v>0.14009867023883399</v>
      </c>
    </row>
    <row r="223" spans="1:23">
      <c r="A223" s="307">
        <v>43070</v>
      </c>
      <c r="B223" s="264" t="s">
        <v>955</v>
      </c>
      <c r="C223" s="264" t="s">
        <v>1043</v>
      </c>
      <c r="D223" s="264">
        <v>98.272882985756297</v>
      </c>
      <c r="E223" s="264">
        <v>345.5</v>
      </c>
      <c r="F223" s="264">
        <v>316.08999999999997</v>
      </c>
      <c r="G223" s="264">
        <v>352.57</v>
      </c>
      <c r="H223" s="264">
        <v>308.82</v>
      </c>
      <c r="I223" s="264">
        <v>0.76725338829015599</v>
      </c>
      <c r="J223" s="308">
        <v>450.30755845856299</v>
      </c>
      <c r="K223" s="308">
        <v>411.97602359816898</v>
      </c>
      <c r="L223" s="308">
        <v>459.52224568953898</v>
      </c>
      <c r="M223" s="308">
        <v>402.50066628993801</v>
      </c>
      <c r="N223" s="264">
        <v>7.2529739986748595E-2</v>
      </c>
      <c r="O223" s="264">
        <v>-0.13290106270312799</v>
      </c>
      <c r="P223" s="264">
        <v>0.44343737663101701</v>
      </c>
      <c r="Q223" s="264">
        <v>0.305343345691655</v>
      </c>
      <c r="R223" s="264">
        <v>-0.71079120794839101</v>
      </c>
      <c r="S223" s="264">
        <v>-1.38274851680057</v>
      </c>
      <c r="T223" s="264">
        <v>-1.0651208555897</v>
      </c>
      <c r="U223" s="264">
        <v>-1.2461442021300599</v>
      </c>
      <c r="V223" s="309">
        <v>9.3043120630200496E-2</v>
      </c>
      <c r="W223" s="309">
        <v>0.141668285732789</v>
      </c>
    </row>
    <row r="224" spans="1:23">
      <c r="A224" s="307">
        <v>43101</v>
      </c>
      <c r="B224" s="264" t="s">
        <v>1022</v>
      </c>
      <c r="C224" s="264" t="s">
        <v>1044</v>
      </c>
      <c r="D224" s="264">
        <v>98.794999699501204</v>
      </c>
      <c r="E224" s="264">
        <v>355.64</v>
      </c>
      <c r="F224" s="264">
        <v>320.8</v>
      </c>
      <c r="G224" s="264">
        <v>364.67</v>
      </c>
      <c r="H224" s="264">
        <v>320.05</v>
      </c>
      <c r="I224" s="264">
        <v>0.77132975000391302</v>
      </c>
      <c r="J224" s="308">
        <v>461.07387923024601</v>
      </c>
      <c r="K224" s="308">
        <v>415.90513006709898</v>
      </c>
      <c r="L224" s="308">
        <v>472.78093448120001</v>
      </c>
      <c r="M224" s="308">
        <v>414.93278328545802</v>
      </c>
      <c r="N224" s="264">
        <v>2.3908816473204602</v>
      </c>
      <c r="O224" s="264">
        <v>0.95372212067426099</v>
      </c>
      <c r="P224" s="264">
        <v>2.8853203334618498</v>
      </c>
      <c r="Q224" s="264">
        <v>3.0887196063831301</v>
      </c>
      <c r="R224" s="264">
        <v>0.31651248972757201</v>
      </c>
      <c r="S224" s="264">
        <v>-1.15006558954306</v>
      </c>
      <c r="T224" s="264">
        <v>-0.288979110370569</v>
      </c>
      <c r="U224" s="264">
        <v>-0.50751802145781999</v>
      </c>
      <c r="V224" s="309">
        <v>0.10860349127181999</v>
      </c>
      <c r="W224" s="309">
        <v>0.139415716294329</v>
      </c>
    </row>
    <row r="225" spans="1:23">
      <c r="A225" s="307">
        <v>43132</v>
      </c>
      <c r="B225" s="264" t="s">
        <v>956</v>
      </c>
      <c r="C225" s="264" t="s">
        <v>61</v>
      </c>
      <c r="D225" s="264">
        <v>99.171374481639504</v>
      </c>
      <c r="E225" s="264">
        <v>356.63</v>
      </c>
      <c r="F225" s="264">
        <v>321.22000000000003</v>
      </c>
      <c r="G225" s="264">
        <v>366.21</v>
      </c>
      <c r="H225" s="264">
        <v>320.88</v>
      </c>
      <c r="I225" s="264">
        <v>0.77426824959900897</v>
      </c>
      <c r="J225" s="308">
        <v>460.60264021506401</v>
      </c>
      <c r="K225" s="308">
        <v>414.869136331444</v>
      </c>
      <c r="L225" s="308">
        <v>472.97561302514799</v>
      </c>
      <c r="M225" s="308">
        <v>414.43001203546999</v>
      </c>
      <c r="N225" s="264">
        <v>-0.102204665327932</v>
      </c>
      <c r="O225" s="264">
        <v>-0.24909376219697199</v>
      </c>
      <c r="P225" s="264">
        <v>4.1177325427144099E-2</v>
      </c>
      <c r="Q225" s="264">
        <v>-0.121169324343695</v>
      </c>
      <c r="R225" s="264">
        <v>0.57449762418662098</v>
      </c>
      <c r="S225" s="264">
        <v>-1.0228624850046699</v>
      </c>
      <c r="T225" s="264">
        <v>0.26195495637388899</v>
      </c>
      <c r="U225" s="264">
        <v>-0.184842981553102</v>
      </c>
      <c r="V225" s="309">
        <v>0.11023597534400099</v>
      </c>
      <c r="W225" s="309">
        <v>0.14126776364996199</v>
      </c>
    </row>
    <row r="226" spans="1:23">
      <c r="A226" s="307">
        <v>43160</v>
      </c>
      <c r="B226" s="264" t="s">
        <v>957</v>
      </c>
      <c r="C226" s="264" t="s">
        <v>62</v>
      </c>
      <c r="D226" s="264">
        <v>99.492156980587794</v>
      </c>
      <c r="E226" s="264">
        <v>359.77</v>
      </c>
      <c r="F226" s="264">
        <v>326.92</v>
      </c>
      <c r="G226" s="264">
        <v>365.73</v>
      </c>
      <c r="H226" s="264">
        <v>321.62</v>
      </c>
      <c r="I226" s="264">
        <v>0.77677271931379199</v>
      </c>
      <c r="J226" s="308">
        <v>463.15993218431203</v>
      </c>
      <c r="K226" s="308">
        <v>420.869569529687</v>
      </c>
      <c r="L226" s="308">
        <v>470.832704221499</v>
      </c>
      <c r="M226" s="308">
        <v>414.04646687916897</v>
      </c>
      <c r="N226" s="264">
        <v>0.55520566882858402</v>
      </c>
      <c r="O226" s="264">
        <v>1.4463435991653999</v>
      </c>
      <c r="P226" s="264">
        <v>-0.45306961810222002</v>
      </c>
      <c r="Q226" s="264">
        <v>-9.2547630519768095E-2</v>
      </c>
      <c r="R226" s="264">
        <v>1.70816191089378</v>
      </c>
      <c r="S226" s="264">
        <v>0.70450395437997604</v>
      </c>
      <c r="T226" s="264">
        <v>0.96174137383000502</v>
      </c>
      <c r="U226" s="264">
        <v>0.80043885128657799</v>
      </c>
      <c r="V226" s="309">
        <v>0.10048329866634</v>
      </c>
      <c r="W226" s="309">
        <v>0.13714943100553501</v>
      </c>
    </row>
    <row r="227" spans="1:23">
      <c r="A227" s="307">
        <v>43191</v>
      </c>
      <c r="B227" s="264" t="s">
        <v>958</v>
      </c>
      <c r="C227" s="264" t="s">
        <v>1045</v>
      </c>
      <c r="D227" s="264">
        <v>99.154847046096506</v>
      </c>
      <c r="E227" s="264">
        <v>360.26</v>
      </c>
      <c r="F227" s="264">
        <v>327.19</v>
      </c>
      <c r="G227" s="264">
        <v>365.69</v>
      </c>
      <c r="H227" s="264">
        <v>321.85000000000002</v>
      </c>
      <c r="I227" s="264">
        <v>0.77413921368864602</v>
      </c>
      <c r="J227" s="308">
        <v>465.36849397335197</v>
      </c>
      <c r="K227" s="308">
        <v>422.65007922928203</v>
      </c>
      <c r="L227" s="308">
        <v>472.38273624914001</v>
      </c>
      <c r="M227" s="308">
        <v>415.75209511276103</v>
      </c>
      <c r="N227" s="264">
        <v>0.47684647042411898</v>
      </c>
      <c r="O227" s="264">
        <v>0.42305498627155402</v>
      </c>
      <c r="P227" s="264">
        <v>0.32921078203433901</v>
      </c>
      <c r="Q227" s="264">
        <v>0.41194126022820998</v>
      </c>
      <c r="R227" s="264">
        <v>1.8108902135248499</v>
      </c>
      <c r="S227" s="264">
        <v>1.0652014472637401</v>
      </c>
      <c r="T227" s="264">
        <v>1.2630225649297599</v>
      </c>
      <c r="U227" s="264">
        <v>1.2767569865577599</v>
      </c>
      <c r="V227" s="309">
        <v>0.101072771172713</v>
      </c>
      <c r="W227" s="309">
        <v>0.13621252136088199</v>
      </c>
    </row>
    <row r="228" spans="1:23">
      <c r="A228" s="307">
        <v>43221</v>
      </c>
      <c r="B228" s="264" t="s">
        <v>959</v>
      </c>
      <c r="C228" s="264" t="s">
        <v>64</v>
      </c>
      <c r="D228" s="264">
        <v>98.994080173087298</v>
      </c>
      <c r="E228" s="264">
        <v>361.99</v>
      </c>
      <c r="F228" s="264">
        <v>320.75</v>
      </c>
      <c r="G228" s="264">
        <v>371.47</v>
      </c>
      <c r="H228" s="264">
        <v>324.17</v>
      </c>
      <c r="I228" s="264">
        <v>0.77288404619692797</v>
      </c>
      <c r="J228" s="308">
        <v>468.36262409764697</v>
      </c>
      <c r="K228" s="308">
        <v>415.00403789972199</v>
      </c>
      <c r="L228" s="308">
        <v>480.62837087641299</v>
      </c>
      <c r="M228" s="308">
        <v>419.429022497125</v>
      </c>
      <c r="N228" s="264">
        <v>0.64338909124053201</v>
      </c>
      <c r="O228" s="264">
        <v>-1.80907131107202</v>
      </c>
      <c r="P228" s="264">
        <v>1.74554106120526</v>
      </c>
      <c r="Q228" s="264">
        <v>0.88440381361549703</v>
      </c>
      <c r="R228" s="264">
        <v>1.2810331545258999</v>
      </c>
      <c r="S228" s="264">
        <v>0.29717525229326902</v>
      </c>
      <c r="T228" s="264">
        <v>1.0669205323262401</v>
      </c>
      <c r="U228" s="264">
        <v>0.66590411271088001</v>
      </c>
      <c r="V228" s="309">
        <v>0.12857365549493399</v>
      </c>
      <c r="W228" s="309">
        <v>0.14591109602986099</v>
      </c>
    </row>
    <row r="229" spans="1:23">
      <c r="A229" s="307">
        <v>43252</v>
      </c>
      <c r="B229" s="264" t="s">
        <v>960</v>
      </c>
      <c r="C229" s="264" t="s">
        <v>65</v>
      </c>
      <c r="D229" s="264">
        <v>99.376464931786799</v>
      </c>
      <c r="E229" s="264">
        <v>362.05</v>
      </c>
      <c r="F229" s="264">
        <v>320.2</v>
      </c>
      <c r="G229" s="264">
        <v>371.45</v>
      </c>
      <c r="H229" s="264">
        <v>323.33</v>
      </c>
      <c r="I229" s="264">
        <v>0.775869467941248</v>
      </c>
      <c r="J229" s="308">
        <v>466.63777215088999</v>
      </c>
      <c r="K229" s="308">
        <v>412.69828654250801</v>
      </c>
      <c r="L229" s="308">
        <v>478.75321216806498</v>
      </c>
      <c r="M229" s="308">
        <v>416.73247029290701</v>
      </c>
      <c r="N229" s="264">
        <v>-0.36827275662321102</v>
      </c>
      <c r="O229" s="264">
        <v>-0.55559733078337503</v>
      </c>
      <c r="P229" s="264">
        <v>-0.390147320044609</v>
      </c>
      <c r="Q229" s="264">
        <v>-0.64291025646320299</v>
      </c>
      <c r="R229" s="264">
        <v>1.3900070508321201</v>
      </c>
      <c r="S229" s="264">
        <v>0.53274935529281597</v>
      </c>
      <c r="T229" s="264">
        <v>1.27413415372521</v>
      </c>
      <c r="U229" s="264">
        <v>0.79353032779729804</v>
      </c>
      <c r="V229" s="309">
        <v>0.130699562773267</v>
      </c>
      <c r="W229" s="309">
        <v>0.148826276559552</v>
      </c>
    </row>
    <row r="230" spans="1:23">
      <c r="A230" s="307">
        <v>43282</v>
      </c>
      <c r="B230" s="264" t="s">
        <v>961</v>
      </c>
      <c r="C230" s="264" t="s">
        <v>66</v>
      </c>
      <c r="D230" s="264">
        <v>99.909099104513501</v>
      </c>
      <c r="E230" s="264">
        <v>367.05</v>
      </c>
      <c r="F230" s="264">
        <v>324.42</v>
      </c>
      <c r="G230" s="264">
        <v>375.85</v>
      </c>
      <c r="H230" s="264">
        <v>326.52</v>
      </c>
      <c r="I230" s="264">
        <v>0.78002794341614501</v>
      </c>
      <c r="J230" s="308">
        <v>470.560065313172</v>
      </c>
      <c r="K230" s="308">
        <v>415.90817705734702</v>
      </c>
      <c r="L230" s="308">
        <v>481.84171243142799</v>
      </c>
      <c r="M230" s="308">
        <v>418.60038830147602</v>
      </c>
      <c r="N230" s="264">
        <v>0.84054343569375201</v>
      </c>
      <c r="O230" s="264">
        <v>0.77778140096749204</v>
      </c>
      <c r="P230" s="264">
        <v>0.64511322010272198</v>
      </c>
      <c r="Q230" s="264">
        <v>0.44822953374754598</v>
      </c>
      <c r="R230" s="264">
        <v>1.4309323036749</v>
      </c>
      <c r="S230" s="264">
        <v>0.971255082189448</v>
      </c>
      <c r="T230" s="264">
        <v>1.26983046764151</v>
      </c>
      <c r="U230" s="264">
        <v>0.86478702137411401</v>
      </c>
      <c r="V230" s="309">
        <v>0.13140373589790999</v>
      </c>
      <c r="W230" s="309">
        <v>0.15107803503613901</v>
      </c>
    </row>
    <row r="231" spans="1:23">
      <c r="A231" s="307">
        <v>43313</v>
      </c>
      <c r="B231" s="264" t="s">
        <v>962</v>
      </c>
      <c r="C231" s="264" t="s">
        <v>1046</v>
      </c>
      <c r="D231" s="264">
        <v>100.492</v>
      </c>
      <c r="E231" s="264">
        <v>365.69</v>
      </c>
      <c r="F231" s="264">
        <v>323.62</v>
      </c>
      <c r="G231" s="264">
        <v>374.28</v>
      </c>
      <c r="H231" s="264">
        <v>325.76</v>
      </c>
      <c r="I231" s="264">
        <v>0.78457887011648597</v>
      </c>
      <c r="J231" s="308">
        <v>466.09718146718097</v>
      </c>
      <c r="K231" s="308">
        <v>412.47605859172899</v>
      </c>
      <c r="L231" s="308">
        <v>477.04573020738002</v>
      </c>
      <c r="M231" s="308">
        <v>415.20363650837902</v>
      </c>
      <c r="N231" s="264">
        <v>-0.948419590816729</v>
      </c>
      <c r="O231" s="264">
        <v>-0.82521062459053296</v>
      </c>
      <c r="P231" s="264">
        <v>-0.99534392733392496</v>
      </c>
      <c r="Q231" s="264">
        <v>-0.81145452513313698</v>
      </c>
      <c r="R231" s="264">
        <v>1.32932696759289</v>
      </c>
      <c r="S231" s="264">
        <v>0.843391842222041</v>
      </c>
      <c r="T231" s="264">
        <v>1.14002391388266</v>
      </c>
      <c r="U231" s="264">
        <v>0.78215307606848095</v>
      </c>
      <c r="V231" s="309">
        <v>0.12999814597367301</v>
      </c>
      <c r="W231" s="309">
        <v>0.148944007858546</v>
      </c>
    </row>
    <row r="232" spans="1:23">
      <c r="A232" s="307">
        <v>43344</v>
      </c>
      <c r="B232" s="264" t="s">
        <v>963</v>
      </c>
      <c r="C232" s="264" t="s">
        <v>68</v>
      </c>
      <c r="D232" s="264">
        <v>100.917</v>
      </c>
      <c r="E232" s="264">
        <v>361.04</v>
      </c>
      <c r="F232" s="264">
        <v>320.54000000000002</v>
      </c>
      <c r="G232" s="264">
        <v>369.56</v>
      </c>
      <c r="H232" s="264">
        <v>322.14999999999998</v>
      </c>
      <c r="I232" s="264">
        <v>0.78789700509040905</v>
      </c>
      <c r="J232" s="308">
        <v>458.23248174242201</v>
      </c>
      <c r="K232" s="308">
        <v>406.82982411288498</v>
      </c>
      <c r="L232" s="308">
        <v>469.04607786596898</v>
      </c>
      <c r="M232" s="308">
        <v>408.87323840383698</v>
      </c>
      <c r="N232" s="264">
        <v>-1.68735191661166</v>
      </c>
      <c r="O232" s="264">
        <v>-1.3688635646202501</v>
      </c>
      <c r="P232" s="264">
        <v>-1.67691519593581</v>
      </c>
      <c r="Q232" s="264">
        <v>-1.5246490030233999</v>
      </c>
      <c r="R232" s="264">
        <v>0.51268380354458898</v>
      </c>
      <c r="S232" s="264">
        <v>-2.42038018477552</v>
      </c>
      <c r="T232" s="264">
        <v>1.03543190431581</v>
      </c>
      <c r="U232" s="264">
        <v>0.43623219478163799</v>
      </c>
      <c r="V232" s="309">
        <v>0.126349285580583</v>
      </c>
      <c r="W232" s="309">
        <v>0.147167468570542</v>
      </c>
    </row>
    <row r="233" spans="1:23">
      <c r="A233" s="307">
        <v>43374</v>
      </c>
      <c r="B233" s="264" t="s">
        <v>964</v>
      </c>
      <c r="C233" s="264" t="s">
        <v>69</v>
      </c>
      <c r="D233" s="264">
        <v>101.44</v>
      </c>
      <c r="E233" s="264">
        <v>359.73</v>
      </c>
      <c r="F233" s="264">
        <v>319.87</v>
      </c>
      <c r="G233" s="264">
        <v>368.26</v>
      </c>
      <c r="H233" s="264">
        <v>321.26</v>
      </c>
      <c r="I233" s="264">
        <v>0.79198026295243695</v>
      </c>
      <c r="J233" s="308">
        <v>454.21586474763399</v>
      </c>
      <c r="K233" s="308">
        <v>403.88632768138802</v>
      </c>
      <c r="L233" s="308">
        <v>464.98633517350203</v>
      </c>
      <c r="M233" s="308">
        <v>405.64142192429</v>
      </c>
      <c r="N233" s="264">
        <v>-0.87654567382798898</v>
      </c>
      <c r="O233" s="264">
        <v>-0.72352031661280203</v>
      </c>
      <c r="P233" s="264">
        <v>-0.86553174283818801</v>
      </c>
      <c r="Q233" s="264">
        <v>-0.790420153728566</v>
      </c>
      <c r="R233" s="264">
        <v>0.78020092912669503</v>
      </c>
      <c r="S233" s="264">
        <v>-2.2354242877249302</v>
      </c>
      <c r="T233" s="264">
        <v>1.1747366402266699</v>
      </c>
      <c r="U233" s="264">
        <v>0.493194448261081</v>
      </c>
      <c r="V233" s="309">
        <v>0.12461312408165801</v>
      </c>
      <c r="W233" s="309">
        <v>0.146298947892673</v>
      </c>
    </row>
    <row r="234" spans="1:23">
      <c r="A234" s="307">
        <v>43405</v>
      </c>
      <c r="B234" s="264" t="s">
        <v>965</v>
      </c>
      <c r="C234" s="264" t="s">
        <v>70</v>
      </c>
      <c r="D234" s="264">
        <v>102.303</v>
      </c>
      <c r="E234" s="264">
        <v>362.73</v>
      </c>
      <c r="F234" s="264">
        <v>320.83999999999997</v>
      </c>
      <c r="G234" s="264">
        <v>370.66</v>
      </c>
      <c r="H234" s="264">
        <v>322.98</v>
      </c>
      <c r="I234" s="264">
        <v>0.79871802879360398</v>
      </c>
      <c r="J234" s="308">
        <v>454.14024339462202</v>
      </c>
      <c r="K234" s="308">
        <v>401.69369969600098</v>
      </c>
      <c r="L234" s="308">
        <v>464.06865331417498</v>
      </c>
      <c r="M234" s="308">
        <v>404.37299316735601</v>
      </c>
      <c r="N234" s="264">
        <v>-1.6648769644877999E-2</v>
      </c>
      <c r="O234" s="264">
        <v>-0.54288244862714696</v>
      </c>
      <c r="P234" s="264">
        <v>-0.19735673715758401</v>
      </c>
      <c r="Q234" s="264">
        <v>-0.31269704926021302</v>
      </c>
      <c r="R234" s="264">
        <v>0.92427310969749299</v>
      </c>
      <c r="S234" s="264">
        <v>-2.6254389766198898</v>
      </c>
      <c r="T234" s="264">
        <v>1.43720169123673</v>
      </c>
      <c r="U234" s="264">
        <v>0.77193733179825597</v>
      </c>
      <c r="V234" s="309">
        <v>0.13056352075801</v>
      </c>
      <c r="W234" s="309">
        <v>0.147625239952938</v>
      </c>
    </row>
    <row r="235" spans="1:23">
      <c r="A235" s="307">
        <v>43435</v>
      </c>
      <c r="B235" s="264" t="s">
        <v>966</v>
      </c>
      <c r="C235" s="264" t="s">
        <v>1043</v>
      </c>
      <c r="D235" s="264">
        <v>103.02</v>
      </c>
      <c r="E235" s="264">
        <v>363.8</v>
      </c>
      <c r="F235" s="264">
        <v>321.35000000000002</v>
      </c>
      <c r="G235" s="264">
        <v>372.79</v>
      </c>
      <c r="H235" s="264">
        <v>323.97000000000003</v>
      </c>
      <c r="I235" s="264">
        <v>0.804315917679023</v>
      </c>
      <c r="J235" s="308">
        <v>452.30983498349798</v>
      </c>
      <c r="K235" s="308">
        <v>399.53206561832701</v>
      </c>
      <c r="L235" s="308">
        <v>463.48703513880798</v>
      </c>
      <c r="M235" s="308">
        <v>402.78949213744897</v>
      </c>
      <c r="N235" s="264">
        <v>-0.40304915447295597</v>
      </c>
      <c r="O235" s="264">
        <v>-0.53812994311596096</v>
      </c>
      <c r="P235" s="264">
        <v>-0.125330200868534</v>
      </c>
      <c r="Q235" s="264">
        <v>-0.39159416100059702</v>
      </c>
      <c r="R235" s="264">
        <v>0.44464643937780501</v>
      </c>
      <c r="S235" s="264">
        <v>-3.02055393203648</v>
      </c>
      <c r="T235" s="264">
        <v>0.862806857874721</v>
      </c>
      <c r="U235" s="264">
        <v>7.1757855750531604E-2</v>
      </c>
      <c r="V235" s="309">
        <v>0.13209895752295001</v>
      </c>
      <c r="W235" s="309">
        <v>0.15069296539803101</v>
      </c>
    </row>
    <row r="236" spans="1:23">
      <c r="A236" s="307">
        <v>43466</v>
      </c>
      <c r="B236" s="264" t="s">
        <v>1023</v>
      </c>
      <c r="C236" s="264" t="s">
        <v>1044</v>
      </c>
      <c r="D236" s="264">
        <v>103.108</v>
      </c>
      <c r="E236" s="264">
        <v>377.95</v>
      </c>
      <c r="F236" s="264">
        <v>336.24</v>
      </c>
      <c r="G236" s="264">
        <v>390.89</v>
      </c>
      <c r="H236" s="264">
        <v>341.41</v>
      </c>
      <c r="I236" s="264">
        <v>0.80500296680303596</v>
      </c>
      <c r="J236" s="308">
        <v>469.501375257012</v>
      </c>
      <c r="K236" s="308">
        <v>417.68790161772102</v>
      </c>
      <c r="L236" s="308">
        <v>485.575850176514</v>
      </c>
      <c r="M236" s="308">
        <v>424.11023819684198</v>
      </c>
      <c r="N236" s="264">
        <v>3.8008327354060101</v>
      </c>
      <c r="O236" s="264">
        <v>4.5442750561951</v>
      </c>
      <c r="P236" s="264">
        <v>4.7657891943170698</v>
      </c>
      <c r="Q236" s="264">
        <v>5.2932726586912802</v>
      </c>
      <c r="R236" s="264">
        <v>1.8277973241155301</v>
      </c>
      <c r="S236" s="264">
        <v>0.42864860799747301</v>
      </c>
      <c r="T236" s="264">
        <v>2.70630957429676</v>
      </c>
      <c r="U236" s="264">
        <v>2.2117931580909902</v>
      </c>
      <c r="V236" s="309">
        <v>0.124048298834166</v>
      </c>
      <c r="W236" s="309">
        <v>0.14492838522597501</v>
      </c>
    </row>
    <row r="237" spans="1:23">
      <c r="A237" s="307">
        <v>43497</v>
      </c>
      <c r="B237" s="264" t="s">
        <v>967</v>
      </c>
      <c r="C237" s="264" t="s">
        <v>61</v>
      </c>
      <c r="D237" s="264">
        <v>103.07899999999999</v>
      </c>
      <c r="E237" s="264">
        <v>379.18</v>
      </c>
      <c r="F237" s="264">
        <v>337.78</v>
      </c>
      <c r="G237" s="264">
        <v>392.34</v>
      </c>
      <c r="H237" s="264">
        <v>342.54</v>
      </c>
      <c r="I237" s="264">
        <v>0.80477655288716798</v>
      </c>
      <c r="J237" s="308">
        <v>471.16183820176798</v>
      </c>
      <c r="K237" s="308">
        <v>419.71898757263801</v>
      </c>
      <c r="L237" s="308">
        <v>487.51420328097902</v>
      </c>
      <c r="M237" s="308">
        <v>425.63367281405499</v>
      </c>
      <c r="N237" s="264">
        <v>0.35366519296062798</v>
      </c>
      <c r="O237" s="264">
        <v>0.48626880190945099</v>
      </c>
      <c r="P237" s="264">
        <v>0.39918647184782302</v>
      </c>
      <c r="Q237" s="264">
        <v>0.35920722491638002</v>
      </c>
      <c r="R237" s="264">
        <v>2.2924744812086</v>
      </c>
      <c r="S237" s="264">
        <v>1.1690074812698701</v>
      </c>
      <c r="T237" s="264">
        <v>3.0738562106493501</v>
      </c>
      <c r="U237" s="264">
        <v>2.7033903079456398</v>
      </c>
      <c r="V237" s="309">
        <v>0.12256498312511099</v>
      </c>
      <c r="W237" s="309">
        <v>0.145384480644596</v>
      </c>
    </row>
    <row r="238" spans="1:23">
      <c r="A238" s="307">
        <v>43525</v>
      </c>
      <c r="B238" s="264" t="s">
        <v>968</v>
      </c>
      <c r="C238" s="264" t="s">
        <v>62</v>
      </c>
      <c r="D238" s="264">
        <v>103.476</v>
      </c>
      <c r="E238" s="264">
        <v>380.82</v>
      </c>
      <c r="F238" s="264">
        <v>343.43</v>
      </c>
      <c r="G238" s="264">
        <v>391.1</v>
      </c>
      <c r="H238" s="264">
        <v>342.69</v>
      </c>
      <c r="I238" s="264">
        <v>0.80787608132163302</v>
      </c>
      <c r="J238" s="308">
        <v>471.38417488113203</v>
      </c>
      <c r="K238" s="308">
        <v>425.10232440372602</v>
      </c>
      <c r="L238" s="308">
        <v>484.10889868181999</v>
      </c>
      <c r="M238" s="308">
        <v>424.18634234025302</v>
      </c>
      <c r="N238" s="264">
        <v>4.7189025370308897E-2</v>
      </c>
      <c r="O238" s="264">
        <v>1.2826050263347499</v>
      </c>
      <c r="P238" s="264">
        <v>-0.69850366948100995</v>
      </c>
      <c r="Q238" s="264">
        <v>-0.340041346877828</v>
      </c>
      <c r="R238" s="264">
        <v>1.7756809528046</v>
      </c>
      <c r="S238" s="264">
        <v>1.0057165403452</v>
      </c>
      <c r="T238" s="264">
        <v>2.8197264848610799</v>
      </c>
      <c r="U238" s="264">
        <v>2.4489704108604702</v>
      </c>
      <c r="V238" s="309">
        <v>0.10887225926680801</v>
      </c>
      <c r="W238" s="309">
        <v>0.141264699874522</v>
      </c>
    </row>
    <row r="239" spans="1:23">
      <c r="A239" s="307">
        <v>43556</v>
      </c>
      <c r="B239" s="264" t="s">
        <v>969</v>
      </c>
      <c r="C239" s="264" t="s">
        <v>1045</v>
      </c>
      <c r="D239" s="264">
        <v>103.53100000000001</v>
      </c>
      <c r="E239" s="264">
        <v>381.4</v>
      </c>
      <c r="F239" s="264">
        <v>344.09</v>
      </c>
      <c r="G239" s="264">
        <v>391.98</v>
      </c>
      <c r="H239" s="264">
        <v>343.61</v>
      </c>
      <c r="I239" s="264">
        <v>0.80830548702413996</v>
      </c>
      <c r="J239" s="308">
        <v>471.85130637200501</v>
      </c>
      <c r="K239" s="308">
        <v>425.69301523215302</v>
      </c>
      <c r="L239" s="308">
        <v>484.94041707314699</v>
      </c>
      <c r="M239" s="308">
        <v>425.09918034212001</v>
      </c>
      <c r="N239" s="264">
        <v>9.9097830551997404E-2</v>
      </c>
      <c r="O239" s="264">
        <v>0.13895262258438701</v>
      </c>
      <c r="P239" s="264">
        <v>0.17176267438823201</v>
      </c>
      <c r="Q239" s="264">
        <v>0.21519740518538599</v>
      </c>
      <c r="R239" s="264">
        <v>1.3930492679686599</v>
      </c>
      <c r="S239" s="264">
        <v>0.71996579497153301</v>
      </c>
      <c r="T239" s="264">
        <v>2.6583699742541902</v>
      </c>
      <c r="U239" s="264">
        <v>2.2482352679000801</v>
      </c>
      <c r="V239" s="309">
        <v>0.108430933767328</v>
      </c>
      <c r="W239" s="309">
        <v>0.14077005907860701</v>
      </c>
    </row>
    <row r="240" spans="1:23">
      <c r="A240" s="307">
        <v>43586</v>
      </c>
      <c r="B240" s="264" t="s">
        <v>970</v>
      </c>
      <c r="C240" s="264" t="s">
        <v>64</v>
      </c>
      <c r="D240" s="264">
        <v>103.233</v>
      </c>
      <c r="E240" s="264">
        <v>384.38</v>
      </c>
      <c r="F240" s="264">
        <v>339.9</v>
      </c>
      <c r="G240" s="264">
        <v>397.05</v>
      </c>
      <c r="H240" s="264">
        <v>345.44</v>
      </c>
      <c r="I240" s="264">
        <v>0.805978888854189</v>
      </c>
      <c r="J240" s="308">
        <v>476.910754506795</v>
      </c>
      <c r="K240" s="308">
        <v>421.723204789166</v>
      </c>
      <c r="L240" s="308">
        <v>492.63076923076898</v>
      </c>
      <c r="M240" s="308">
        <v>428.59683395813403</v>
      </c>
      <c r="N240" s="264">
        <v>1.0722547689211901</v>
      </c>
      <c r="O240" s="264">
        <v>-0.93255240300842401</v>
      </c>
      <c r="P240" s="264">
        <v>1.58583444210261</v>
      </c>
      <c r="Q240" s="264">
        <v>0.82278531170039104</v>
      </c>
      <c r="R240" s="264">
        <v>1.8251094278962401</v>
      </c>
      <c r="S240" s="264">
        <v>1.61906060563877</v>
      </c>
      <c r="T240" s="264">
        <v>2.4972305177219898</v>
      </c>
      <c r="U240" s="264">
        <v>2.1857837606055401</v>
      </c>
      <c r="V240" s="309">
        <v>0.13086201824065899</v>
      </c>
      <c r="W240" s="309">
        <v>0.14940365910143599</v>
      </c>
    </row>
    <row r="241" spans="1:23">
      <c r="A241" s="307">
        <v>43617</v>
      </c>
      <c r="B241" s="264" t="s">
        <v>971</v>
      </c>
      <c r="C241" s="264" t="s">
        <v>65</v>
      </c>
      <c r="D241" s="264">
        <v>103.29900000000001</v>
      </c>
      <c r="E241" s="264">
        <v>385.32</v>
      </c>
      <c r="F241" s="264">
        <v>339.25</v>
      </c>
      <c r="G241" s="264">
        <v>396.3</v>
      </c>
      <c r="H241" s="264">
        <v>344.48</v>
      </c>
      <c r="I241" s="264">
        <v>0.80649417569719895</v>
      </c>
      <c r="J241" s="308">
        <v>477.771584236053</v>
      </c>
      <c r="K241" s="308">
        <v>420.647799107445</v>
      </c>
      <c r="L241" s="308">
        <v>491.386065692795</v>
      </c>
      <c r="M241" s="308">
        <v>427.13265685050197</v>
      </c>
      <c r="N241" s="264">
        <v>0.18050121980317499</v>
      </c>
      <c r="O241" s="264">
        <v>-0.25500272916176803</v>
      </c>
      <c r="P241" s="264">
        <v>-0.25266459501059901</v>
      </c>
      <c r="Q241" s="264">
        <v>-0.34162107407788</v>
      </c>
      <c r="R241" s="264">
        <v>2.38596460673199</v>
      </c>
      <c r="S241" s="264">
        <v>1.92622863340117</v>
      </c>
      <c r="T241" s="264">
        <v>2.6386984366164401</v>
      </c>
      <c r="U241" s="264">
        <v>2.4956506389542099</v>
      </c>
      <c r="V241" s="309">
        <v>0.135799557848195</v>
      </c>
      <c r="W241" s="309">
        <v>0.15042963307013499</v>
      </c>
    </row>
    <row r="242" spans="1:23">
      <c r="A242" s="307">
        <v>43647</v>
      </c>
      <c r="B242" s="264" t="s">
        <v>972</v>
      </c>
      <c r="C242" s="264" t="s">
        <v>66</v>
      </c>
      <c r="D242" s="264">
        <v>103.687</v>
      </c>
      <c r="E242" s="264">
        <v>389.26</v>
      </c>
      <c r="F242" s="264">
        <v>340.21</v>
      </c>
      <c r="G242" s="264">
        <v>401.27</v>
      </c>
      <c r="H242" s="264">
        <v>347.08</v>
      </c>
      <c r="I242" s="264">
        <v>0.80952343774398094</v>
      </c>
      <c r="J242" s="308">
        <v>480.850809069604</v>
      </c>
      <c r="K242" s="308">
        <v>420.25960477205399</v>
      </c>
      <c r="L242" s="308">
        <v>495.68669823603699</v>
      </c>
      <c r="M242" s="308">
        <v>428.74607925776598</v>
      </c>
      <c r="N242" s="264">
        <v>0.64449727341460195</v>
      </c>
      <c r="O242" s="264">
        <v>-9.2284884460291899E-2</v>
      </c>
      <c r="P242" s="264">
        <v>0.87520441532651405</v>
      </c>
      <c r="Q242" s="264">
        <v>0.37773332977180102</v>
      </c>
      <c r="R242" s="264">
        <v>2.1869139595565499</v>
      </c>
      <c r="S242" s="264">
        <v>1.04624721386701</v>
      </c>
      <c r="T242" s="264">
        <v>2.87334729381279</v>
      </c>
      <c r="U242" s="264">
        <v>2.4237175214905098</v>
      </c>
      <c r="V242" s="309">
        <v>0.14417565621233999</v>
      </c>
      <c r="W242" s="309">
        <v>0.15613115131958</v>
      </c>
    </row>
    <row r="243" spans="1:23">
      <c r="A243" s="307">
        <v>43678</v>
      </c>
      <c r="B243" s="264" t="s">
        <v>973</v>
      </c>
      <c r="C243" s="264" t="s">
        <v>1046</v>
      </c>
      <c r="D243" s="264">
        <v>103.67</v>
      </c>
      <c r="E243" s="264">
        <v>389.42</v>
      </c>
      <c r="F243" s="264">
        <v>340.25</v>
      </c>
      <c r="G243" s="264">
        <v>400.23</v>
      </c>
      <c r="H243" s="264">
        <v>346.16</v>
      </c>
      <c r="I243" s="264">
        <v>0.80939071234502402</v>
      </c>
      <c r="J243" s="308">
        <v>481.12733944246202</v>
      </c>
      <c r="K243" s="308">
        <v>420.37793961608998</v>
      </c>
      <c r="L243" s="308">
        <v>494.483064724607</v>
      </c>
      <c r="M243" s="308">
        <v>427.67972836886298</v>
      </c>
      <c r="N243" s="264">
        <v>5.7508559337349198E-2</v>
      </c>
      <c r="O243" s="264">
        <v>2.8157558492769599E-2</v>
      </c>
      <c r="P243" s="264">
        <v>-0.242821426460227</v>
      </c>
      <c r="Q243" s="264">
        <v>-0.248713851972582</v>
      </c>
      <c r="R243" s="264">
        <v>3.2246833005872899</v>
      </c>
      <c r="S243" s="264">
        <v>1.9157187089450201</v>
      </c>
      <c r="T243" s="264">
        <v>3.6552752520491198</v>
      </c>
      <c r="U243" s="264">
        <v>3.0048127625761398</v>
      </c>
      <c r="V243" s="309">
        <v>0.14451138868479099</v>
      </c>
      <c r="W243" s="309">
        <v>0.15619944534319399</v>
      </c>
    </row>
    <row r="244" spans="1:23">
      <c r="A244" s="307">
        <v>43709</v>
      </c>
      <c r="B244" s="264" t="s">
        <v>974</v>
      </c>
      <c r="C244" s="264" t="s">
        <v>68</v>
      </c>
      <c r="D244" s="264">
        <v>103.94199999999999</v>
      </c>
      <c r="E244" s="264">
        <v>382.22</v>
      </c>
      <c r="F244" s="264">
        <v>335.52</v>
      </c>
      <c r="G244" s="264">
        <v>394.15</v>
      </c>
      <c r="H244" s="264">
        <v>342.47</v>
      </c>
      <c r="I244" s="264">
        <v>0.81151431872833402</v>
      </c>
      <c r="J244" s="308">
        <v>470.99600238594599</v>
      </c>
      <c r="K244" s="308">
        <v>413.44926670643201</v>
      </c>
      <c r="L244" s="308">
        <v>485.69691366338901</v>
      </c>
      <c r="M244" s="308">
        <v>422.01350253025703</v>
      </c>
      <c r="N244" s="264">
        <v>-2.1057496063840202</v>
      </c>
      <c r="O244" s="264">
        <v>-1.64820088227862</v>
      </c>
      <c r="P244" s="264">
        <v>-1.7768355860905001</v>
      </c>
      <c r="Q244" s="264">
        <v>-1.32487594401913</v>
      </c>
      <c r="R244" s="264">
        <v>2.7853810351878598</v>
      </c>
      <c r="S244" s="264">
        <v>1.62707899008674</v>
      </c>
      <c r="T244" s="264">
        <v>3.5499360474725301</v>
      </c>
      <c r="U244" s="264">
        <v>3.2137745619443399</v>
      </c>
      <c r="V244" s="309">
        <v>0.13918693371483101</v>
      </c>
      <c r="W244" s="309">
        <v>0.15090372879376299</v>
      </c>
    </row>
    <row r="245" spans="1:23">
      <c r="A245" s="307">
        <v>43739</v>
      </c>
      <c r="B245" s="264" t="s">
        <v>975</v>
      </c>
      <c r="C245" s="264" t="s">
        <v>69</v>
      </c>
      <c r="D245" s="264">
        <v>104.503</v>
      </c>
      <c r="E245" s="264">
        <v>380.56</v>
      </c>
      <c r="F245" s="264">
        <v>335.03</v>
      </c>
      <c r="G245" s="264">
        <v>392.68</v>
      </c>
      <c r="H245" s="264">
        <v>341.69</v>
      </c>
      <c r="I245" s="264">
        <v>0.81589425689391304</v>
      </c>
      <c r="J245" s="308">
        <v>466.43299273705099</v>
      </c>
      <c r="K245" s="308">
        <v>410.62919265475603</v>
      </c>
      <c r="L245" s="308">
        <v>481.28785891314101</v>
      </c>
      <c r="M245" s="308">
        <v>418.79201515746001</v>
      </c>
      <c r="N245" s="264">
        <v>-0.96880008020884301</v>
      </c>
      <c r="O245" s="264">
        <v>-0.68208466643103804</v>
      </c>
      <c r="P245" s="264">
        <v>-0.90777903384078296</v>
      </c>
      <c r="Q245" s="264">
        <v>-0.76336120846435296</v>
      </c>
      <c r="R245" s="264">
        <v>2.6897184659554698</v>
      </c>
      <c r="S245" s="264">
        <v>1.66949572471973</v>
      </c>
      <c r="T245" s="264">
        <v>3.5058070542131099</v>
      </c>
      <c r="U245" s="264">
        <v>3.2419256324429</v>
      </c>
      <c r="V245" s="309">
        <v>0.13589827776617</v>
      </c>
      <c r="W245" s="309">
        <v>0.14922883315285801</v>
      </c>
    </row>
    <row r="246" spans="1:23">
      <c r="A246" s="307">
        <v>43770</v>
      </c>
      <c r="B246" s="264" t="s">
        <v>976</v>
      </c>
      <c r="C246" s="264" t="s">
        <v>70</v>
      </c>
      <c r="D246" s="264">
        <v>105.346</v>
      </c>
      <c r="E246" s="264">
        <v>385.62</v>
      </c>
      <c r="F246" s="264">
        <v>339.7</v>
      </c>
      <c r="G246" s="264">
        <v>395.42</v>
      </c>
      <c r="H246" s="264">
        <v>344.07</v>
      </c>
      <c r="I246" s="264">
        <v>0.82247587520689502</v>
      </c>
      <c r="J246" s="308">
        <v>468.85265771837601</v>
      </c>
      <c r="K246" s="308">
        <v>413.02123288971598</v>
      </c>
      <c r="L246" s="308">
        <v>480.76790082205298</v>
      </c>
      <c r="M246" s="308">
        <v>418.33445864104903</v>
      </c>
      <c r="N246" s="264">
        <v>0.51875939717007702</v>
      </c>
      <c r="O246" s="264">
        <v>0.58253048681091701</v>
      </c>
      <c r="P246" s="264">
        <v>-0.10803474084352099</v>
      </c>
      <c r="Q246" s="264">
        <v>-0.10925626560432899</v>
      </c>
      <c r="R246" s="264">
        <v>3.2396191568007802</v>
      </c>
      <c r="S246" s="264">
        <v>2.81994295710573</v>
      </c>
      <c r="T246" s="264">
        <v>3.5984433313088098</v>
      </c>
      <c r="U246" s="264">
        <v>3.4526206521204399</v>
      </c>
      <c r="V246" s="309">
        <v>0.135178098322049</v>
      </c>
      <c r="W246" s="309">
        <v>0.14924288662190799</v>
      </c>
    </row>
    <row r="247" spans="1:23">
      <c r="A247" s="307">
        <v>43800</v>
      </c>
      <c r="B247" s="264" t="s">
        <v>977</v>
      </c>
      <c r="C247" s="264" t="s">
        <v>1043</v>
      </c>
      <c r="D247" s="264">
        <v>105.934</v>
      </c>
      <c r="E247" s="264">
        <v>388</v>
      </c>
      <c r="F247" s="264">
        <v>341.83</v>
      </c>
      <c r="G247" s="264">
        <v>398.22</v>
      </c>
      <c r="H247" s="264">
        <v>345.87</v>
      </c>
      <c r="I247" s="264">
        <v>0.82706661253552305</v>
      </c>
      <c r="J247" s="308">
        <v>469.12787207129003</v>
      </c>
      <c r="K247" s="308">
        <v>413.30407347971402</v>
      </c>
      <c r="L247" s="308">
        <v>481.48479694904398</v>
      </c>
      <c r="M247" s="308">
        <v>418.18880699303298</v>
      </c>
      <c r="N247" s="264">
        <v>5.8699539905204802E-2</v>
      </c>
      <c r="O247" s="264">
        <v>6.8480883662824801E-2</v>
      </c>
      <c r="P247" s="264">
        <v>0.14911480690889001</v>
      </c>
      <c r="Q247" s="264">
        <v>-3.4817033358713903E-2</v>
      </c>
      <c r="R247" s="264">
        <v>3.7182558916511099</v>
      </c>
      <c r="S247" s="264">
        <v>3.4470344301585198</v>
      </c>
      <c r="T247" s="264">
        <v>3.8831208741029202</v>
      </c>
      <c r="U247" s="264">
        <v>3.8231669783305602</v>
      </c>
      <c r="V247" s="309">
        <v>0.13506713863616401</v>
      </c>
      <c r="W247" s="309">
        <v>0.15135744643941401</v>
      </c>
    </row>
    <row r="248" spans="1:23">
      <c r="A248" s="307">
        <v>43831</v>
      </c>
      <c r="B248" s="264" t="s">
        <v>1024</v>
      </c>
      <c r="C248" s="264" t="s">
        <v>1044</v>
      </c>
      <c r="D248" s="264">
        <v>106.447</v>
      </c>
      <c r="E248" s="264">
        <v>404.42</v>
      </c>
      <c r="F248" s="264">
        <v>358.89</v>
      </c>
      <c r="G248" s="264">
        <v>416.4</v>
      </c>
      <c r="H248" s="264">
        <v>363.5</v>
      </c>
      <c r="I248" s="264">
        <v>0.83107179663345898</v>
      </c>
      <c r="J248" s="308">
        <v>486.62462333367802</v>
      </c>
      <c r="K248" s="308">
        <v>431.83994626433798</v>
      </c>
      <c r="L248" s="308">
        <v>501.03974372222802</v>
      </c>
      <c r="M248" s="308">
        <v>437.38700010333798</v>
      </c>
      <c r="N248" s="264">
        <v>3.7296337105566999</v>
      </c>
      <c r="O248" s="264">
        <v>4.4848028301695697</v>
      </c>
      <c r="P248" s="264">
        <v>4.0613840555496497</v>
      </c>
      <c r="Q248" s="264">
        <v>4.5907955424125504</v>
      </c>
      <c r="R248" s="264">
        <v>3.64711350787679</v>
      </c>
      <c r="S248" s="264">
        <v>3.38818639271221</v>
      </c>
      <c r="T248" s="264">
        <v>3.1846504598802801</v>
      </c>
      <c r="U248" s="264">
        <v>3.13049785427097</v>
      </c>
      <c r="V248" s="309">
        <v>0.126863384323888</v>
      </c>
      <c r="W248" s="309">
        <v>0.145529573590096</v>
      </c>
    </row>
    <row r="249" spans="1:23">
      <c r="A249" s="307">
        <v>43862</v>
      </c>
      <c r="B249" s="264" t="s">
        <v>978</v>
      </c>
      <c r="C249" s="264" t="s">
        <v>61</v>
      </c>
      <c r="D249" s="264">
        <v>106.889</v>
      </c>
      <c r="E249" s="264">
        <v>405.08</v>
      </c>
      <c r="F249" s="264">
        <v>359.7</v>
      </c>
      <c r="G249" s="264">
        <v>417.77</v>
      </c>
      <c r="H249" s="264">
        <v>365.08</v>
      </c>
      <c r="I249" s="264">
        <v>0.83452265700633999</v>
      </c>
      <c r="J249" s="308">
        <v>485.40323812553203</v>
      </c>
      <c r="K249" s="308">
        <v>431.02484633591899</v>
      </c>
      <c r="L249" s="308">
        <v>500.60953587366299</v>
      </c>
      <c r="M249" s="308">
        <v>437.47164553882999</v>
      </c>
      <c r="N249" s="264">
        <v>-0.250991246554366</v>
      </c>
      <c r="O249" s="264">
        <v>-0.188750470045806</v>
      </c>
      <c r="P249" s="264">
        <v>-8.5863018643705893E-2</v>
      </c>
      <c r="Q249" s="264">
        <v>1.93525265890893E-2</v>
      </c>
      <c r="R249" s="264">
        <v>3.0226132018921898</v>
      </c>
      <c r="S249" s="264">
        <v>2.6936734095984698</v>
      </c>
      <c r="T249" s="264">
        <v>2.6861438096680699</v>
      </c>
      <c r="U249" s="264">
        <v>2.7812585048801601</v>
      </c>
      <c r="V249" s="309">
        <v>0.126160689463442</v>
      </c>
      <c r="W249" s="309">
        <v>0.14432453160951</v>
      </c>
    </row>
    <row r="250" spans="1:23">
      <c r="A250" s="307">
        <v>43891</v>
      </c>
      <c r="B250" s="264" t="s">
        <v>979</v>
      </c>
      <c r="C250" s="264" t="s">
        <v>62</v>
      </c>
      <c r="D250" s="264">
        <v>106.83799999999999</v>
      </c>
      <c r="E250" s="264">
        <v>411.32</v>
      </c>
      <c r="F250" s="264">
        <v>368.1</v>
      </c>
      <c r="G250" s="264">
        <v>419.37</v>
      </c>
      <c r="H250" s="264">
        <v>366.95</v>
      </c>
      <c r="I250" s="264">
        <v>0.83412448080946899</v>
      </c>
      <c r="J250" s="308">
        <v>493.11584717048203</v>
      </c>
      <c r="K250" s="308">
        <v>441.30103895617702</v>
      </c>
      <c r="L250" s="308">
        <v>502.7666848874</v>
      </c>
      <c r="M250" s="308">
        <v>439.92234785376002</v>
      </c>
      <c r="N250" s="264">
        <v>1.58890762136938</v>
      </c>
      <c r="O250" s="264">
        <v>2.3841299887035601</v>
      </c>
      <c r="P250" s="264">
        <v>0.43090449924643198</v>
      </c>
      <c r="Q250" s="264">
        <v>0.56019683559409605</v>
      </c>
      <c r="R250" s="264">
        <v>4.6101828290757902</v>
      </c>
      <c r="S250" s="264">
        <v>3.8105448082815099</v>
      </c>
      <c r="T250" s="264">
        <v>3.8540473551266898</v>
      </c>
      <c r="U250" s="264">
        <v>3.7096916950911201</v>
      </c>
      <c r="V250" s="309">
        <v>0.11741374626460201</v>
      </c>
      <c r="W250" s="309">
        <v>0.14285324976154801</v>
      </c>
    </row>
    <row r="251" spans="1:23">
      <c r="A251" s="307">
        <v>43922</v>
      </c>
      <c r="B251" s="264" t="s">
        <v>980</v>
      </c>
      <c r="C251" s="264" t="s">
        <v>1045</v>
      </c>
      <c r="D251" s="264">
        <v>105.755</v>
      </c>
      <c r="E251" s="264">
        <v>414.62</v>
      </c>
      <c r="F251" s="264">
        <v>370.67</v>
      </c>
      <c r="G251" s="264">
        <v>424.7</v>
      </c>
      <c r="H251" s="264">
        <v>370</v>
      </c>
      <c r="I251" s="264">
        <v>0.825669092158271</v>
      </c>
      <c r="J251" s="308">
        <v>502.16243279277597</v>
      </c>
      <c r="K251" s="308">
        <v>448.93287579783498</v>
      </c>
      <c r="L251" s="308">
        <v>514.37071344144499</v>
      </c>
      <c r="M251" s="308">
        <v>448.12141269916299</v>
      </c>
      <c r="N251" s="264">
        <v>1.83457612936249</v>
      </c>
      <c r="O251" s="264">
        <v>1.7293947142544199</v>
      </c>
      <c r="P251" s="264">
        <v>2.3080345024539799</v>
      </c>
      <c r="Q251" s="264">
        <v>1.8637527475937199</v>
      </c>
      <c r="R251" s="264">
        <v>6.4238725232804903</v>
      </c>
      <c r="S251" s="264">
        <v>5.4593004193428198</v>
      </c>
      <c r="T251" s="264">
        <v>6.0688479104142203</v>
      </c>
      <c r="U251" s="264">
        <v>5.41573200365033</v>
      </c>
      <c r="V251" s="309">
        <v>0.118569077616208</v>
      </c>
      <c r="W251" s="309">
        <v>0.14783783783783799</v>
      </c>
    </row>
    <row r="252" spans="1:23">
      <c r="A252" s="307">
        <v>43952</v>
      </c>
      <c r="B252" s="264" t="s">
        <v>981</v>
      </c>
      <c r="C252" s="264" t="s">
        <v>64</v>
      </c>
      <c r="D252" s="264">
        <v>106.16200000000001</v>
      </c>
      <c r="E252" s="264">
        <v>413.74</v>
      </c>
      <c r="F252" s="264">
        <v>365.48</v>
      </c>
      <c r="G252" s="264">
        <v>429.74</v>
      </c>
      <c r="H252" s="264">
        <v>373.56</v>
      </c>
      <c r="I252" s="264">
        <v>0.82884669435682801</v>
      </c>
      <c r="J252" s="308">
        <v>499.17554454512901</v>
      </c>
      <c r="K252" s="308">
        <v>440.95006047361602</v>
      </c>
      <c r="L252" s="308">
        <v>518.47947627211204</v>
      </c>
      <c r="M252" s="308">
        <v>450.69854599574199</v>
      </c>
      <c r="N252" s="264">
        <v>-0.59480519700270096</v>
      </c>
      <c r="O252" s="264">
        <v>-1.77817570389158</v>
      </c>
      <c r="P252" s="264">
        <v>0.798794084363319</v>
      </c>
      <c r="Q252" s="264">
        <v>0.57509711063712399</v>
      </c>
      <c r="R252" s="264">
        <v>4.6685443404100404</v>
      </c>
      <c r="S252" s="264">
        <v>4.5591173229516002</v>
      </c>
      <c r="T252" s="264">
        <v>5.2470752246566601</v>
      </c>
      <c r="U252" s="264">
        <v>5.1567604532906497</v>
      </c>
      <c r="V252" s="309">
        <v>0.132045529167123</v>
      </c>
      <c r="W252" s="309">
        <v>0.15039083413641699</v>
      </c>
    </row>
    <row r="253" spans="1:23">
      <c r="A253" s="307">
        <v>43983</v>
      </c>
      <c r="B253" s="264" t="s">
        <v>982</v>
      </c>
      <c r="C253" s="264" t="s">
        <v>65</v>
      </c>
      <c r="D253" s="264">
        <v>106.74299999999999</v>
      </c>
      <c r="E253" s="264">
        <v>414.79</v>
      </c>
      <c r="F253" s="264">
        <v>365.6</v>
      </c>
      <c r="G253" s="264">
        <v>428.11</v>
      </c>
      <c r="H253" s="264">
        <v>373.98</v>
      </c>
      <c r="I253" s="264">
        <v>0.83338278005059196</v>
      </c>
      <c r="J253" s="308">
        <v>497.71846734680503</v>
      </c>
      <c r="K253" s="308">
        <v>438.69396962798498</v>
      </c>
      <c r="L253" s="308">
        <v>513.70151897548305</v>
      </c>
      <c r="M253" s="308">
        <v>448.74937297996098</v>
      </c>
      <c r="N253" s="264">
        <v>-0.29189675140273202</v>
      </c>
      <c r="O253" s="264">
        <v>-0.51164316503495799</v>
      </c>
      <c r="P253" s="264">
        <v>-0.92153258041822705</v>
      </c>
      <c r="Q253" s="264">
        <v>-0.43247821256550101</v>
      </c>
      <c r="R253" s="264">
        <v>4.1749831444344103</v>
      </c>
      <c r="S253" s="264">
        <v>4.2900903223150202</v>
      </c>
      <c r="T253" s="264">
        <v>4.5413280596848802</v>
      </c>
      <c r="U253" s="264">
        <v>5.0608905179135597</v>
      </c>
      <c r="V253" s="309">
        <v>0.13454595185995599</v>
      </c>
      <c r="W253" s="309">
        <v>0.14474036044708199</v>
      </c>
    </row>
    <row r="254" spans="1:23">
      <c r="A254" s="307">
        <v>44013</v>
      </c>
      <c r="B254" s="264" t="s">
        <v>983</v>
      </c>
      <c r="C254" s="264" t="s">
        <v>66</v>
      </c>
      <c r="D254" s="264">
        <v>107.444</v>
      </c>
      <c r="E254" s="264">
        <v>418.62</v>
      </c>
      <c r="F254" s="264">
        <v>366.28</v>
      </c>
      <c r="G254" s="264">
        <v>425.94</v>
      </c>
      <c r="H254" s="264">
        <v>371.96</v>
      </c>
      <c r="I254" s="264">
        <v>0.83885575091346298</v>
      </c>
      <c r="J254" s="308">
        <v>499.03693161088597</v>
      </c>
      <c r="K254" s="308">
        <v>436.642413908641</v>
      </c>
      <c r="L254" s="308">
        <v>507.76310412866201</v>
      </c>
      <c r="M254" s="308">
        <v>443.41354231041299</v>
      </c>
      <c r="N254" s="264">
        <v>0.26490161619057201</v>
      </c>
      <c r="O254" s="264">
        <v>-0.46765076827567398</v>
      </c>
      <c r="P254" s="264">
        <v>-1.1560049225986899</v>
      </c>
      <c r="Q254" s="264">
        <v>-1.1890447075425099</v>
      </c>
      <c r="R254" s="264">
        <v>3.7820717358197302</v>
      </c>
      <c r="S254" s="264">
        <v>3.89825930224066</v>
      </c>
      <c r="T254" s="264">
        <v>2.4362981567995301</v>
      </c>
      <c r="U254" s="264">
        <v>3.4210139199496901</v>
      </c>
      <c r="V254" s="309">
        <v>0.142896145025663</v>
      </c>
      <c r="W254" s="309">
        <v>0.145123131519518</v>
      </c>
    </row>
    <row r="255" spans="1:23">
      <c r="A255" s="307">
        <v>44044</v>
      </c>
      <c r="B255" s="264" t="s">
        <v>984</v>
      </c>
      <c r="C255" s="264" t="s">
        <v>1046</v>
      </c>
      <c r="D255" s="264">
        <v>107.867</v>
      </c>
      <c r="E255" s="264">
        <v>417.3</v>
      </c>
      <c r="F255" s="264">
        <v>365.36</v>
      </c>
      <c r="G255" s="264">
        <v>424.45</v>
      </c>
      <c r="H255" s="264">
        <v>371.55</v>
      </c>
      <c r="I255" s="264">
        <v>0.84215827113456798</v>
      </c>
      <c r="J255" s="308">
        <v>495.51255898467599</v>
      </c>
      <c r="K255" s="308">
        <v>433.83769123086802</v>
      </c>
      <c r="L255" s="308">
        <v>504.00264955917902</v>
      </c>
      <c r="M255" s="308">
        <v>441.18785356040303</v>
      </c>
      <c r="N255" s="264">
        <v>-0.70623483012238797</v>
      </c>
      <c r="O255" s="264">
        <v>-0.64233857922009197</v>
      </c>
      <c r="P255" s="264">
        <v>-0.74059232325202096</v>
      </c>
      <c r="Q255" s="264">
        <v>-0.50194424338344501</v>
      </c>
      <c r="R255" s="264">
        <v>2.9898985908561402</v>
      </c>
      <c r="S255" s="264">
        <v>3.2018215863254502</v>
      </c>
      <c r="T255" s="264">
        <v>1.92515892124114</v>
      </c>
      <c r="U255" s="264">
        <v>3.1584674922656002</v>
      </c>
      <c r="V255" s="309">
        <v>0.142161156119991</v>
      </c>
      <c r="W255" s="309">
        <v>0.142376530749563</v>
      </c>
    </row>
    <row r="256" spans="1:23">
      <c r="A256" s="307">
        <v>44075</v>
      </c>
      <c r="B256" s="264" t="s">
        <v>985</v>
      </c>
      <c r="C256" s="264" t="s">
        <v>68</v>
      </c>
      <c r="D256" s="264">
        <v>108.114</v>
      </c>
      <c r="E256" s="264">
        <v>411.69</v>
      </c>
      <c r="F256" s="264">
        <v>361.72</v>
      </c>
      <c r="G256" s="264">
        <v>423.14</v>
      </c>
      <c r="H256" s="264">
        <v>370.27</v>
      </c>
      <c r="I256" s="264">
        <v>0.84408669310764795</v>
      </c>
      <c r="J256" s="308">
        <v>487.73426161274199</v>
      </c>
      <c r="K256" s="308">
        <v>428.53418132711801</v>
      </c>
      <c r="L256" s="308">
        <v>501.299218972566</v>
      </c>
      <c r="M256" s="308">
        <v>438.66347263074198</v>
      </c>
      <c r="N256" s="264">
        <v>-1.5697477754895901</v>
      </c>
      <c r="O256" s="264">
        <v>-1.2224640714602399</v>
      </c>
      <c r="P256" s="264">
        <v>-0.53639213781473405</v>
      </c>
      <c r="Q256" s="264">
        <v>-0.57217824772138903</v>
      </c>
      <c r="R256" s="264">
        <v>3.5538006993698801</v>
      </c>
      <c r="S256" s="264">
        <v>3.64855275735587</v>
      </c>
      <c r="T256" s="264">
        <v>3.2123542213796901</v>
      </c>
      <c r="U256" s="264">
        <v>3.9453643072215399</v>
      </c>
      <c r="V256" s="309">
        <v>0.13814552692690499</v>
      </c>
      <c r="W256" s="309">
        <v>0.14278769546547099</v>
      </c>
    </row>
    <row r="257" spans="1:23">
      <c r="A257" s="307">
        <v>44105</v>
      </c>
      <c r="B257" s="264" t="s">
        <v>986</v>
      </c>
      <c r="C257" s="264" t="s">
        <v>69</v>
      </c>
      <c r="D257" s="264">
        <v>108.774</v>
      </c>
      <c r="E257" s="264">
        <v>410.28</v>
      </c>
      <c r="F257" s="264">
        <v>360.57</v>
      </c>
      <c r="G257" s="264">
        <v>421.86</v>
      </c>
      <c r="H257" s="264">
        <v>369.83</v>
      </c>
      <c r="I257" s="264">
        <v>0.84923956153774105</v>
      </c>
      <c r="J257" s="308">
        <v>483.11456340669599</v>
      </c>
      <c r="K257" s="308">
        <v>424.57984334491698</v>
      </c>
      <c r="L257" s="308">
        <v>496.75029179767199</v>
      </c>
      <c r="M257" s="308">
        <v>435.48371596153498</v>
      </c>
      <c r="N257" s="264">
        <v>-0.94717524882711501</v>
      </c>
      <c r="O257" s="264">
        <v>-0.92275905972181205</v>
      </c>
      <c r="P257" s="264">
        <v>-0.90742754082420196</v>
      </c>
      <c r="Q257" s="264">
        <v>-0.72487381959046604</v>
      </c>
      <c r="R257" s="264">
        <v>3.5764131031464301</v>
      </c>
      <c r="S257" s="264">
        <v>3.3973840486031701</v>
      </c>
      <c r="T257" s="264">
        <v>3.2127203290456499</v>
      </c>
      <c r="U257" s="264">
        <v>3.9856779021442099</v>
      </c>
      <c r="V257" s="309">
        <v>0.13786504700890301</v>
      </c>
      <c r="W257" s="309">
        <v>0.140686261255171</v>
      </c>
    </row>
    <row r="258" spans="1:23">
      <c r="A258" s="307">
        <v>44136</v>
      </c>
      <c r="B258" s="264" t="s">
        <v>987</v>
      </c>
      <c r="C258" s="264" t="s">
        <v>70</v>
      </c>
      <c r="D258" s="264">
        <v>108.85599999999999</v>
      </c>
      <c r="E258" s="264">
        <v>415.97</v>
      </c>
      <c r="F258" s="264">
        <v>365.89</v>
      </c>
      <c r="G258" s="264">
        <v>426.06</v>
      </c>
      <c r="H258" s="264">
        <v>372.92</v>
      </c>
      <c r="I258" s="264">
        <v>0.84987976640329799</v>
      </c>
      <c r="J258" s="308">
        <v>489.44570331447102</v>
      </c>
      <c r="K258" s="308">
        <v>430.51972109943398</v>
      </c>
      <c r="L258" s="308">
        <v>501.31797089733197</v>
      </c>
      <c r="M258" s="308">
        <v>438.79147938560999</v>
      </c>
      <c r="N258" s="264">
        <v>1.3104841764921999</v>
      </c>
      <c r="O258" s="264">
        <v>1.3990013533665899</v>
      </c>
      <c r="P258" s="264">
        <v>0.91951211203726801</v>
      </c>
      <c r="Q258" s="264">
        <v>0.759560760331079</v>
      </c>
      <c r="R258" s="264">
        <v>4.3922211503095498</v>
      </c>
      <c r="S258" s="264">
        <v>4.2367042699692696</v>
      </c>
      <c r="T258" s="264">
        <v>4.2744263999616301</v>
      </c>
      <c r="U258" s="264">
        <v>4.8901113264767</v>
      </c>
      <c r="V258" s="309">
        <v>0.13687173740741801</v>
      </c>
      <c r="W258" s="309">
        <v>0.14249705030569601</v>
      </c>
    </row>
    <row r="259" spans="1:23">
      <c r="A259" s="307">
        <v>44166</v>
      </c>
      <c r="B259" s="264" t="s">
        <v>988</v>
      </c>
      <c r="C259" s="264" t="s">
        <v>1043</v>
      </c>
      <c r="D259" s="264">
        <v>109.271</v>
      </c>
      <c r="E259" s="264">
        <v>418.39</v>
      </c>
      <c r="F259" s="264">
        <v>367.66</v>
      </c>
      <c r="G259" s="264">
        <v>428.56</v>
      </c>
      <c r="H259" s="264">
        <v>375.24</v>
      </c>
      <c r="I259" s="264">
        <v>0.85311982761312899</v>
      </c>
      <c r="J259" s="308">
        <v>490.42348619487302</v>
      </c>
      <c r="K259" s="308">
        <v>430.95938940798601</v>
      </c>
      <c r="L259" s="308">
        <v>502.34443759094398</v>
      </c>
      <c r="M259" s="308">
        <v>439.84442496179201</v>
      </c>
      <c r="N259" s="264">
        <v>0.19977351395288301</v>
      </c>
      <c r="O259" s="264">
        <v>0.102125010075893</v>
      </c>
      <c r="P259" s="264">
        <v>0.204753620097442</v>
      </c>
      <c r="Q259" s="264">
        <v>0.23996490944997501</v>
      </c>
      <c r="R259" s="264">
        <v>4.5394050090350504</v>
      </c>
      <c r="S259" s="264">
        <v>4.2717497990346898</v>
      </c>
      <c r="T259" s="264">
        <v>4.33235707006288</v>
      </c>
      <c r="U259" s="264">
        <v>5.1784307964798204</v>
      </c>
      <c r="V259" s="309">
        <v>0.137980743077844</v>
      </c>
      <c r="W259" s="309">
        <v>0.142095725402409</v>
      </c>
    </row>
    <row r="260" spans="1:23">
      <c r="A260" s="307">
        <v>44197</v>
      </c>
      <c r="B260" s="264" t="s">
        <v>1025</v>
      </c>
      <c r="C260" s="264" t="s">
        <v>1044</v>
      </c>
      <c r="D260" s="264">
        <v>110.21</v>
      </c>
      <c r="E260" s="264">
        <v>436.33</v>
      </c>
      <c r="F260" s="264">
        <v>383.91</v>
      </c>
      <c r="G260" s="264">
        <v>449.57</v>
      </c>
      <c r="H260" s="264">
        <v>395.48</v>
      </c>
      <c r="I260" s="264">
        <v>0.86045095406139704</v>
      </c>
      <c r="J260" s="308">
        <v>507.094562380909</v>
      </c>
      <c r="K260" s="308">
        <v>446.17301914526797</v>
      </c>
      <c r="L260" s="308">
        <v>522.48184266400494</v>
      </c>
      <c r="M260" s="308">
        <v>459.61945667362301</v>
      </c>
      <c r="N260" s="264">
        <v>3.3993225559779701</v>
      </c>
      <c r="O260" s="264">
        <v>3.5301771144101699</v>
      </c>
      <c r="P260" s="264">
        <v>4.0086847919791602</v>
      </c>
      <c r="Q260" s="264">
        <v>4.4959150530437402</v>
      </c>
      <c r="R260" s="264">
        <v>4.2065152615993204</v>
      </c>
      <c r="S260" s="264">
        <v>3.3190706429359702</v>
      </c>
      <c r="T260" s="264">
        <v>4.2795205790430204</v>
      </c>
      <c r="U260" s="264">
        <v>5.0830172284573196</v>
      </c>
      <c r="V260" s="309">
        <v>0.13654241879607201</v>
      </c>
      <c r="W260" s="309">
        <v>0.13677050672600399</v>
      </c>
    </row>
    <row r="261" spans="1:23">
      <c r="A261" s="307">
        <v>44228</v>
      </c>
      <c r="B261" s="264" t="s">
        <v>989</v>
      </c>
      <c r="C261" s="264" t="s">
        <v>61</v>
      </c>
      <c r="D261" s="264">
        <v>110.907</v>
      </c>
      <c r="E261" s="264">
        <v>436.85</v>
      </c>
      <c r="F261" s="264">
        <v>384.48</v>
      </c>
      <c r="G261" s="264">
        <v>450.48</v>
      </c>
      <c r="H261" s="264">
        <v>396.47</v>
      </c>
      <c r="I261" s="264">
        <v>0.86589269541863101</v>
      </c>
      <c r="J261" s="308">
        <v>504.50824023731599</v>
      </c>
      <c r="K261" s="308">
        <v>444.02730503935697</v>
      </c>
      <c r="L261" s="308">
        <v>520.24922069842296</v>
      </c>
      <c r="M261" s="308">
        <v>457.87428638408801</v>
      </c>
      <c r="N261" s="264">
        <v>-0.51002758370151102</v>
      </c>
      <c r="O261" s="264">
        <v>-0.48091525346408698</v>
      </c>
      <c r="P261" s="264">
        <v>-0.42731091939930399</v>
      </c>
      <c r="Q261" s="264">
        <v>-0.37969895838738699</v>
      </c>
      <c r="R261" s="264">
        <v>3.9359033090840398</v>
      </c>
      <c r="S261" s="264">
        <v>3.01663786066415</v>
      </c>
      <c r="T261" s="264">
        <v>3.9231543583133202</v>
      </c>
      <c r="U261" s="264">
        <v>4.6637630240304704</v>
      </c>
      <c r="V261" s="309">
        <v>0.136209945900957</v>
      </c>
      <c r="W261" s="309">
        <v>0.13622720508487399</v>
      </c>
    </row>
    <row r="262" spans="1:23">
      <c r="A262" s="307">
        <v>44256</v>
      </c>
      <c r="B262" s="264" t="s">
        <v>990</v>
      </c>
      <c r="C262" s="264" t="s">
        <v>62</v>
      </c>
      <c r="D262" s="264">
        <v>111.824</v>
      </c>
      <c r="E262" s="264">
        <v>440.88</v>
      </c>
      <c r="F262" s="264">
        <v>391.39</v>
      </c>
      <c r="G262" s="264">
        <v>447.77</v>
      </c>
      <c r="H262" s="264">
        <v>395.01</v>
      </c>
      <c r="I262" s="264">
        <v>0.87305205958589704</v>
      </c>
      <c r="J262" s="308">
        <v>504.98706825010697</v>
      </c>
      <c r="K262" s="308">
        <v>448.30087244241003</v>
      </c>
      <c r="L262" s="308">
        <v>512.87892295035101</v>
      </c>
      <c r="M262" s="308">
        <v>452.44724602947502</v>
      </c>
      <c r="N262" s="264">
        <v>9.4909849751112496E-2</v>
      </c>
      <c r="O262" s="264">
        <v>0.96245599190647502</v>
      </c>
      <c r="P262" s="264">
        <v>-1.41668597565183</v>
      </c>
      <c r="Q262" s="264">
        <v>-1.18526864600128</v>
      </c>
      <c r="R262" s="264">
        <v>2.4073898958515398</v>
      </c>
      <c r="S262" s="264">
        <v>1.58618105744546</v>
      </c>
      <c r="T262" s="264">
        <v>2.0113182450057798</v>
      </c>
      <c r="U262" s="264">
        <v>2.8470702242838999</v>
      </c>
      <c r="V262" s="309">
        <v>0.12644676665218799</v>
      </c>
      <c r="W262" s="309">
        <v>0.133566238829397</v>
      </c>
    </row>
    <row r="263" spans="1:23">
      <c r="A263" s="307">
        <v>44287</v>
      </c>
      <c r="B263" s="264" t="s">
        <v>991</v>
      </c>
      <c r="C263" s="264" t="s">
        <v>1045</v>
      </c>
      <c r="D263" s="264">
        <v>112.19</v>
      </c>
      <c r="E263" s="264">
        <v>441</v>
      </c>
      <c r="F263" s="264">
        <v>390.85</v>
      </c>
      <c r="G263" s="264">
        <v>448.13</v>
      </c>
      <c r="H263" s="264">
        <v>395.08</v>
      </c>
      <c r="I263" s="264">
        <v>0.87590955935167503</v>
      </c>
      <c r="J263" s="308">
        <v>503.47663784651002</v>
      </c>
      <c r="K263" s="308">
        <v>446.22186825920301</v>
      </c>
      <c r="L263" s="308">
        <v>511.616747660219</v>
      </c>
      <c r="M263" s="308">
        <v>451.05113396915903</v>
      </c>
      <c r="N263" s="264">
        <v>-0.29910278867752998</v>
      </c>
      <c r="O263" s="264">
        <v>-0.463751982430816</v>
      </c>
      <c r="P263" s="264">
        <v>-0.246096151284703</v>
      </c>
      <c r="Q263" s="264">
        <v>-0.30856902601735797</v>
      </c>
      <c r="R263" s="264">
        <v>0.261709153834078</v>
      </c>
      <c r="S263" s="264">
        <v>-0.60387814855695798</v>
      </c>
      <c r="T263" s="264">
        <v>-0.53540485670343596</v>
      </c>
      <c r="U263" s="264">
        <v>0.653778459803944</v>
      </c>
      <c r="V263" s="309">
        <v>0.128310093386209</v>
      </c>
      <c r="W263" s="309">
        <v>0.13427660220714799</v>
      </c>
    </row>
    <row r="264" spans="1:23">
      <c r="A264" s="307">
        <v>44317</v>
      </c>
      <c r="B264" s="264" t="s">
        <v>992</v>
      </c>
      <c r="C264" s="264" t="s">
        <v>64</v>
      </c>
      <c r="D264" s="264">
        <v>112.419</v>
      </c>
      <c r="E264" s="264">
        <v>442.26</v>
      </c>
      <c r="F264" s="264">
        <v>384.54</v>
      </c>
      <c r="G264" s="264">
        <v>455.21</v>
      </c>
      <c r="H264" s="264">
        <v>398.11</v>
      </c>
      <c r="I264" s="264">
        <v>0.87769744854938903</v>
      </c>
      <c r="J264" s="308">
        <v>503.886619165799</v>
      </c>
      <c r="K264" s="308">
        <v>438.12363888666499</v>
      </c>
      <c r="L264" s="308">
        <v>518.64113397201504</v>
      </c>
      <c r="M264" s="308">
        <v>453.58454745194302</v>
      </c>
      <c r="N264" s="264">
        <v>8.1430058213349796E-2</v>
      </c>
      <c r="O264" s="264">
        <v>-1.8148436794751499</v>
      </c>
      <c r="P264" s="264">
        <v>1.3729781802337</v>
      </c>
      <c r="Q264" s="264">
        <v>0.561668798056281</v>
      </c>
      <c r="R264" s="264">
        <v>0.94377111862784502</v>
      </c>
      <c r="S264" s="264">
        <v>-0.64098451056223704</v>
      </c>
      <c r="T264" s="264">
        <v>3.1179189784946701E-2</v>
      </c>
      <c r="U264" s="264">
        <v>0.640339642060472</v>
      </c>
      <c r="V264" s="309">
        <v>0.15010141987829601</v>
      </c>
      <c r="W264" s="309">
        <v>0.14342769586295201</v>
      </c>
    </row>
    <row r="265" spans="1:23">
      <c r="A265" s="307">
        <v>44348</v>
      </c>
      <c r="B265" s="264" t="s">
        <v>993</v>
      </c>
      <c r="C265" s="264" t="s">
        <v>65</v>
      </c>
      <c r="D265" s="264">
        <v>113.018</v>
      </c>
      <c r="E265" s="264">
        <v>441.9</v>
      </c>
      <c r="F265" s="264">
        <v>383.07</v>
      </c>
      <c r="G265" s="264">
        <v>454.36</v>
      </c>
      <c r="H265" s="264">
        <v>396.51</v>
      </c>
      <c r="I265" s="264">
        <v>0.88237406701851895</v>
      </c>
      <c r="J265" s="308">
        <v>500.80800934364402</v>
      </c>
      <c r="K265" s="308">
        <v>434.13560565573601</v>
      </c>
      <c r="L265" s="308">
        <v>514.929004583341</v>
      </c>
      <c r="M265" s="308">
        <v>449.36724097046499</v>
      </c>
      <c r="N265" s="264">
        <v>-0.61097272780367096</v>
      </c>
      <c r="O265" s="264">
        <v>-0.91025292336725006</v>
      </c>
      <c r="P265" s="264">
        <v>-0.71574141453942797</v>
      </c>
      <c r="Q265" s="264">
        <v>-0.92977296188097003</v>
      </c>
      <c r="R265" s="264">
        <v>0.62074088054413501</v>
      </c>
      <c r="S265" s="264">
        <v>-1.0390760502393701</v>
      </c>
      <c r="T265" s="264">
        <v>0.238949187906945</v>
      </c>
      <c r="U265" s="264">
        <v>0.137686652663294</v>
      </c>
      <c r="V265" s="309">
        <v>0.15357506460960099</v>
      </c>
      <c r="W265" s="309">
        <v>0.145897959698368</v>
      </c>
    </row>
    <row r="266" spans="1:23">
      <c r="A266" s="307">
        <v>44378</v>
      </c>
      <c r="B266" s="264" t="s">
        <v>994</v>
      </c>
      <c r="C266" s="264" t="s">
        <v>66</v>
      </c>
      <c r="D266" s="264">
        <v>113.682</v>
      </c>
      <c r="E266" s="264">
        <v>447.66</v>
      </c>
      <c r="F266" s="264">
        <v>385.65</v>
      </c>
      <c r="G266" s="264">
        <v>458.73</v>
      </c>
      <c r="H266" s="264">
        <v>398.42</v>
      </c>
      <c r="I266" s="264">
        <v>0.887558164954249</v>
      </c>
      <c r="J266" s="308">
        <v>504.37257824457703</v>
      </c>
      <c r="K266" s="308">
        <v>434.50673457539398</v>
      </c>
      <c r="L266" s="308">
        <v>516.84500026389401</v>
      </c>
      <c r="M266" s="308">
        <v>448.89452402315197</v>
      </c>
      <c r="N266" s="264">
        <v>0.71176355697752902</v>
      </c>
      <c r="O266" s="264">
        <v>8.5486865123085606E-2</v>
      </c>
      <c r="P266" s="264">
        <v>0.372089290659328</v>
      </c>
      <c r="Q266" s="264">
        <v>-0.105196130072072</v>
      </c>
      <c r="R266" s="264">
        <v>1.0691887304749199</v>
      </c>
      <c r="S266" s="264">
        <v>-0.48911403592897301</v>
      </c>
      <c r="T266" s="264">
        <v>1.7886089125787299</v>
      </c>
      <c r="U266" s="264">
        <v>1.2360880283855999</v>
      </c>
      <c r="V266" s="309">
        <v>0.160793465577596</v>
      </c>
      <c r="W266" s="309">
        <v>0.151372923046032</v>
      </c>
    </row>
    <row r="267" spans="1:23">
      <c r="A267" s="307">
        <v>44409</v>
      </c>
      <c r="B267" s="264" t="s">
        <v>995</v>
      </c>
      <c r="C267" s="264" t="s">
        <v>1046</v>
      </c>
      <c r="D267" s="264">
        <v>113.899</v>
      </c>
      <c r="E267" s="264">
        <v>447.43</v>
      </c>
      <c r="F267" s="264">
        <v>385.56</v>
      </c>
      <c r="G267" s="264">
        <v>457.48</v>
      </c>
      <c r="H267" s="264">
        <v>397.51</v>
      </c>
      <c r="I267" s="264">
        <v>0.88925236563505194</v>
      </c>
      <c r="J267" s="308">
        <v>503.15300503077299</v>
      </c>
      <c r="K267" s="308">
        <v>433.57770515983498</v>
      </c>
      <c r="L267" s="308">
        <v>514.45463366667002</v>
      </c>
      <c r="M267" s="308">
        <v>447.01596010500498</v>
      </c>
      <c r="N267" s="264">
        <v>-0.241800063367581</v>
      </c>
      <c r="O267" s="264">
        <v>-0.21381243180677001</v>
      </c>
      <c r="P267" s="264">
        <v>-0.46249196490317801</v>
      </c>
      <c r="Q267" s="264">
        <v>-0.41848670848346797</v>
      </c>
      <c r="R267" s="264">
        <v>1.54192782958982</v>
      </c>
      <c r="S267" s="264">
        <v>-5.9927036375140297E-2</v>
      </c>
      <c r="T267" s="264">
        <v>2.0737954684627402</v>
      </c>
      <c r="U267" s="264">
        <v>1.32100339970134</v>
      </c>
      <c r="V267" s="309">
        <v>0.16046789086004801</v>
      </c>
      <c r="W267" s="309">
        <v>0.15086412920429701</v>
      </c>
    </row>
    <row r="268" spans="1:23">
      <c r="A268" s="307">
        <v>44440</v>
      </c>
      <c r="B268" s="264" t="s">
        <v>996</v>
      </c>
      <c r="C268" s="264" t="s">
        <v>68</v>
      </c>
      <c r="D268" s="264">
        <v>114.601</v>
      </c>
      <c r="E268" s="264">
        <v>445.97</v>
      </c>
      <c r="F268" s="264">
        <v>385.62</v>
      </c>
      <c r="G268" s="264">
        <v>454.53</v>
      </c>
      <c r="H268" s="264">
        <v>396.61</v>
      </c>
      <c r="I268" s="264">
        <v>0.894733143874332</v>
      </c>
      <c r="J268" s="308">
        <v>498.43911903037502</v>
      </c>
      <c r="K268" s="308">
        <v>430.988840236996</v>
      </c>
      <c r="L268" s="308">
        <v>508.00621739775403</v>
      </c>
      <c r="M268" s="308">
        <v>443.271832182965</v>
      </c>
      <c r="N268" s="264">
        <v>-0.93686929289226195</v>
      </c>
      <c r="O268" s="264">
        <v>-0.59709364481369498</v>
      </c>
      <c r="P268" s="264">
        <v>-1.2534470188276901</v>
      </c>
      <c r="Q268" s="264">
        <v>-0.83758260469279899</v>
      </c>
      <c r="R268" s="264">
        <v>2.19481349992436</v>
      </c>
      <c r="S268" s="264">
        <v>0.57280352812856306</v>
      </c>
      <c r="T268" s="264">
        <v>1.33792317469281</v>
      </c>
      <c r="U268" s="264">
        <v>1.05054554111528</v>
      </c>
      <c r="V268" s="309">
        <v>0.15650121881645099</v>
      </c>
      <c r="W268" s="309">
        <v>0.14603766924686701</v>
      </c>
    </row>
    <row r="269" spans="1:23">
      <c r="A269" s="307">
        <v>44470</v>
      </c>
      <c r="B269" s="264" t="s">
        <v>997</v>
      </c>
      <c r="C269" s="264" t="s">
        <v>69</v>
      </c>
      <c r="D269" s="264">
        <v>115.56100000000001</v>
      </c>
      <c r="E269" s="264">
        <v>445.78</v>
      </c>
      <c r="F269" s="264">
        <v>385.66</v>
      </c>
      <c r="G269" s="264">
        <v>454.35</v>
      </c>
      <c r="H269" s="264">
        <v>396.8</v>
      </c>
      <c r="I269" s="264">
        <v>0.90222822522719504</v>
      </c>
      <c r="J269" s="308">
        <v>494.08784555343101</v>
      </c>
      <c r="K269" s="308">
        <v>427.45282093439801</v>
      </c>
      <c r="L269" s="308">
        <v>503.58655082597102</v>
      </c>
      <c r="M269" s="308">
        <v>439.80002942169102</v>
      </c>
      <c r="N269" s="264">
        <v>-0.87297993091092196</v>
      </c>
      <c r="O269" s="264">
        <v>-0.82044335548305802</v>
      </c>
      <c r="P269" s="264">
        <v>-0.87000245674606602</v>
      </c>
      <c r="Q269" s="264">
        <v>-0.78322205680815304</v>
      </c>
      <c r="R269" s="264">
        <v>2.2713623181540599</v>
      </c>
      <c r="S269" s="264">
        <v>0.67666367928524995</v>
      </c>
      <c r="T269" s="264">
        <v>1.37619627832706</v>
      </c>
      <c r="U269" s="264">
        <v>0.99115381401242397</v>
      </c>
      <c r="V269" s="309">
        <v>0.155888606544625</v>
      </c>
      <c r="W269" s="309">
        <v>0.145035282258065</v>
      </c>
    </row>
    <row r="270" spans="1:23">
      <c r="A270" s="307">
        <v>44501</v>
      </c>
      <c r="B270" s="264" t="s">
        <v>998</v>
      </c>
      <c r="C270" s="264" t="s">
        <v>70</v>
      </c>
      <c r="D270" s="264">
        <v>116.884</v>
      </c>
      <c r="E270" s="264">
        <v>450.96</v>
      </c>
      <c r="F270" s="264">
        <v>389.02</v>
      </c>
      <c r="G270" s="264">
        <v>458.92</v>
      </c>
      <c r="H270" s="264">
        <v>399.32</v>
      </c>
      <c r="I270" s="264">
        <v>0.91255738421660804</v>
      </c>
      <c r="J270" s="308">
        <v>494.17166284521397</v>
      </c>
      <c r="K270" s="308">
        <v>426.29647924437899</v>
      </c>
      <c r="L270" s="308">
        <v>502.894401971185</v>
      </c>
      <c r="M270" s="308">
        <v>437.58344067622602</v>
      </c>
      <c r="N270" s="264">
        <v>1.6964046482370598E-2</v>
      </c>
      <c r="O270" s="264">
        <v>-0.27051913881197498</v>
      </c>
      <c r="P270" s="264">
        <v>-0.13744387209117001</v>
      </c>
      <c r="Q270" s="264">
        <v>-0.50399922628002702</v>
      </c>
      <c r="R270" s="264">
        <v>0.96557381109687601</v>
      </c>
      <c r="S270" s="264">
        <v>-0.98096362328538</v>
      </c>
      <c r="T270" s="264">
        <v>0.31445732356871797</v>
      </c>
      <c r="U270" s="264">
        <v>-0.27531043015599499</v>
      </c>
      <c r="V270" s="309">
        <v>0.159220605624389</v>
      </c>
      <c r="W270" s="309">
        <v>0.14925373134328401</v>
      </c>
    </row>
    <row r="271" spans="1:23">
      <c r="A271" s="307">
        <v>44531</v>
      </c>
      <c r="B271" s="264" t="s">
        <v>999</v>
      </c>
      <c r="C271" s="264" t="s">
        <v>1043</v>
      </c>
      <c r="D271" s="264">
        <v>117.30800000000001</v>
      </c>
      <c r="E271" s="264">
        <v>454.14</v>
      </c>
      <c r="F271" s="264">
        <v>391.24</v>
      </c>
      <c r="G271" s="264">
        <v>461.99</v>
      </c>
      <c r="H271" s="264">
        <v>401.93</v>
      </c>
      <c r="I271" s="264">
        <v>0.91586771181412197</v>
      </c>
      <c r="J271" s="308">
        <v>495.85763767177002</v>
      </c>
      <c r="K271" s="308">
        <v>427.17959695843399</v>
      </c>
      <c r="L271" s="308">
        <v>504.42874450165402</v>
      </c>
      <c r="M271" s="308">
        <v>438.85158829747297</v>
      </c>
      <c r="N271" s="264">
        <v>0.34117189497449002</v>
      </c>
      <c r="O271" s="264">
        <v>0.20716045218589499</v>
      </c>
      <c r="P271" s="264">
        <v>0.30510232853151498</v>
      </c>
      <c r="Q271" s="264">
        <v>0.28980704098116</v>
      </c>
      <c r="R271" s="264">
        <v>1.10805286244742</v>
      </c>
      <c r="S271" s="264">
        <v>-0.87706464749354196</v>
      </c>
      <c r="T271" s="264">
        <v>0.41491589330733297</v>
      </c>
      <c r="U271" s="264">
        <v>-0.225724508024672</v>
      </c>
      <c r="V271" s="309">
        <v>0.16077088232287101</v>
      </c>
      <c r="W271" s="309">
        <v>0.149429005050631</v>
      </c>
    </row>
    <row r="272" spans="1:23">
      <c r="A272" s="307">
        <v>44562</v>
      </c>
      <c r="B272" s="264" t="s">
        <v>1026</v>
      </c>
      <c r="C272" s="264" t="s">
        <v>1044</v>
      </c>
      <c r="D272" s="264">
        <v>118.002</v>
      </c>
      <c r="E272" s="264">
        <v>480.26</v>
      </c>
      <c r="F272" s="264">
        <v>413.1</v>
      </c>
      <c r="G272" s="264">
        <v>490.49</v>
      </c>
      <c r="H272" s="264">
        <v>429.48</v>
      </c>
      <c r="I272" s="264">
        <v>0.92128603104212903</v>
      </c>
      <c r="J272" s="308">
        <v>521.29304452466897</v>
      </c>
      <c r="K272" s="308">
        <v>448.39494584837502</v>
      </c>
      <c r="L272" s="308">
        <v>532.39708784596905</v>
      </c>
      <c r="M272" s="308">
        <v>466.17444043321302</v>
      </c>
      <c r="N272" s="264">
        <v>5.1295785161901399</v>
      </c>
      <c r="O272" s="264">
        <v>4.9663769152358501</v>
      </c>
      <c r="P272" s="264">
        <v>5.5445578090412004</v>
      </c>
      <c r="Q272" s="264">
        <v>6.2259891189499399</v>
      </c>
      <c r="R272" s="264">
        <v>2.7999673427960401</v>
      </c>
      <c r="S272" s="264">
        <v>0.497996653263311</v>
      </c>
      <c r="T272" s="264">
        <v>1.8977205277428</v>
      </c>
      <c r="U272" s="264">
        <v>1.4261762996349101</v>
      </c>
      <c r="V272" s="309">
        <v>0.16257564754296799</v>
      </c>
      <c r="W272" s="309">
        <v>0.14205550898761299</v>
      </c>
    </row>
    <row r="273" spans="1:23">
      <c r="A273" s="307">
        <v>44593</v>
      </c>
      <c r="B273" s="264" t="s">
        <v>1027</v>
      </c>
      <c r="C273" s="264" t="s">
        <v>61</v>
      </c>
      <c r="D273" s="264">
        <v>118.98099999999999</v>
      </c>
      <c r="E273" s="264">
        <v>484.38</v>
      </c>
      <c r="F273" s="264">
        <v>415.56</v>
      </c>
      <c r="G273" s="264">
        <v>494.64</v>
      </c>
      <c r="H273" s="264">
        <v>432.46</v>
      </c>
      <c r="I273" s="264">
        <v>0.92892945254676595</v>
      </c>
      <c r="J273" s="308">
        <v>521.43895176540798</v>
      </c>
      <c r="K273" s="308">
        <v>447.35367024987198</v>
      </c>
      <c r="L273" s="308">
        <v>532.48392398786405</v>
      </c>
      <c r="M273" s="308">
        <v>465.546655684521</v>
      </c>
      <c r="N273" s="264">
        <v>2.79894854288587E-2</v>
      </c>
      <c r="O273" s="264">
        <v>-0.232222866949017</v>
      </c>
      <c r="P273" s="264">
        <v>1.6310408880393399E-2</v>
      </c>
      <c r="Q273" s="264">
        <v>-0.134667346435491</v>
      </c>
      <c r="R273" s="264">
        <v>3.3558840426725101</v>
      </c>
      <c r="S273" s="264">
        <v>0.74913528352038605</v>
      </c>
      <c r="T273" s="264">
        <v>2.35170045483506</v>
      </c>
      <c r="U273" s="264">
        <v>1.6756497424268</v>
      </c>
      <c r="V273" s="309">
        <v>0.16560785446144999</v>
      </c>
      <c r="W273" s="309">
        <v>0.143782083892152</v>
      </c>
    </row>
    <row r="274" spans="1:23">
      <c r="A274" s="307">
        <v>44621</v>
      </c>
      <c r="B274" s="264" t="s">
        <v>1034</v>
      </c>
      <c r="C274" s="264" t="s">
        <v>62</v>
      </c>
      <c r="D274" s="264">
        <v>120.15900000000001</v>
      </c>
      <c r="E274" s="264">
        <v>487.69</v>
      </c>
      <c r="F274" s="264">
        <v>420.2</v>
      </c>
      <c r="G274" s="264">
        <v>496.14</v>
      </c>
      <c r="H274" s="264">
        <v>435.51</v>
      </c>
      <c r="I274" s="264">
        <v>0.93812654195684098</v>
      </c>
      <c r="J274" s="308">
        <v>519.85524147171702</v>
      </c>
      <c r="K274" s="308">
        <v>447.91398730016101</v>
      </c>
      <c r="L274" s="308">
        <v>528.86255511447303</v>
      </c>
      <c r="M274" s="308">
        <v>464.23374728484799</v>
      </c>
      <c r="N274" s="264">
        <v>-0.30371921551497499</v>
      </c>
      <c r="O274" s="264">
        <v>0.12525147049218299</v>
      </c>
      <c r="P274" s="264">
        <v>-0.68008980370137795</v>
      </c>
      <c r="Q274" s="264">
        <v>-0.28201435530519298</v>
      </c>
      <c r="R274" s="264">
        <v>2.9442681122767702</v>
      </c>
      <c r="S274" s="264">
        <v>-8.6300332216859801E-2</v>
      </c>
      <c r="T274" s="264">
        <v>3.11645330874126</v>
      </c>
      <c r="U274" s="264">
        <v>2.60505536475402</v>
      </c>
      <c r="V274" s="309">
        <v>0.160613993336506</v>
      </c>
      <c r="W274" s="309">
        <v>0.139216091478956</v>
      </c>
    </row>
    <row r="275" spans="1:23">
      <c r="A275" s="307">
        <v>44652</v>
      </c>
      <c r="B275" s="264" t="s">
        <v>1081</v>
      </c>
      <c r="C275" s="264" t="s">
        <v>1045</v>
      </c>
      <c r="D275" s="264">
        <v>120.809</v>
      </c>
      <c r="E275" s="264">
        <v>489.96</v>
      </c>
      <c r="F275" s="264">
        <v>421.67</v>
      </c>
      <c r="G275" s="264">
        <v>497.83</v>
      </c>
      <c r="H275" s="264">
        <v>436.71</v>
      </c>
      <c r="I275" s="264">
        <v>0.943201336622841</v>
      </c>
      <c r="J275" s="308">
        <v>519.46491271345701</v>
      </c>
      <c r="K275" s="308">
        <v>447.062555604301</v>
      </c>
      <c r="L275" s="308">
        <v>527.80883642774995</v>
      </c>
      <c r="M275" s="308">
        <v>463.00824971649502</v>
      </c>
      <c r="N275" s="264">
        <v>-7.5084124794966303E-2</v>
      </c>
      <c r="O275" s="264">
        <v>-0.19008821336249401</v>
      </c>
      <c r="P275" s="264">
        <v>-0.19924244523146201</v>
      </c>
      <c r="Q275" s="264">
        <v>-0.26398286973329199</v>
      </c>
      <c r="R275" s="264">
        <v>3.1755743295919499</v>
      </c>
      <c r="S275" s="264">
        <v>0.18840119790128901</v>
      </c>
      <c r="T275" s="264">
        <v>3.1648863805928502</v>
      </c>
      <c r="U275" s="264">
        <v>2.6509446151071501</v>
      </c>
      <c r="V275" s="309">
        <v>0.16195128892261701</v>
      </c>
      <c r="W275" s="309">
        <v>0.13995557692748101</v>
      </c>
    </row>
    <row r="276" spans="1:23">
      <c r="A276" s="307">
        <v>44682</v>
      </c>
      <c r="B276" s="264" t="s">
        <v>1087</v>
      </c>
      <c r="C276" s="264" t="s">
        <v>64</v>
      </c>
      <c r="D276" s="264">
        <v>121.02200000000001</v>
      </c>
      <c r="E276" s="264">
        <v>496.07</v>
      </c>
      <c r="F276" s="264">
        <v>425.16</v>
      </c>
      <c r="G276" s="264">
        <v>505.97</v>
      </c>
      <c r="H276" s="264">
        <v>440.78</v>
      </c>
      <c r="I276" s="264">
        <v>0.94486430779800801</v>
      </c>
      <c r="J276" s="308">
        <v>525.01718596618798</v>
      </c>
      <c r="K276" s="308">
        <v>449.969372841302</v>
      </c>
      <c r="L276" s="308">
        <v>535.49488093074001</v>
      </c>
      <c r="M276" s="308">
        <v>466.50084711870602</v>
      </c>
      <c r="N276" s="264">
        <v>1.06884471248088</v>
      </c>
      <c r="O276" s="264">
        <v>0.65020369086186103</v>
      </c>
      <c r="P276" s="264">
        <v>1.4562174735478099</v>
      </c>
      <c r="Q276" s="264">
        <v>0.75432725104782605</v>
      </c>
      <c r="R276" s="264">
        <v>4.1935161595223498</v>
      </c>
      <c r="S276" s="264">
        <v>2.7037422552086401</v>
      </c>
      <c r="T276" s="264">
        <v>3.2495970440389099</v>
      </c>
      <c r="U276" s="264">
        <v>2.84760575273586</v>
      </c>
      <c r="V276" s="309">
        <v>0.16678426945149999</v>
      </c>
      <c r="W276" s="309">
        <v>0.14789691002314101</v>
      </c>
    </row>
    <row r="277" spans="1:23">
      <c r="A277" s="307">
        <v>44713</v>
      </c>
      <c r="B277" s="264" t="s">
        <v>1097</v>
      </c>
      <c r="C277" s="264" t="s">
        <v>65</v>
      </c>
      <c r="D277" s="264">
        <v>122.044</v>
      </c>
      <c r="E277" s="264">
        <v>496.27</v>
      </c>
      <c r="F277" s="264">
        <v>424.93</v>
      </c>
      <c r="G277" s="264">
        <v>505.61</v>
      </c>
      <c r="H277" s="264">
        <v>440.39</v>
      </c>
      <c r="I277" s="264">
        <v>0.95284344648824204</v>
      </c>
      <c r="J277" s="308">
        <v>520.83057487463498</v>
      </c>
      <c r="K277" s="308">
        <v>445.95993346661902</v>
      </c>
      <c r="L277" s="308">
        <v>530.63281472255903</v>
      </c>
      <c r="M277" s="308">
        <v>462.18505424273201</v>
      </c>
      <c r="N277" s="264">
        <v>-0.79742362792333299</v>
      </c>
      <c r="O277" s="264">
        <v>-0.89104717269213896</v>
      </c>
      <c r="P277" s="264">
        <v>-0.90795755128976197</v>
      </c>
      <c r="Q277" s="264">
        <v>-0.92514148744414804</v>
      </c>
      <c r="R277" s="264">
        <v>3.9980521791639401</v>
      </c>
      <c r="S277" s="264">
        <v>2.7236484768445601</v>
      </c>
      <c r="T277" s="264">
        <v>3.0497039396577099</v>
      </c>
      <c r="U277" s="264">
        <v>2.8524138173903202</v>
      </c>
      <c r="V277" s="309">
        <v>0.16788647541948101</v>
      </c>
      <c r="W277" s="309">
        <v>0.14809600581303001</v>
      </c>
    </row>
    <row r="278" spans="1:23">
      <c r="A278" s="307">
        <v>44743</v>
      </c>
      <c r="B278" s="264" t="s">
        <v>1106</v>
      </c>
      <c r="C278" s="264" t="s">
        <v>66</v>
      </c>
      <c r="D278" s="264">
        <v>122.94799999999999</v>
      </c>
      <c r="E278" s="264">
        <v>503.7</v>
      </c>
      <c r="F278" s="264">
        <v>429.13</v>
      </c>
      <c r="G278" s="264">
        <v>512.25</v>
      </c>
      <c r="H278" s="264">
        <v>443.71</v>
      </c>
      <c r="I278" s="264">
        <v>0.95990131476218699</v>
      </c>
      <c r="J278" s="308">
        <v>524.74144191040102</v>
      </c>
      <c r="K278" s="308">
        <v>447.05637277548198</v>
      </c>
      <c r="L278" s="308">
        <v>533.6486075414</v>
      </c>
      <c r="M278" s="308">
        <v>462.24543416729</v>
      </c>
      <c r="N278" s="264">
        <v>0.75089044776357505</v>
      </c>
      <c r="O278" s="264">
        <v>0.24586049700490201</v>
      </c>
      <c r="P278" s="264">
        <v>0.56833892197514202</v>
      </c>
      <c r="Q278" s="264">
        <v>1.30640149446304E-2</v>
      </c>
      <c r="R278" s="264">
        <v>4.0384558051740296</v>
      </c>
      <c r="S278" s="264">
        <v>2.8882494105302099</v>
      </c>
      <c r="T278" s="264">
        <v>3.2511888997525298</v>
      </c>
      <c r="U278" s="264">
        <v>2.9741753195121201</v>
      </c>
      <c r="V278" s="309">
        <v>0.173770186190665</v>
      </c>
      <c r="W278" s="309">
        <v>0.154470262108134</v>
      </c>
    </row>
    <row r="279" spans="1:23">
      <c r="A279" s="307">
        <v>44774</v>
      </c>
      <c r="B279" s="264" t="s">
        <v>1120</v>
      </c>
      <c r="C279" s="264" t="s">
        <v>1046</v>
      </c>
      <c r="D279" s="264">
        <v>123.803</v>
      </c>
      <c r="E279" s="264">
        <v>502.77</v>
      </c>
      <c r="F279" s="264">
        <v>428.17</v>
      </c>
      <c r="G279" s="264">
        <v>511.13</v>
      </c>
      <c r="H279" s="264">
        <v>442.88</v>
      </c>
      <c r="I279" s="264">
        <v>0.96657662159208002</v>
      </c>
      <c r="J279" s="308">
        <v>520.15534906262405</v>
      </c>
      <c r="K279" s="308">
        <v>442.97574598353799</v>
      </c>
      <c r="L279" s="308">
        <v>528.80443058730395</v>
      </c>
      <c r="M279" s="308">
        <v>458.19440498210901</v>
      </c>
      <c r="N279" s="264">
        <v>-0.87397191864264601</v>
      </c>
      <c r="O279" s="264">
        <v>-0.91277678620483904</v>
      </c>
      <c r="P279" s="264">
        <v>-0.90774657436349904</v>
      </c>
      <c r="Q279" s="264">
        <v>-0.87638057312112705</v>
      </c>
      <c r="R279" s="264">
        <v>3.3791597907302502</v>
      </c>
      <c r="S279" s="264">
        <v>2.16755629080125</v>
      </c>
      <c r="T279" s="264">
        <v>2.7893221251326299</v>
      </c>
      <c r="U279" s="264">
        <v>2.50068137935782</v>
      </c>
      <c r="V279" s="309">
        <v>0.174229861970713</v>
      </c>
      <c r="W279" s="309">
        <v>0.15410494942196501</v>
      </c>
    </row>
    <row r="280" spans="1:23">
      <c r="A280" s="307">
        <v>44805</v>
      </c>
      <c r="B280" s="264" t="s">
        <v>1129</v>
      </c>
      <c r="C280" s="264" t="s">
        <v>68</v>
      </c>
      <c r="D280" s="264">
        <v>124.571</v>
      </c>
      <c r="E280" s="264">
        <v>501.49</v>
      </c>
      <c r="F280" s="264">
        <v>433.38</v>
      </c>
      <c r="G280" s="264">
        <v>506.58</v>
      </c>
      <c r="H280" s="264">
        <v>440.67</v>
      </c>
      <c r="I280" s="264">
        <v>0.97257268667437002</v>
      </c>
      <c r="J280" s="308">
        <v>515.63241171701304</v>
      </c>
      <c r="K280" s="308">
        <v>445.60165624423001</v>
      </c>
      <c r="L280" s="308">
        <v>520.86595371314399</v>
      </c>
      <c r="M280" s="308">
        <v>453.09723996756901</v>
      </c>
      <c r="N280" s="264">
        <v>-0.86953587111268105</v>
      </c>
      <c r="O280" s="264">
        <v>0.59278872139183503</v>
      </c>
      <c r="P280" s="264">
        <v>-1.5012122469064499</v>
      </c>
      <c r="Q280" s="264">
        <v>-1.1124459310538699</v>
      </c>
      <c r="R280" s="264">
        <v>3.44942682670741</v>
      </c>
      <c r="S280" s="264">
        <v>3.3905323393521098</v>
      </c>
      <c r="T280" s="264">
        <v>2.53141317467791</v>
      </c>
      <c r="U280" s="264">
        <v>2.2165648866557999</v>
      </c>
      <c r="V280" s="309">
        <v>0.15715999815404499</v>
      </c>
      <c r="W280" s="309">
        <v>0.14956770372387501</v>
      </c>
    </row>
    <row r="281" spans="1:23">
      <c r="A281" s="307">
        <v>44835</v>
      </c>
      <c r="B281" s="264" t="s">
        <v>1131</v>
      </c>
      <c r="C281" s="264" t="s">
        <v>69</v>
      </c>
      <c r="D281" s="264">
        <v>125.276</v>
      </c>
      <c r="E281" s="264">
        <v>500.05</v>
      </c>
      <c r="F281" s="264">
        <v>432.94</v>
      </c>
      <c r="G281" s="264">
        <v>505.48</v>
      </c>
      <c r="H281" s="264">
        <v>440.57</v>
      </c>
      <c r="I281" s="264">
        <v>0.97807688704287798</v>
      </c>
      <c r="J281" s="308">
        <v>511.25837510776199</v>
      </c>
      <c r="K281" s="308">
        <v>442.64413742456702</v>
      </c>
      <c r="L281" s="308">
        <v>516.810085890354</v>
      </c>
      <c r="M281" s="308">
        <v>450.44516012644101</v>
      </c>
      <c r="N281" s="264">
        <v>-0.84828581560369998</v>
      </c>
      <c r="O281" s="264">
        <v>-0.66371360568791005</v>
      </c>
      <c r="P281" s="264">
        <v>-0.778677852502352</v>
      </c>
      <c r="Q281" s="264">
        <v>-0.58532244454142501</v>
      </c>
      <c r="R281" s="264">
        <v>3.4751977221983101</v>
      </c>
      <c r="S281" s="264">
        <v>3.5539165367912502</v>
      </c>
      <c r="T281" s="264">
        <v>2.62587137061037</v>
      </c>
      <c r="U281" s="264">
        <v>2.42044792919816</v>
      </c>
      <c r="V281" s="309">
        <v>0.15500993209220701</v>
      </c>
      <c r="W281" s="309">
        <v>0.14733186553782601</v>
      </c>
    </row>
    <row r="282" spans="1:23">
      <c r="A282" s="307">
        <v>44866</v>
      </c>
      <c r="B282" s="264" t="s">
        <v>1146</v>
      </c>
      <c r="C282" s="264" t="s">
        <v>70</v>
      </c>
      <c r="D282" s="264">
        <v>125.997</v>
      </c>
      <c r="E282" s="264">
        <v>504.32</v>
      </c>
      <c r="F282" s="264">
        <v>437.18</v>
      </c>
      <c r="G282" s="264">
        <v>509.68</v>
      </c>
      <c r="H282" s="264">
        <v>443.58</v>
      </c>
      <c r="I282" s="264">
        <v>0.98370600543393405</v>
      </c>
      <c r="J282" s="308">
        <v>512.67349921029904</v>
      </c>
      <c r="K282" s="308">
        <v>444.42139987460001</v>
      </c>
      <c r="L282" s="308">
        <v>518.12228164162605</v>
      </c>
      <c r="M282" s="308">
        <v>450.92740874782697</v>
      </c>
      <c r="N282" s="264">
        <v>0.276792356162048</v>
      </c>
      <c r="O282" s="264">
        <v>0.40151044592486901</v>
      </c>
      <c r="P282" s="264">
        <v>0.25390289142899197</v>
      </c>
      <c r="Q282" s="264">
        <v>0.107060451321339</v>
      </c>
      <c r="R282" s="264">
        <v>3.7440099779415799</v>
      </c>
      <c r="S282" s="264">
        <v>4.2517171763529502</v>
      </c>
      <c r="T282" s="264">
        <v>3.0280471627349299</v>
      </c>
      <c r="U282" s="264">
        <v>3.04946824564019</v>
      </c>
      <c r="V282" s="309">
        <v>0.15357518642206899</v>
      </c>
      <c r="W282" s="309">
        <v>0.149014833851842</v>
      </c>
    </row>
    <row r="283" spans="1:23">
      <c r="A283" s="307">
        <v>44896</v>
      </c>
      <c r="B283" s="264" t="s">
        <v>1172</v>
      </c>
      <c r="C283" s="264" t="s">
        <v>1043</v>
      </c>
      <c r="D283" s="264">
        <v>126.47799999999999</v>
      </c>
      <c r="E283" s="264">
        <v>507.4</v>
      </c>
      <c r="F283" s="264">
        <v>439.77</v>
      </c>
      <c r="G283" s="264">
        <v>512.97</v>
      </c>
      <c r="H283" s="264">
        <v>446.33</v>
      </c>
      <c r="I283" s="264">
        <v>0.987461353486774</v>
      </c>
      <c r="J283" s="308">
        <v>513.84289441641999</v>
      </c>
      <c r="K283" s="308">
        <v>445.35413811097601</v>
      </c>
      <c r="L283" s="308">
        <v>519.48362149939101</v>
      </c>
      <c r="M283" s="308">
        <v>451.997436075839</v>
      </c>
      <c r="N283" s="264">
        <v>0.22809745538296999</v>
      </c>
      <c r="O283" s="264">
        <v>0.209876985365409</v>
      </c>
      <c r="P283" s="264">
        <v>0.26274489748858698</v>
      </c>
      <c r="Q283" s="264">
        <v>0.23729480782357401</v>
      </c>
      <c r="R283" s="264">
        <v>3.62710088103058</v>
      </c>
      <c r="S283" s="264">
        <v>4.2545433541176596</v>
      </c>
      <c r="T283" s="264">
        <v>2.98453987046492</v>
      </c>
      <c r="U283" s="264">
        <v>2.99551104038733</v>
      </c>
      <c r="V283" s="309">
        <v>0.153784933033176</v>
      </c>
      <c r="W283" s="309">
        <v>0.14930656688996899</v>
      </c>
    </row>
    <row r="284" spans="1:23">
      <c r="A284" s="307">
        <v>44927</v>
      </c>
      <c r="B284" s="264" t="s">
        <v>1187</v>
      </c>
      <c r="C284" s="264" t="s">
        <v>1044</v>
      </c>
      <c r="D284" s="264">
        <v>127.336</v>
      </c>
      <c r="E284" s="264">
        <v>535.99</v>
      </c>
      <c r="F284" s="264">
        <v>464.66</v>
      </c>
      <c r="G284" s="264">
        <v>545.5</v>
      </c>
      <c r="H284" s="264">
        <v>478.64</v>
      </c>
      <c r="I284" s="264">
        <v>0.99416008244589504</v>
      </c>
      <c r="J284" s="308">
        <v>539.13852453351797</v>
      </c>
      <c r="K284" s="308">
        <v>467.38951624049798</v>
      </c>
      <c r="L284" s="308">
        <v>548.70438838977202</v>
      </c>
      <c r="M284" s="308">
        <v>481.45163787145799</v>
      </c>
      <c r="N284" s="264">
        <v>4.9228334948225898</v>
      </c>
      <c r="O284" s="264">
        <v>4.9478328017760402</v>
      </c>
      <c r="P284" s="264">
        <v>5.6249640375649603</v>
      </c>
      <c r="Q284" s="264">
        <v>6.5164532903847903</v>
      </c>
      <c r="R284" s="264">
        <v>3.42331059205299</v>
      </c>
      <c r="S284" s="264">
        <v>4.2361249982833602</v>
      </c>
      <c r="T284" s="264">
        <v>3.0629958194890099</v>
      </c>
      <c r="U284" s="264">
        <v>3.2771417978317601</v>
      </c>
      <c r="V284" s="309">
        <v>0.153510093401627</v>
      </c>
      <c r="W284" s="309">
        <v>0.139687447768678</v>
      </c>
    </row>
    <row r="285" spans="1:23">
      <c r="A285" s="307">
        <v>44958</v>
      </c>
      <c r="B285" s="264" t="s">
        <v>1200</v>
      </c>
      <c r="C285" s="264" t="s">
        <v>61</v>
      </c>
      <c r="D285" s="264">
        <v>128.04599999999999</v>
      </c>
      <c r="E285" s="264">
        <v>539.83000000000004</v>
      </c>
      <c r="F285" s="264">
        <v>466.81</v>
      </c>
      <c r="G285" s="264">
        <v>550.21</v>
      </c>
      <c r="H285" s="264">
        <v>481.7</v>
      </c>
      <c r="I285" s="264">
        <v>0.99970331969644899</v>
      </c>
      <c r="J285" s="308">
        <v>539.99020445777296</v>
      </c>
      <c r="K285" s="308">
        <v>466.948534432938</v>
      </c>
      <c r="L285" s="308">
        <v>550.37328491323399</v>
      </c>
      <c r="M285" s="308">
        <v>481.84295331365303</v>
      </c>
      <c r="N285" s="264">
        <v>0.157970518799844</v>
      </c>
      <c r="O285" s="264">
        <v>-9.4349956992301198E-2</v>
      </c>
      <c r="P285" s="264">
        <v>0.30415220996500297</v>
      </c>
      <c r="Q285" s="264">
        <v>8.1278245084970294E-2</v>
      </c>
      <c r="R285" s="264">
        <v>3.55770366397774</v>
      </c>
      <c r="S285" s="264">
        <v>4.3801728891866603</v>
      </c>
      <c r="T285" s="264">
        <v>3.3596058246029701</v>
      </c>
      <c r="U285" s="264">
        <v>3.50046497599052</v>
      </c>
      <c r="V285" s="309">
        <v>0.15642338424626701</v>
      </c>
      <c r="W285" s="309">
        <v>0.14222545152584601</v>
      </c>
    </row>
    <row r="286" spans="1:23">
      <c r="A286" s="307">
        <v>44986</v>
      </c>
      <c r="B286" s="264" t="s">
        <v>1211</v>
      </c>
      <c r="C286" s="264" t="s">
        <v>62</v>
      </c>
      <c r="D286" s="264">
        <v>128.38900000000001</v>
      </c>
      <c r="E286" s="264">
        <v>542.85</v>
      </c>
      <c r="F286" s="264">
        <v>471.88</v>
      </c>
      <c r="G286" s="264">
        <v>551.49</v>
      </c>
      <c r="H286" s="264">
        <v>485.22</v>
      </c>
      <c r="I286" s="264">
        <v>1.0023812498048199</v>
      </c>
      <c r="J286" s="308">
        <v>541.56040938086596</v>
      </c>
      <c r="K286" s="308">
        <v>470.75900521072703</v>
      </c>
      <c r="L286" s="308">
        <v>550.17988425799695</v>
      </c>
      <c r="M286" s="308">
        <v>484.06731480111199</v>
      </c>
      <c r="N286" s="264">
        <v>0.29078396425163999</v>
      </c>
      <c r="O286" s="264">
        <v>0.81603656437554395</v>
      </c>
      <c r="P286" s="264">
        <v>-3.5139906048997603E-2</v>
      </c>
      <c r="Q286" s="264">
        <v>0.46163619747103801</v>
      </c>
      <c r="R286" s="264">
        <v>4.1752330605923804</v>
      </c>
      <c r="S286" s="264">
        <v>5.1003135776728898</v>
      </c>
      <c r="T286" s="264">
        <v>4.0307881390675897</v>
      </c>
      <c r="U286" s="264">
        <v>4.2723235077727102</v>
      </c>
      <c r="V286" s="309">
        <v>0.150398406374502</v>
      </c>
      <c r="W286" s="309">
        <v>0.13657722270310399</v>
      </c>
    </row>
    <row r="287" spans="1:23">
      <c r="A287" s="307">
        <v>45017</v>
      </c>
      <c r="B287" s="264" t="s">
        <v>1363</v>
      </c>
      <c r="C287" s="264" t="s">
        <v>1045</v>
      </c>
      <c r="D287" s="264">
        <v>128.363</v>
      </c>
      <c r="E287" s="264">
        <v>544.54</v>
      </c>
      <c r="F287" s="264">
        <v>472.89</v>
      </c>
      <c r="G287" s="264">
        <v>553.44000000000005</v>
      </c>
      <c r="H287" s="264">
        <v>487.06</v>
      </c>
      <c r="I287" s="264">
        <v>1.0021782580181799</v>
      </c>
      <c r="J287" s="308">
        <v>543.35642950071303</v>
      </c>
      <c r="K287" s="308">
        <v>471.86216246114498</v>
      </c>
      <c r="L287" s="308">
        <v>552.23708514135706</v>
      </c>
      <c r="M287" s="308">
        <v>486.00136363282297</v>
      </c>
      <c r="N287" s="264">
        <v>0.33163800173283697</v>
      </c>
      <c r="O287" s="264">
        <v>0.23433587848729101</v>
      </c>
      <c r="P287" s="264">
        <v>0.37391423100361398</v>
      </c>
      <c r="Q287" s="264">
        <v>0.39954129778521102</v>
      </c>
      <c r="R287" s="264">
        <v>4.5992551570917897</v>
      </c>
      <c r="S287" s="264">
        <v>5.54723417248002</v>
      </c>
      <c r="T287" s="264">
        <v>4.6282379201795196</v>
      </c>
      <c r="U287" s="264">
        <v>4.96602683222316</v>
      </c>
      <c r="V287" s="309">
        <v>0.15151515151515099</v>
      </c>
      <c r="W287" s="309">
        <v>0.13628711041760799</v>
      </c>
    </row>
    <row r="288" spans="1:23">
      <c r="A288" s="307">
        <v>45047</v>
      </c>
      <c r="B288" s="264" t="s">
        <v>1400</v>
      </c>
      <c r="C288" s="264" t="s">
        <v>64</v>
      </c>
      <c r="D288" s="264">
        <v>128.084</v>
      </c>
      <c r="E288" s="264">
        <v>550.45000000000005</v>
      </c>
      <c r="F288" s="264">
        <v>475.84</v>
      </c>
      <c r="G288" s="264">
        <v>562.69000000000005</v>
      </c>
      <c r="H288" s="264">
        <v>491.95</v>
      </c>
      <c r="I288" s="264">
        <v>1</v>
      </c>
      <c r="J288" s="308">
        <v>550.45000000000005</v>
      </c>
      <c r="K288" s="308">
        <v>475.84</v>
      </c>
      <c r="L288" s="308">
        <v>562.69000000000005</v>
      </c>
      <c r="M288" s="308">
        <v>491.95</v>
      </c>
      <c r="N288" s="264">
        <v>1.3055096275948099</v>
      </c>
      <c r="O288" s="264">
        <v>0.84300837306110499</v>
      </c>
      <c r="P288" s="264">
        <v>1.89283102129356</v>
      </c>
      <c r="Q288" s="264">
        <v>1.2239958181828701</v>
      </c>
      <c r="R288" s="264">
        <v>4.8441869549485501</v>
      </c>
      <c r="S288" s="264">
        <v>5.7494195650117401</v>
      </c>
      <c r="T288" s="264">
        <v>5.07850215523864</v>
      </c>
      <c r="U288" s="264">
        <v>5.4553283318730097</v>
      </c>
      <c r="V288" s="309">
        <v>0.15679640215198401</v>
      </c>
      <c r="W288" s="309">
        <v>0.14379510112816399</v>
      </c>
    </row>
  </sheetData>
  <mergeCells count="1">
    <mergeCell ref="H1:I1"/>
  </mergeCells>
  <hyperlinks>
    <hyperlink ref="H1:I1" location="Index!A1" display="Regresar al Índice" xr:uid="{3FEC0B8C-7943-4783-906D-231FD397765B}"/>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7A97-2589-4377-87B5-3F47218BF87E}">
  <sheetPr codeName="Hoja202"/>
  <dimension ref="A1:AK288"/>
  <sheetViews>
    <sheetView zoomScale="96" zoomScaleNormal="96" workbookViewId="0"/>
  </sheetViews>
  <sheetFormatPr baseColWidth="10" defaultRowHeight="12.75"/>
  <cols>
    <col min="1" max="1" width="40.7109375" style="264" customWidth="1"/>
    <col min="2" max="2" width="8.7109375" style="264" customWidth="1"/>
    <col min="3" max="3" width="14.7109375" style="264" customWidth="1"/>
    <col min="4" max="4" width="15.7109375" style="264" customWidth="1"/>
    <col min="5" max="5" width="19.7109375" style="264" customWidth="1"/>
    <col min="6" max="7" width="8.7109375" style="264" customWidth="1"/>
    <col min="8" max="8" width="6.7109375" style="264" customWidth="1"/>
    <col min="9" max="9" width="7.7109375" style="264" customWidth="1"/>
    <col min="10" max="10" width="9.7109375" style="264" customWidth="1"/>
    <col min="11" max="11" width="6.7109375" style="264" customWidth="1"/>
    <col min="12" max="12" width="7.7109375" style="264" customWidth="1"/>
    <col min="13" max="13" width="10.7109375" style="264" customWidth="1"/>
    <col min="14" max="14" width="8.7109375" style="264" customWidth="1"/>
    <col min="15" max="16" width="7.7109375" style="264" customWidth="1"/>
    <col min="17" max="17" width="17.7109375" style="264" customWidth="1"/>
    <col min="18" max="18" width="10.7109375" style="264" customWidth="1"/>
    <col min="19" max="20" width="7.7109375" style="264" customWidth="1"/>
    <col min="21" max="21" width="11.7109375" style="264" customWidth="1"/>
    <col min="22" max="23" width="6.7109375" style="264" customWidth="1"/>
    <col min="24" max="24" width="10.7109375" style="264" customWidth="1"/>
    <col min="25" max="25" width="12.7109375" style="264" customWidth="1"/>
    <col min="26" max="26" width="16.7109375" style="264" customWidth="1"/>
    <col min="27" max="27" width="7.7109375" style="264" customWidth="1"/>
    <col min="28" max="28" width="6.7109375" style="264" customWidth="1"/>
    <col min="29" max="29" width="7.7109375" style="264" customWidth="1"/>
    <col min="30" max="30" width="10.7109375" style="264" customWidth="1"/>
    <col min="31" max="33" width="8.7109375" style="264" customWidth="1"/>
    <col min="34" max="34" width="9.7109375" style="264" customWidth="1"/>
    <col min="35" max="35" width="8.7109375" style="264" customWidth="1"/>
    <col min="36" max="16384" width="11.42578125" style="264"/>
  </cols>
  <sheetData>
    <row r="1" spans="1:37">
      <c r="A1" s="262" t="s">
        <v>2892</v>
      </c>
      <c r="B1" s="264" t="s">
        <v>53</v>
      </c>
      <c r="C1" s="264" t="s">
        <v>53</v>
      </c>
      <c r="D1" s="264" t="s">
        <v>53</v>
      </c>
      <c r="E1" s="264" t="s">
        <v>53</v>
      </c>
      <c r="F1" s="264" t="s">
        <v>53</v>
      </c>
      <c r="G1" s="264" t="s">
        <v>53</v>
      </c>
      <c r="H1" s="263" t="s">
        <v>1445</v>
      </c>
      <c r="I1" s="263"/>
    </row>
    <row r="2" spans="1:37">
      <c r="A2" s="264" t="s">
        <v>150</v>
      </c>
      <c r="B2" s="264" t="s">
        <v>53</v>
      </c>
      <c r="C2" s="264" t="s">
        <v>53</v>
      </c>
      <c r="D2" s="264" t="s">
        <v>53</v>
      </c>
      <c r="E2" s="264" t="s">
        <v>53</v>
      </c>
      <c r="F2" s="264" t="s">
        <v>53</v>
      </c>
      <c r="G2" s="264" t="s">
        <v>53</v>
      </c>
      <c r="H2" s="264" t="s">
        <v>53</v>
      </c>
    </row>
    <row r="6" spans="1:37">
      <c r="A6" s="264" t="s">
        <v>1095</v>
      </c>
      <c r="B6" s="264" t="s">
        <v>1171</v>
      </c>
      <c r="C6" s="264" t="s">
        <v>3</v>
      </c>
      <c r="D6" s="264" t="s">
        <v>4</v>
      </c>
      <c r="E6" s="264" t="s">
        <v>5</v>
      </c>
      <c r="F6" s="264" t="s">
        <v>6</v>
      </c>
      <c r="G6" s="264" t="s">
        <v>10</v>
      </c>
      <c r="H6" s="264" t="s">
        <v>11</v>
      </c>
      <c r="I6" s="264" t="s">
        <v>7</v>
      </c>
      <c r="J6" s="264" t="s">
        <v>8</v>
      </c>
      <c r="K6" s="264" t="s">
        <v>1096</v>
      </c>
      <c r="L6" s="264" t="s">
        <v>12</v>
      </c>
      <c r="M6" s="264" t="s">
        <v>14</v>
      </c>
      <c r="N6" s="264" t="s">
        <v>15</v>
      </c>
      <c r="O6" s="264" t="s">
        <v>16</v>
      </c>
      <c r="P6" s="264" t="s">
        <v>0</v>
      </c>
      <c r="Q6" s="264" t="s">
        <v>13</v>
      </c>
      <c r="R6" s="264" t="s">
        <v>17</v>
      </c>
      <c r="S6" s="264" t="s">
        <v>18</v>
      </c>
      <c r="T6" s="264" t="s">
        <v>19</v>
      </c>
      <c r="U6" s="264" t="s">
        <v>20</v>
      </c>
      <c r="V6" s="264" t="s">
        <v>21</v>
      </c>
      <c r="W6" s="264" t="s">
        <v>22</v>
      </c>
      <c r="X6" s="264" t="s">
        <v>23</v>
      </c>
      <c r="Y6" s="264" t="s">
        <v>24</v>
      </c>
      <c r="Z6" s="264" t="s">
        <v>25</v>
      </c>
      <c r="AA6" s="264" t="s">
        <v>26</v>
      </c>
      <c r="AB6" s="264" t="s">
        <v>27</v>
      </c>
      <c r="AC6" s="264" t="s">
        <v>28</v>
      </c>
      <c r="AD6" s="264" t="s">
        <v>29</v>
      </c>
      <c r="AE6" s="264" t="s">
        <v>30</v>
      </c>
      <c r="AF6" s="264" t="s">
        <v>31</v>
      </c>
      <c r="AG6" s="264" t="s">
        <v>32</v>
      </c>
      <c r="AH6" s="264" t="s">
        <v>33</v>
      </c>
      <c r="AI6" s="264" t="s">
        <v>1</v>
      </c>
      <c r="AJ6" s="264" t="s">
        <v>438</v>
      </c>
      <c r="AK6" s="264" t="s">
        <v>562</v>
      </c>
    </row>
    <row r="7" spans="1:37">
      <c r="A7" s="307">
        <v>36495</v>
      </c>
      <c r="B7" s="264" t="s">
        <v>757</v>
      </c>
      <c r="C7" s="264">
        <v>10920</v>
      </c>
      <c r="D7" s="264">
        <v>33906</v>
      </c>
      <c r="E7" s="264">
        <v>8148</v>
      </c>
      <c r="F7" s="264">
        <v>4743</v>
      </c>
      <c r="G7" s="264">
        <v>27294</v>
      </c>
      <c r="H7" s="264">
        <v>6682</v>
      </c>
      <c r="I7" s="264">
        <v>11628</v>
      </c>
      <c r="J7" s="264">
        <v>33166</v>
      </c>
      <c r="K7" s="264">
        <v>103706</v>
      </c>
      <c r="L7" s="264">
        <v>11638</v>
      </c>
      <c r="M7" s="264">
        <v>37505</v>
      </c>
      <c r="N7" s="264">
        <v>11885</v>
      </c>
      <c r="O7" s="264">
        <v>10322</v>
      </c>
      <c r="P7" s="264">
        <v>64682</v>
      </c>
      <c r="Q7" s="264">
        <v>45726</v>
      </c>
      <c r="R7" s="264">
        <v>22341</v>
      </c>
      <c r="S7" s="264">
        <v>9580</v>
      </c>
      <c r="T7" s="264">
        <v>8759</v>
      </c>
      <c r="U7" s="264">
        <v>51730</v>
      </c>
      <c r="V7" s="264">
        <v>10762</v>
      </c>
      <c r="W7" s="264">
        <v>21231</v>
      </c>
      <c r="X7" s="264">
        <v>13596</v>
      </c>
      <c r="Y7" s="264">
        <v>9885</v>
      </c>
      <c r="Z7" s="264">
        <v>15459</v>
      </c>
      <c r="AA7" s="264">
        <v>29508</v>
      </c>
      <c r="AB7" s="264">
        <v>28480</v>
      </c>
      <c r="AC7" s="264">
        <v>8784</v>
      </c>
      <c r="AD7" s="264">
        <v>30935</v>
      </c>
      <c r="AE7" s="264">
        <v>3173</v>
      </c>
      <c r="AF7" s="264">
        <v>36415</v>
      </c>
      <c r="AG7" s="264">
        <v>13503</v>
      </c>
      <c r="AH7" s="264">
        <v>8470</v>
      </c>
      <c r="AI7" s="264">
        <v>744562</v>
      </c>
      <c r="AJ7" s="264">
        <v>1999</v>
      </c>
      <c r="AK7" s="264" t="s">
        <v>628</v>
      </c>
    </row>
    <row r="8" spans="1:37">
      <c r="A8" s="307">
        <v>36526</v>
      </c>
      <c r="B8" s="264" t="s">
        <v>1004</v>
      </c>
      <c r="C8" s="264">
        <v>10920</v>
      </c>
      <c r="D8" s="264">
        <v>33971</v>
      </c>
      <c r="E8" s="264">
        <v>8217</v>
      </c>
      <c r="F8" s="264">
        <v>4706</v>
      </c>
      <c r="G8" s="264">
        <v>27376</v>
      </c>
      <c r="H8" s="264">
        <v>6686</v>
      </c>
      <c r="I8" s="264">
        <v>11613</v>
      </c>
      <c r="J8" s="264">
        <v>33169</v>
      </c>
      <c r="K8" s="264">
        <v>103485</v>
      </c>
      <c r="L8" s="264">
        <v>11674</v>
      </c>
      <c r="M8" s="264">
        <v>37455</v>
      </c>
      <c r="N8" s="264">
        <v>11921</v>
      </c>
      <c r="O8" s="264">
        <v>10332</v>
      </c>
      <c r="P8" s="264">
        <v>64742</v>
      </c>
      <c r="Q8" s="264">
        <v>45623</v>
      </c>
      <c r="R8" s="264">
        <v>22457</v>
      </c>
      <c r="S8" s="264">
        <v>9581</v>
      </c>
      <c r="T8" s="264">
        <v>8690</v>
      </c>
      <c r="U8" s="264">
        <v>51804</v>
      </c>
      <c r="V8" s="264">
        <v>10746</v>
      </c>
      <c r="W8" s="264">
        <v>21220</v>
      </c>
      <c r="X8" s="264">
        <v>13666</v>
      </c>
      <c r="Y8" s="264">
        <v>9932</v>
      </c>
      <c r="Z8" s="264">
        <v>15504</v>
      </c>
      <c r="AA8" s="264">
        <v>29560</v>
      </c>
      <c r="AB8" s="264">
        <v>28523</v>
      </c>
      <c r="AC8" s="264">
        <v>8721</v>
      </c>
      <c r="AD8" s="264">
        <v>31076</v>
      </c>
      <c r="AE8" s="264">
        <v>3177</v>
      </c>
      <c r="AF8" s="264">
        <v>36517</v>
      </c>
      <c r="AG8" s="264">
        <v>13449</v>
      </c>
      <c r="AH8" s="264">
        <v>8466</v>
      </c>
      <c r="AI8" s="264">
        <v>744979</v>
      </c>
      <c r="AJ8" s="264">
        <v>2000</v>
      </c>
      <c r="AK8" s="264" t="s">
        <v>620</v>
      </c>
    </row>
    <row r="9" spans="1:37">
      <c r="A9" s="307">
        <v>36557</v>
      </c>
      <c r="B9" s="264" t="s">
        <v>758</v>
      </c>
      <c r="C9" s="264">
        <v>11006</v>
      </c>
      <c r="D9" s="264">
        <v>34201</v>
      </c>
      <c r="E9" s="264">
        <v>8324</v>
      </c>
      <c r="F9" s="264">
        <v>4734</v>
      </c>
      <c r="G9" s="264">
        <v>27570</v>
      </c>
      <c r="H9" s="264">
        <v>6749</v>
      </c>
      <c r="I9" s="264">
        <v>11622</v>
      </c>
      <c r="J9" s="264">
        <v>33376</v>
      </c>
      <c r="K9" s="264">
        <v>103737</v>
      </c>
      <c r="L9" s="264">
        <v>11760</v>
      </c>
      <c r="M9" s="264">
        <v>37641</v>
      </c>
      <c r="N9" s="264">
        <v>11930</v>
      </c>
      <c r="O9" s="264">
        <v>10394</v>
      </c>
      <c r="P9" s="264">
        <v>65193</v>
      </c>
      <c r="Q9" s="264">
        <v>46027</v>
      </c>
      <c r="R9" s="264">
        <v>22595</v>
      </c>
      <c r="S9" s="264">
        <v>9606</v>
      </c>
      <c r="T9" s="264">
        <v>8733</v>
      </c>
      <c r="U9" s="264">
        <v>52235</v>
      </c>
      <c r="V9" s="264">
        <v>10846</v>
      </c>
      <c r="W9" s="264">
        <v>21349</v>
      </c>
      <c r="X9" s="264">
        <v>13826</v>
      </c>
      <c r="Y9" s="264">
        <v>10047</v>
      </c>
      <c r="Z9" s="264">
        <v>15633</v>
      </c>
      <c r="AA9" s="264">
        <v>29925</v>
      </c>
      <c r="AB9" s="264">
        <v>28774</v>
      </c>
      <c r="AC9" s="264">
        <v>8800</v>
      </c>
      <c r="AD9" s="264">
        <v>31337</v>
      </c>
      <c r="AE9" s="264">
        <v>3181</v>
      </c>
      <c r="AF9" s="264">
        <v>36914</v>
      </c>
      <c r="AG9" s="264">
        <v>13489</v>
      </c>
      <c r="AH9" s="264">
        <v>8555</v>
      </c>
      <c r="AI9" s="264">
        <v>750109</v>
      </c>
      <c r="AK9" s="264" t="s">
        <v>621</v>
      </c>
    </row>
    <row r="10" spans="1:37">
      <c r="A10" s="307">
        <v>36586</v>
      </c>
      <c r="B10" s="264" t="s">
        <v>759</v>
      </c>
      <c r="C10" s="264">
        <v>11110</v>
      </c>
      <c r="D10" s="264">
        <v>34513</v>
      </c>
      <c r="E10" s="264">
        <v>8348</v>
      </c>
      <c r="F10" s="264">
        <v>4726</v>
      </c>
      <c r="G10" s="264">
        <v>27835</v>
      </c>
      <c r="H10" s="264">
        <v>6853</v>
      </c>
      <c r="I10" s="264">
        <v>11737</v>
      </c>
      <c r="J10" s="264">
        <v>33656</v>
      </c>
      <c r="K10" s="264">
        <v>104255</v>
      </c>
      <c r="L10" s="264">
        <v>11858</v>
      </c>
      <c r="M10" s="264">
        <v>37902</v>
      </c>
      <c r="N10" s="264">
        <v>11947</v>
      </c>
      <c r="O10" s="264">
        <v>10487</v>
      </c>
      <c r="P10" s="264">
        <v>65617</v>
      </c>
      <c r="Q10" s="264">
        <v>46467</v>
      </c>
      <c r="R10" s="264">
        <v>22778</v>
      </c>
      <c r="S10" s="264">
        <v>9669</v>
      </c>
      <c r="T10" s="264">
        <v>8768</v>
      </c>
      <c r="U10" s="264">
        <v>52785</v>
      </c>
      <c r="V10" s="264">
        <v>10896</v>
      </c>
      <c r="W10" s="264">
        <v>21546</v>
      </c>
      <c r="X10" s="264">
        <v>13963</v>
      </c>
      <c r="Y10" s="264">
        <v>10154</v>
      </c>
      <c r="Z10" s="264">
        <v>15758</v>
      </c>
      <c r="AA10" s="264">
        <v>30148</v>
      </c>
      <c r="AB10" s="264">
        <v>29008</v>
      </c>
      <c r="AC10" s="264">
        <v>8953</v>
      </c>
      <c r="AD10" s="264">
        <v>31589</v>
      </c>
      <c r="AE10" s="264">
        <v>3230</v>
      </c>
      <c r="AF10" s="264">
        <v>37235</v>
      </c>
      <c r="AG10" s="264">
        <v>13574</v>
      </c>
      <c r="AH10" s="264">
        <v>8641</v>
      </c>
      <c r="AI10" s="264">
        <v>756006</v>
      </c>
      <c r="AK10" s="264" t="s">
        <v>578</v>
      </c>
    </row>
    <row r="11" spans="1:37">
      <c r="A11" s="307">
        <v>36617</v>
      </c>
      <c r="B11" s="264" t="s">
        <v>760</v>
      </c>
      <c r="C11" s="264">
        <v>11138</v>
      </c>
      <c r="D11" s="264">
        <v>34615</v>
      </c>
      <c r="E11" s="264">
        <v>8307</v>
      </c>
      <c r="F11" s="264">
        <v>4728</v>
      </c>
      <c r="G11" s="264">
        <v>27869</v>
      </c>
      <c r="H11" s="264">
        <v>6916</v>
      </c>
      <c r="I11" s="264">
        <v>11806</v>
      </c>
      <c r="J11" s="264">
        <v>33699</v>
      </c>
      <c r="K11" s="264">
        <v>104281</v>
      </c>
      <c r="L11" s="264">
        <v>11764</v>
      </c>
      <c r="M11" s="264">
        <v>37782</v>
      </c>
      <c r="N11" s="264">
        <v>11890</v>
      </c>
      <c r="O11" s="264">
        <v>10498</v>
      </c>
      <c r="P11" s="264">
        <v>65537</v>
      </c>
      <c r="Q11" s="264">
        <v>46595</v>
      </c>
      <c r="R11" s="264">
        <v>22680</v>
      </c>
      <c r="S11" s="264">
        <v>9724</v>
      </c>
      <c r="T11" s="264">
        <v>8696</v>
      </c>
      <c r="U11" s="264">
        <v>52892</v>
      </c>
      <c r="V11" s="264">
        <v>10906</v>
      </c>
      <c r="W11" s="264">
        <v>21581</v>
      </c>
      <c r="X11" s="264">
        <v>13938</v>
      </c>
      <c r="Y11" s="264">
        <v>10177</v>
      </c>
      <c r="Z11" s="264">
        <v>15785</v>
      </c>
      <c r="AA11" s="264">
        <v>30198</v>
      </c>
      <c r="AB11" s="264">
        <v>29001</v>
      </c>
      <c r="AC11" s="264">
        <v>9024</v>
      </c>
      <c r="AD11" s="264">
        <v>31668</v>
      </c>
      <c r="AE11" s="264">
        <v>3242</v>
      </c>
      <c r="AF11" s="264">
        <v>37384</v>
      </c>
      <c r="AG11" s="264">
        <v>13623</v>
      </c>
      <c r="AH11" s="264">
        <v>8557</v>
      </c>
      <c r="AI11" s="264">
        <v>756501</v>
      </c>
      <c r="AK11" s="264" t="s">
        <v>617</v>
      </c>
    </row>
    <row r="12" spans="1:37">
      <c r="A12" s="307">
        <v>36647</v>
      </c>
      <c r="B12" s="264" t="s">
        <v>761</v>
      </c>
      <c r="C12" s="264">
        <v>11137</v>
      </c>
      <c r="D12" s="264">
        <v>34940</v>
      </c>
      <c r="E12" s="264">
        <v>8331</v>
      </c>
      <c r="F12" s="264">
        <v>4741</v>
      </c>
      <c r="G12" s="264">
        <v>28045</v>
      </c>
      <c r="H12" s="264">
        <v>7008</v>
      </c>
      <c r="I12" s="264">
        <v>11897</v>
      </c>
      <c r="J12" s="264">
        <v>33931</v>
      </c>
      <c r="K12" s="264">
        <v>104639</v>
      </c>
      <c r="L12" s="264">
        <v>11765</v>
      </c>
      <c r="M12" s="264">
        <v>38032</v>
      </c>
      <c r="N12" s="264">
        <v>11927</v>
      </c>
      <c r="O12" s="264">
        <v>10582</v>
      </c>
      <c r="P12" s="264">
        <v>65847</v>
      </c>
      <c r="Q12" s="264">
        <v>46949</v>
      </c>
      <c r="R12" s="264">
        <v>22814</v>
      </c>
      <c r="S12" s="264">
        <v>9782</v>
      </c>
      <c r="T12" s="264">
        <v>8741</v>
      </c>
      <c r="U12" s="264">
        <v>53234</v>
      </c>
      <c r="V12" s="264">
        <v>10930</v>
      </c>
      <c r="W12" s="264">
        <v>21798</v>
      </c>
      <c r="X12" s="264">
        <v>14119</v>
      </c>
      <c r="Y12" s="264">
        <v>10242</v>
      </c>
      <c r="Z12" s="264">
        <v>15830</v>
      </c>
      <c r="AA12" s="264">
        <v>30395</v>
      </c>
      <c r="AB12" s="264">
        <v>29172</v>
      </c>
      <c r="AC12" s="264">
        <v>9153</v>
      </c>
      <c r="AD12" s="264">
        <v>31817</v>
      </c>
      <c r="AE12" s="264">
        <v>3279</v>
      </c>
      <c r="AF12" s="264">
        <v>37747</v>
      </c>
      <c r="AG12" s="264">
        <v>13723</v>
      </c>
      <c r="AH12" s="264">
        <v>8584</v>
      </c>
      <c r="AI12" s="264">
        <v>761131</v>
      </c>
      <c r="AK12" s="264" t="s">
        <v>619</v>
      </c>
    </row>
    <row r="13" spans="1:37">
      <c r="A13" s="307">
        <v>36678</v>
      </c>
      <c r="B13" s="264" t="s">
        <v>762</v>
      </c>
      <c r="C13" s="264">
        <v>11197</v>
      </c>
      <c r="D13" s="264">
        <v>35153</v>
      </c>
      <c r="E13" s="264">
        <v>8396</v>
      </c>
      <c r="F13" s="264">
        <v>4743</v>
      </c>
      <c r="G13" s="264">
        <v>28198</v>
      </c>
      <c r="H13" s="264">
        <v>7077</v>
      </c>
      <c r="I13" s="264">
        <v>12007</v>
      </c>
      <c r="J13" s="264">
        <v>34111</v>
      </c>
      <c r="K13" s="264">
        <v>105030</v>
      </c>
      <c r="L13" s="264">
        <v>11801</v>
      </c>
      <c r="M13" s="264">
        <v>38319</v>
      </c>
      <c r="N13" s="264">
        <v>11997</v>
      </c>
      <c r="O13" s="264">
        <v>10715</v>
      </c>
      <c r="P13" s="264">
        <v>66315</v>
      </c>
      <c r="Q13" s="264">
        <v>47327</v>
      </c>
      <c r="R13" s="264">
        <v>23042</v>
      </c>
      <c r="S13" s="264">
        <v>9826</v>
      </c>
      <c r="T13" s="264">
        <v>8815</v>
      </c>
      <c r="U13" s="264">
        <v>53727</v>
      </c>
      <c r="V13" s="264">
        <v>11027</v>
      </c>
      <c r="W13" s="264">
        <v>22039</v>
      </c>
      <c r="X13" s="264">
        <v>14349</v>
      </c>
      <c r="Y13" s="264">
        <v>10357</v>
      </c>
      <c r="Z13" s="264">
        <v>15940</v>
      </c>
      <c r="AA13" s="264">
        <v>30618</v>
      </c>
      <c r="AB13" s="264">
        <v>29443</v>
      </c>
      <c r="AC13" s="264">
        <v>9372</v>
      </c>
      <c r="AD13" s="264">
        <v>31960</v>
      </c>
      <c r="AE13" s="264">
        <v>3321</v>
      </c>
      <c r="AF13" s="264">
        <v>38180</v>
      </c>
      <c r="AG13" s="264">
        <v>13807</v>
      </c>
      <c r="AH13" s="264">
        <v>8660</v>
      </c>
      <c r="AI13" s="264">
        <v>766869</v>
      </c>
      <c r="AK13" s="264" t="s">
        <v>622</v>
      </c>
    </row>
    <row r="14" spans="1:37">
      <c r="A14" s="307">
        <v>36708</v>
      </c>
      <c r="B14" s="264" t="s">
        <v>763</v>
      </c>
      <c r="C14" s="264">
        <v>11243</v>
      </c>
      <c r="D14" s="264">
        <v>35204</v>
      </c>
      <c r="E14" s="264">
        <v>8394</v>
      </c>
      <c r="F14" s="264">
        <v>4789</v>
      </c>
      <c r="G14" s="264">
        <v>28430</v>
      </c>
      <c r="H14" s="264">
        <v>7156</v>
      </c>
      <c r="I14" s="264">
        <v>12002</v>
      </c>
      <c r="J14" s="264">
        <v>34216</v>
      </c>
      <c r="K14" s="264">
        <v>105231</v>
      </c>
      <c r="L14" s="264">
        <v>11780</v>
      </c>
      <c r="M14" s="264">
        <v>38428</v>
      </c>
      <c r="N14" s="264">
        <v>12108</v>
      </c>
      <c r="O14" s="264">
        <v>10806</v>
      </c>
      <c r="P14" s="264">
        <v>66604</v>
      </c>
      <c r="Q14" s="264">
        <v>47595</v>
      </c>
      <c r="R14" s="264">
        <v>23240</v>
      </c>
      <c r="S14" s="264">
        <v>9836</v>
      </c>
      <c r="T14" s="264">
        <v>8852</v>
      </c>
      <c r="U14" s="264">
        <v>54015</v>
      </c>
      <c r="V14" s="264">
        <v>11081</v>
      </c>
      <c r="W14" s="264">
        <v>22284</v>
      </c>
      <c r="X14" s="264">
        <v>14470</v>
      </c>
      <c r="Y14" s="264">
        <v>10432</v>
      </c>
      <c r="Z14" s="264">
        <v>16132</v>
      </c>
      <c r="AA14" s="264">
        <v>30778</v>
      </c>
      <c r="AB14" s="264">
        <v>29545</v>
      </c>
      <c r="AC14" s="264">
        <v>9529</v>
      </c>
      <c r="AD14" s="264">
        <v>32147</v>
      </c>
      <c r="AE14" s="264">
        <v>3363</v>
      </c>
      <c r="AF14" s="264">
        <v>38465</v>
      </c>
      <c r="AG14" s="264">
        <v>13889</v>
      </c>
      <c r="AH14" s="264">
        <v>8708</v>
      </c>
      <c r="AI14" s="264">
        <v>770752</v>
      </c>
      <c r="AK14" s="264" t="s">
        <v>623</v>
      </c>
    </row>
    <row r="15" spans="1:37">
      <c r="A15" s="307">
        <v>36739</v>
      </c>
      <c r="B15" s="264" t="s">
        <v>764</v>
      </c>
      <c r="C15" s="264">
        <v>11314</v>
      </c>
      <c r="D15" s="264">
        <v>35488</v>
      </c>
      <c r="E15" s="264">
        <v>8425</v>
      </c>
      <c r="F15" s="264">
        <v>4814</v>
      </c>
      <c r="G15" s="264">
        <v>28589</v>
      </c>
      <c r="H15" s="264">
        <v>7254</v>
      </c>
      <c r="I15" s="264">
        <v>12044</v>
      </c>
      <c r="J15" s="264">
        <v>34386</v>
      </c>
      <c r="K15" s="264">
        <v>105681</v>
      </c>
      <c r="L15" s="264">
        <v>11818</v>
      </c>
      <c r="M15" s="264">
        <v>38702</v>
      </c>
      <c r="N15" s="264">
        <v>12246</v>
      </c>
      <c r="O15" s="264">
        <v>10973</v>
      </c>
      <c r="P15" s="264">
        <v>67092</v>
      </c>
      <c r="Q15" s="264">
        <v>48085</v>
      </c>
      <c r="R15" s="264">
        <v>23436</v>
      </c>
      <c r="S15" s="264">
        <v>9873</v>
      </c>
      <c r="T15" s="264">
        <v>8850</v>
      </c>
      <c r="U15" s="264">
        <v>54441</v>
      </c>
      <c r="V15" s="264">
        <v>11198</v>
      </c>
      <c r="W15" s="264">
        <v>22638</v>
      </c>
      <c r="X15" s="264">
        <v>14602</v>
      </c>
      <c r="Y15" s="264">
        <v>10574</v>
      </c>
      <c r="Z15" s="264">
        <v>16338</v>
      </c>
      <c r="AA15" s="264">
        <v>30958</v>
      </c>
      <c r="AB15" s="264">
        <v>29776</v>
      </c>
      <c r="AC15" s="264">
        <v>9563</v>
      </c>
      <c r="AD15" s="264">
        <v>32391</v>
      </c>
      <c r="AE15" s="264">
        <v>3432</v>
      </c>
      <c r="AF15" s="264">
        <v>38773</v>
      </c>
      <c r="AG15" s="264">
        <v>13997</v>
      </c>
      <c r="AH15" s="264">
        <v>8833</v>
      </c>
      <c r="AI15" s="264">
        <v>776584</v>
      </c>
      <c r="AK15" s="264" t="s">
        <v>624</v>
      </c>
    </row>
    <row r="16" spans="1:37">
      <c r="A16" s="307">
        <v>36770</v>
      </c>
      <c r="B16" s="264" t="s">
        <v>765</v>
      </c>
      <c r="C16" s="264">
        <v>11382</v>
      </c>
      <c r="D16" s="264">
        <v>35560</v>
      </c>
      <c r="E16" s="264">
        <v>8473</v>
      </c>
      <c r="F16" s="264">
        <v>4848</v>
      </c>
      <c r="G16" s="264">
        <v>28723</v>
      </c>
      <c r="H16" s="264">
        <v>7293</v>
      </c>
      <c r="I16" s="264">
        <v>12118</v>
      </c>
      <c r="J16" s="264">
        <v>34561</v>
      </c>
      <c r="K16" s="264">
        <v>106008</v>
      </c>
      <c r="L16" s="264">
        <v>11793</v>
      </c>
      <c r="M16" s="264">
        <v>38815</v>
      </c>
      <c r="N16" s="264">
        <v>12317</v>
      </c>
      <c r="O16" s="264">
        <v>11028</v>
      </c>
      <c r="P16" s="264">
        <v>67390</v>
      </c>
      <c r="Q16" s="264">
        <v>48529</v>
      </c>
      <c r="R16" s="264">
        <v>23636</v>
      </c>
      <c r="S16" s="264">
        <v>9944</v>
      </c>
      <c r="T16" s="264">
        <v>8860</v>
      </c>
      <c r="U16" s="264">
        <v>54690</v>
      </c>
      <c r="V16" s="264">
        <v>11177</v>
      </c>
      <c r="W16" s="264">
        <v>22783</v>
      </c>
      <c r="X16" s="264">
        <v>14715</v>
      </c>
      <c r="Y16" s="264">
        <v>10674</v>
      </c>
      <c r="Z16" s="264">
        <v>16482</v>
      </c>
      <c r="AA16" s="264">
        <v>31102</v>
      </c>
      <c r="AB16" s="264">
        <v>29980</v>
      </c>
      <c r="AC16" s="264">
        <v>9569</v>
      </c>
      <c r="AD16" s="264">
        <v>32545</v>
      </c>
      <c r="AE16" s="264">
        <v>3493</v>
      </c>
      <c r="AF16" s="264">
        <v>38917</v>
      </c>
      <c r="AG16" s="264">
        <v>14076</v>
      </c>
      <c r="AH16" s="264">
        <v>8874</v>
      </c>
      <c r="AI16" s="264">
        <v>780355</v>
      </c>
      <c r="AK16" s="264" t="s">
        <v>625</v>
      </c>
    </row>
    <row r="17" spans="1:37">
      <c r="A17" s="307">
        <v>36800</v>
      </c>
      <c r="B17" s="264" t="s">
        <v>766</v>
      </c>
      <c r="C17" s="264">
        <v>11464</v>
      </c>
      <c r="D17" s="264">
        <v>35806</v>
      </c>
      <c r="E17" s="264">
        <v>8528</v>
      </c>
      <c r="F17" s="264">
        <v>4875</v>
      </c>
      <c r="G17" s="264">
        <v>28918</v>
      </c>
      <c r="H17" s="264">
        <v>7297</v>
      </c>
      <c r="I17" s="264">
        <v>12178</v>
      </c>
      <c r="J17" s="264">
        <v>34764</v>
      </c>
      <c r="K17" s="264">
        <v>106285</v>
      </c>
      <c r="L17" s="264">
        <v>11890</v>
      </c>
      <c r="M17" s="264">
        <v>39054</v>
      </c>
      <c r="N17" s="264">
        <v>12351</v>
      </c>
      <c r="O17" s="264">
        <v>11093</v>
      </c>
      <c r="P17" s="264">
        <v>67683</v>
      </c>
      <c r="Q17" s="264">
        <v>48984</v>
      </c>
      <c r="R17" s="264">
        <v>23759</v>
      </c>
      <c r="S17" s="264">
        <v>9983</v>
      </c>
      <c r="T17" s="264">
        <v>8998</v>
      </c>
      <c r="U17" s="264">
        <v>55047</v>
      </c>
      <c r="V17" s="264">
        <v>11294</v>
      </c>
      <c r="W17" s="264">
        <v>22925</v>
      </c>
      <c r="X17" s="264">
        <v>14871</v>
      </c>
      <c r="Y17" s="264">
        <v>10693</v>
      </c>
      <c r="Z17" s="264">
        <v>16657</v>
      </c>
      <c r="AA17" s="264">
        <v>31291</v>
      </c>
      <c r="AB17" s="264">
        <v>30197</v>
      </c>
      <c r="AC17" s="264">
        <v>9601</v>
      </c>
      <c r="AD17" s="264">
        <v>32777</v>
      </c>
      <c r="AE17" s="264">
        <v>3558</v>
      </c>
      <c r="AF17" s="264">
        <v>39000</v>
      </c>
      <c r="AG17" s="264">
        <v>14176</v>
      </c>
      <c r="AH17" s="264">
        <v>8982</v>
      </c>
      <c r="AI17" s="264">
        <v>784979</v>
      </c>
      <c r="AK17" s="264" t="s">
        <v>626</v>
      </c>
    </row>
    <row r="18" spans="1:37">
      <c r="A18" s="307">
        <v>36831</v>
      </c>
      <c r="B18" s="264" t="s">
        <v>767</v>
      </c>
      <c r="C18" s="264">
        <v>11516</v>
      </c>
      <c r="D18" s="264">
        <v>36075</v>
      </c>
      <c r="E18" s="264">
        <v>8598</v>
      </c>
      <c r="F18" s="264">
        <v>4882</v>
      </c>
      <c r="G18" s="264">
        <v>29060</v>
      </c>
      <c r="H18" s="264">
        <v>7314</v>
      </c>
      <c r="I18" s="264">
        <v>12189</v>
      </c>
      <c r="J18" s="264">
        <v>34830</v>
      </c>
      <c r="K18" s="264">
        <v>106562</v>
      </c>
      <c r="L18" s="264">
        <v>11913</v>
      </c>
      <c r="M18" s="264">
        <v>39170</v>
      </c>
      <c r="N18" s="264">
        <v>12416</v>
      </c>
      <c r="O18" s="264">
        <v>11128</v>
      </c>
      <c r="P18" s="264">
        <v>68114</v>
      </c>
      <c r="Q18" s="264">
        <v>49243</v>
      </c>
      <c r="R18" s="264">
        <v>23757</v>
      </c>
      <c r="S18" s="264">
        <v>9967</v>
      </c>
      <c r="T18" s="264">
        <v>9112</v>
      </c>
      <c r="U18" s="264">
        <v>55438</v>
      </c>
      <c r="V18" s="264">
        <v>11305</v>
      </c>
      <c r="W18" s="264">
        <v>23009</v>
      </c>
      <c r="X18" s="264">
        <v>15026</v>
      </c>
      <c r="Y18" s="264">
        <v>10776</v>
      </c>
      <c r="Z18" s="264">
        <v>16741</v>
      </c>
      <c r="AA18" s="264">
        <v>31443</v>
      </c>
      <c r="AB18" s="264">
        <v>30445</v>
      </c>
      <c r="AC18" s="264">
        <v>9602</v>
      </c>
      <c r="AD18" s="264">
        <v>32880</v>
      </c>
      <c r="AE18" s="264">
        <v>3547</v>
      </c>
      <c r="AF18" s="264">
        <v>39013</v>
      </c>
      <c r="AG18" s="264">
        <v>14243</v>
      </c>
      <c r="AH18" s="264">
        <v>9050</v>
      </c>
      <c r="AI18" s="264">
        <v>788364</v>
      </c>
      <c r="AK18" s="264" t="s">
        <v>627</v>
      </c>
    </row>
    <row r="19" spans="1:37">
      <c r="A19" s="307">
        <v>36861</v>
      </c>
      <c r="B19" s="264" t="s">
        <v>768</v>
      </c>
      <c r="C19" s="264">
        <v>11419</v>
      </c>
      <c r="D19" s="264">
        <v>35731</v>
      </c>
      <c r="E19" s="264">
        <v>8494</v>
      </c>
      <c r="F19" s="264">
        <v>4851</v>
      </c>
      <c r="G19" s="264">
        <v>28886</v>
      </c>
      <c r="H19" s="264">
        <v>7249</v>
      </c>
      <c r="I19" s="264">
        <v>11982</v>
      </c>
      <c r="J19" s="264">
        <v>34634</v>
      </c>
      <c r="K19" s="264">
        <v>106242</v>
      </c>
      <c r="L19" s="264">
        <v>11819</v>
      </c>
      <c r="M19" s="264">
        <v>38872</v>
      </c>
      <c r="N19" s="264">
        <v>12275</v>
      </c>
      <c r="O19" s="264">
        <v>11023</v>
      </c>
      <c r="P19" s="264">
        <v>67754</v>
      </c>
      <c r="Q19" s="264">
        <v>49105</v>
      </c>
      <c r="R19" s="264">
        <v>23588</v>
      </c>
      <c r="S19" s="264">
        <v>9877</v>
      </c>
      <c r="T19" s="264">
        <v>8984</v>
      </c>
      <c r="U19" s="264">
        <v>55186</v>
      </c>
      <c r="V19" s="264">
        <v>11188</v>
      </c>
      <c r="W19" s="264">
        <v>22869</v>
      </c>
      <c r="X19" s="264">
        <v>14907</v>
      </c>
      <c r="Y19" s="264">
        <v>10679</v>
      </c>
      <c r="Z19" s="264">
        <v>16693</v>
      </c>
      <c r="AA19" s="264">
        <v>31276</v>
      </c>
      <c r="AB19" s="264">
        <v>30192</v>
      </c>
      <c r="AC19" s="264">
        <v>9472</v>
      </c>
      <c r="AD19" s="264">
        <v>32619</v>
      </c>
      <c r="AE19" s="264">
        <v>3533</v>
      </c>
      <c r="AF19" s="264">
        <v>38555</v>
      </c>
      <c r="AG19" s="264">
        <v>14160</v>
      </c>
      <c r="AH19" s="264">
        <v>8971</v>
      </c>
      <c r="AI19" s="264">
        <v>783085</v>
      </c>
      <c r="AK19" s="264" t="s">
        <v>628</v>
      </c>
    </row>
    <row r="20" spans="1:37">
      <c r="A20" s="307">
        <v>36892</v>
      </c>
      <c r="B20" s="264" t="s">
        <v>1005</v>
      </c>
      <c r="C20" s="264">
        <v>11390</v>
      </c>
      <c r="D20" s="264">
        <v>35655</v>
      </c>
      <c r="E20" s="264">
        <v>8530</v>
      </c>
      <c r="F20" s="264">
        <v>4866</v>
      </c>
      <c r="G20" s="264">
        <v>28915</v>
      </c>
      <c r="H20" s="264">
        <v>7286</v>
      </c>
      <c r="I20" s="264">
        <v>11899</v>
      </c>
      <c r="J20" s="264">
        <v>34655</v>
      </c>
      <c r="K20" s="264">
        <v>105885</v>
      </c>
      <c r="L20" s="264">
        <v>11893</v>
      </c>
      <c r="M20" s="264">
        <v>38768</v>
      </c>
      <c r="N20" s="264">
        <v>12317</v>
      </c>
      <c r="O20" s="264">
        <v>11025</v>
      </c>
      <c r="P20" s="264">
        <v>67670</v>
      </c>
      <c r="Q20" s="264">
        <v>49054</v>
      </c>
      <c r="R20" s="264">
        <v>23591</v>
      </c>
      <c r="S20" s="264">
        <v>9857</v>
      </c>
      <c r="T20" s="264">
        <v>9019</v>
      </c>
      <c r="U20" s="264">
        <v>55159</v>
      </c>
      <c r="V20" s="264">
        <v>11219</v>
      </c>
      <c r="W20" s="264">
        <v>22757</v>
      </c>
      <c r="X20" s="264">
        <v>14945</v>
      </c>
      <c r="Y20" s="264">
        <v>10575</v>
      </c>
      <c r="Z20" s="264">
        <v>16720</v>
      </c>
      <c r="AA20" s="264">
        <v>31322</v>
      </c>
      <c r="AB20" s="264">
        <v>30173</v>
      </c>
      <c r="AC20" s="264">
        <v>9444</v>
      </c>
      <c r="AD20" s="264">
        <v>32671</v>
      </c>
      <c r="AE20" s="264">
        <v>3503</v>
      </c>
      <c r="AF20" s="264">
        <v>38652</v>
      </c>
      <c r="AG20" s="264">
        <v>14236</v>
      </c>
      <c r="AH20" s="264">
        <v>8971</v>
      </c>
      <c r="AI20" s="264">
        <v>782622</v>
      </c>
      <c r="AJ20" s="264">
        <v>2001</v>
      </c>
      <c r="AK20" s="264" t="s">
        <v>620</v>
      </c>
    </row>
    <row r="21" spans="1:37">
      <c r="A21" s="307">
        <v>36923</v>
      </c>
      <c r="B21" s="264" t="s">
        <v>769</v>
      </c>
      <c r="C21" s="264">
        <v>11461</v>
      </c>
      <c r="D21" s="264">
        <v>35798</v>
      </c>
      <c r="E21" s="264">
        <v>8640</v>
      </c>
      <c r="F21" s="264">
        <v>4892</v>
      </c>
      <c r="G21" s="264">
        <v>29087</v>
      </c>
      <c r="H21" s="264">
        <v>7315</v>
      </c>
      <c r="I21" s="264">
        <v>11970</v>
      </c>
      <c r="J21" s="264">
        <v>34754</v>
      </c>
      <c r="K21" s="264">
        <v>105983</v>
      </c>
      <c r="L21" s="264">
        <v>11937</v>
      </c>
      <c r="M21" s="264">
        <v>38734</v>
      </c>
      <c r="N21" s="264">
        <v>12415</v>
      </c>
      <c r="O21" s="264">
        <v>11102</v>
      </c>
      <c r="P21" s="264">
        <v>68021</v>
      </c>
      <c r="Q21" s="264">
        <v>49314</v>
      </c>
      <c r="R21" s="264">
        <v>23812</v>
      </c>
      <c r="S21" s="264">
        <v>9928</v>
      </c>
      <c r="T21" s="264">
        <v>9106</v>
      </c>
      <c r="U21" s="264">
        <v>55495</v>
      </c>
      <c r="V21" s="264">
        <v>11282</v>
      </c>
      <c r="W21" s="264">
        <v>22859</v>
      </c>
      <c r="X21" s="264">
        <v>15079</v>
      </c>
      <c r="Y21" s="264">
        <v>10669</v>
      </c>
      <c r="Z21" s="264">
        <v>16827</v>
      </c>
      <c r="AA21" s="264">
        <v>31461</v>
      </c>
      <c r="AB21" s="264">
        <v>30416</v>
      </c>
      <c r="AC21" s="264">
        <v>9501</v>
      </c>
      <c r="AD21" s="264">
        <v>32684</v>
      </c>
      <c r="AE21" s="264">
        <v>3457</v>
      </c>
      <c r="AF21" s="264">
        <v>38912</v>
      </c>
      <c r="AG21" s="264">
        <v>14276</v>
      </c>
      <c r="AH21" s="264">
        <v>8994</v>
      </c>
      <c r="AI21" s="264">
        <v>786181</v>
      </c>
      <c r="AK21" s="264" t="s">
        <v>621</v>
      </c>
    </row>
    <row r="22" spans="1:37">
      <c r="A22" s="307">
        <v>36951</v>
      </c>
      <c r="B22" s="264" t="s">
        <v>770</v>
      </c>
      <c r="C22" s="264">
        <v>11492</v>
      </c>
      <c r="D22" s="264">
        <v>35991</v>
      </c>
      <c r="E22" s="264">
        <v>8737</v>
      </c>
      <c r="F22" s="264">
        <v>4920</v>
      </c>
      <c r="G22" s="264">
        <v>29257</v>
      </c>
      <c r="H22" s="264">
        <v>7391</v>
      </c>
      <c r="I22" s="264">
        <v>11993</v>
      </c>
      <c r="J22" s="264">
        <v>34966</v>
      </c>
      <c r="K22" s="264">
        <v>106130</v>
      </c>
      <c r="L22" s="264">
        <v>11920</v>
      </c>
      <c r="M22" s="264">
        <v>38877</v>
      </c>
      <c r="N22" s="264">
        <v>12489</v>
      </c>
      <c r="O22" s="264">
        <v>11139</v>
      </c>
      <c r="P22" s="264">
        <v>68315</v>
      </c>
      <c r="Q22" s="264">
        <v>49602</v>
      </c>
      <c r="R22" s="264">
        <v>23922</v>
      </c>
      <c r="S22" s="264">
        <v>10008</v>
      </c>
      <c r="T22" s="264">
        <v>9100</v>
      </c>
      <c r="U22" s="264">
        <v>55802</v>
      </c>
      <c r="V22" s="264">
        <v>11289</v>
      </c>
      <c r="W22" s="264">
        <v>22889</v>
      </c>
      <c r="X22" s="264">
        <v>15143</v>
      </c>
      <c r="Y22" s="264">
        <v>10706</v>
      </c>
      <c r="Z22" s="264">
        <v>16850</v>
      </c>
      <c r="AA22" s="264">
        <v>31538</v>
      </c>
      <c r="AB22" s="264">
        <v>30674</v>
      </c>
      <c r="AC22" s="264">
        <v>9615</v>
      </c>
      <c r="AD22" s="264">
        <v>32877</v>
      </c>
      <c r="AE22" s="264">
        <v>3448</v>
      </c>
      <c r="AF22" s="264">
        <v>39112</v>
      </c>
      <c r="AG22" s="264">
        <v>14307</v>
      </c>
      <c r="AH22" s="264">
        <v>9053</v>
      </c>
      <c r="AI22" s="264">
        <v>789552</v>
      </c>
      <c r="AK22" s="264" t="s">
        <v>578</v>
      </c>
    </row>
    <row r="23" spans="1:37">
      <c r="A23" s="307">
        <v>36982</v>
      </c>
      <c r="B23" s="264" t="s">
        <v>771</v>
      </c>
      <c r="C23" s="264">
        <v>11503</v>
      </c>
      <c r="D23" s="264">
        <v>36239</v>
      </c>
      <c r="E23" s="264">
        <v>8808</v>
      </c>
      <c r="F23" s="264">
        <v>4977</v>
      </c>
      <c r="G23" s="264">
        <v>29267</v>
      </c>
      <c r="H23" s="264">
        <v>7447</v>
      </c>
      <c r="I23" s="264">
        <v>12101</v>
      </c>
      <c r="J23" s="264">
        <v>35017</v>
      </c>
      <c r="K23" s="264">
        <v>106281</v>
      </c>
      <c r="L23" s="264">
        <v>11847</v>
      </c>
      <c r="M23" s="264">
        <v>38885</v>
      </c>
      <c r="N23" s="264">
        <v>12516</v>
      </c>
      <c r="O23" s="264">
        <v>11226</v>
      </c>
      <c r="P23" s="264">
        <v>68944</v>
      </c>
      <c r="Q23" s="264">
        <v>49799</v>
      </c>
      <c r="R23" s="264">
        <v>24131</v>
      </c>
      <c r="S23" s="264">
        <v>10042</v>
      </c>
      <c r="T23" s="264">
        <v>9054</v>
      </c>
      <c r="U23" s="264">
        <v>56022</v>
      </c>
      <c r="V23" s="264">
        <v>11336</v>
      </c>
      <c r="W23" s="264">
        <v>23001</v>
      </c>
      <c r="X23" s="264">
        <v>15161</v>
      </c>
      <c r="Y23" s="264">
        <v>10799</v>
      </c>
      <c r="Z23" s="264">
        <v>16970</v>
      </c>
      <c r="AA23" s="264">
        <v>31688</v>
      </c>
      <c r="AB23" s="264">
        <v>30904</v>
      </c>
      <c r="AC23" s="264">
        <v>9717</v>
      </c>
      <c r="AD23" s="264">
        <v>32987</v>
      </c>
      <c r="AE23" s="264">
        <v>3457</v>
      </c>
      <c r="AF23" s="264">
        <v>39555</v>
      </c>
      <c r="AG23" s="264">
        <v>14407</v>
      </c>
      <c r="AH23" s="264">
        <v>9101</v>
      </c>
      <c r="AI23" s="264">
        <v>793189</v>
      </c>
      <c r="AK23" s="264" t="s">
        <v>617</v>
      </c>
    </row>
    <row r="24" spans="1:37">
      <c r="A24" s="307">
        <v>37012</v>
      </c>
      <c r="B24" s="264" t="s">
        <v>772</v>
      </c>
      <c r="C24" s="264">
        <v>11533</v>
      </c>
      <c r="D24" s="264">
        <v>36513</v>
      </c>
      <c r="E24" s="264">
        <v>8896</v>
      </c>
      <c r="F24" s="264">
        <v>5006</v>
      </c>
      <c r="G24" s="264">
        <v>29321</v>
      </c>
      <c r="H24" s="264">
        <v>7509</v>
      </c>
      <c r="I24" s="264">
        <v>12220</v>
      </c>
      <c r="J24" s="264">
        <v>35153</v>
      </c>
      <c r="K24" s="264">
        <v>106573</v>
      </c>
      <c r="L24" s="264">
        <v>11775</v>
      </c>
      <c r="M24" s="264">
        <v>38994</v>
      </c>
      <c r="N24" s="264">
        <v>12554</v>
      </c>
      <c r="O24" s="264">
        <v>11241</v>
      </c>
      <c r="P24" s="264">
        <v>69277</v>
      </c>
      <c r="Q24" s="264">
        <v>50092</v>
      </c>
      <c r="R24" s="264">
        <v>24260</v>
      </c>
      <c r="S24" s="264">
        <v>10119</v>
      </c>
      <c r="T24" s="264">
        <v>9160</v>
      </c>
      <c r="U24" s="264">
        <v>56273</v>
      </c>
      <c r="V24" s="264">
        <v>11326</v>
      </c>
      <c r="W24" s="264">
        <v>23125</v>
      </c>
      <c r="X24" s="264">
        <v>15252</v>
      </c>
      <c r="Y24" s="264">
        <v>10882</v>
      </c>
      <c r="Z24" s="264">
        <v>17132</v>
      </c>
      <c r="AA24" s="264">
        <v>31909</v>
      </c>
      <c r="AB24" s="264">
        <v>30988</v>
      </c>
      <c r="AC24" s="264">
        <v>9787</v>
      </c>
      <c r="AD24" s="264">
        <v>33221</v>
      </c>
      <c r="AE24" s="264">
        <v>3472</v>
      </c>
      <c r="AF24" s="264">
        <v>39870</v>
      </c>
      <c r="AG24" s="264">
        <v>14510</v>
      </c>
      <c r="AH24" s="264">
        <v>9160</v>
      </c>
      <c r="AI24" s="264">
        <v>797103</v>
      </c>
      <c r="AK24" s="264" t="s">
        <v>619</v>
      </c>
    </row>
    <row r="25" spans="1:37">
      <c r="A25" s="307">
        <v>37043</v>
      </c>
      <c r="B25" s="264" t="s">
        <v>773</v>
      </c>
      <c r="C25" s="264">
        <v>11545</v>
      </c>
      <c r="D25" s="264">
        <v>36786</v>
      </c>
      <c r="E25" s="264">
        <v>8951</v>
      </c>
      <c r="F25" s="264">
        <v>5041</v>
      </c>
      <c r="G25" s="264">
        <v>29378</v>
      </c>
      <c r="H25" s="264">
        <v>7591</v>
      </c>
      <c r="I25" s="264">
        <v>12370</v>
      </c>
      <c r="J25" s="264">
        <v>35114</v>
      </c>
      <c r="K25" s="264">
        <v>106774</v>
      </c>
      <c r="L25" s="264">
        <v>11754</v>
      </c>
      <c r="M25" s="264">
        <v>39203</v>
      </c>
      <c r="N25" s="264">
        <v>12574</v>
      </c>
      <c r="O25" s="264">
        <v>11287</v>
      </c>
      <c r="P25" s="264">
        <v>69555</v>
      </c>
      <c r="Q25" s="264">
        <v>50473</v>
      </c>
      <c r="R25" s="264">
        <v>24408</v>
      </c>
      <c r="S25" s="264">
        <v>10174</v>
      </c>
      <c r="T25" s="264">
        <v>9229</v>
      </c>
      <c r="U25" s="264">
        <v>56462</v>
      </c>
      <c r="V25" s="264">
        <v>11376</v>
      </c>
      <c r="W25" s="264">
        <v>23166</v>
      </c>
      <c r="X25" s="264">
        <v>15331</v>
      </c>
      <c r="Y25" s="264">
        <v>10964</v>
      </c>
      <c r="Z25" s="264">
        <v>17230</v>
      </c>
      <c r="AA25" s="264">
        <v>32092</v>
      </c>
      <c r="AB25" s="264">
        <v>31029</v>
      </c>
      <c r="AC25" s="264">
        <v>9883</v>
      </c>
      <c r="AD25" s="264">
        <v>33288</v>
      </c>
      <c r="AE25" s="264">
        <v>3517</v>
      </c>
      <c r="AF25" s="264">
        <v>40096</v>
      </c>
      <c r="AG25" s="264">
        <v>14581</v>
      </c>
      <c r="AH25" s="264">
        <v>9165</v>
      </c>
      <c r="AI25" s="264">
        <v>800387</v>
      </c>
      <c r="AK25" s="264" t="s">
        <v>622</v>
      </c>
    </row>
    <row r="26" spans="1:37">
      <c r="A26" s="307">
        <v>37073</v>
      </c>
      <c r="B26" s="264" t="s">
        <v>774</v>
      </c>
      <c r="C26" s="264">
        <v>11549</v>
      </c>
      <c r="D26" s="264">
        <v>36822</v>
      </c>
      <c r="E26" s="264">
        <v>8972</v>
      </c>
      <c r="F26" s="264">
        <v>5078</v>
      </c>
      <c r="G26" s="264">
        <v>29364</v>
      </c>
      <c r="H26" s="264">
        <v>7620</v>
      </c>
      <c r="I26" s="264">
        <v>12385</v>
      </c>
      <c r="J26" s="264">
        <v>35116</v>
      </c>
      <c r="K26" s="264">
        <v>106986</v>
      </c>
      <c r="L26" s="264">
        <v>11708</v>
      </c>
      <c r="M26" s="264">
        <v>39262</v>
      </c>
      <c r="N26" s="264">
        <v>12564</v>
      </c>
      <c r="O26" s="264">
        <v>11349</v>
      </c>
      <c r="P26" s="264">
        <v>69751</v>
      </c>
      <c r="Q26" s="264">
        <v>50584</v>
      </c>
      <c r="R26" s="264">
        <v>24329</v>
      </c>
      <c r="S26" s="264">
        <v>10174</v>
      </c>
      <c r="T26" s="264">
        <v>9213</v>
      </c>
      <c r="U26" s="264">
        <v>56638</v>
      </c>
      <c r="V26" s="264">
        <v>11391</v>
      </c>
      <c r="W26" s="264">
        <v>23306</v>
      </c>
      <c r="X26" s="264">
        <v>15326</v>
      </c>
      <c r="Y26" s="264">
        <v>11064</v>
      </c>
      <c r="Z26" s="264">
        <v>17294</v>
      </c>
      <c r="AA26" s="264">
        <v>32166</v>
      </c>
      <c r="AB26" s="264">
        <v>31002</v>
      </c>
      <c r="AC26" s="264">
        <v>9943</v>
      </c>
      <c r="AD26" s="264">
        <v>33303</v>
      </c>
      <c r="AE26" s="264">
        <v>3568</v>
      </c>
      <c r="AF26" s="264">
        <v>40162</v>
      </c>
      <c r="AG26" s="264">
        <v>14653</v>
      </c>
      <c r="AH26" s="264">
        <v>9246</v>
      </c>
      <c r="AI26" s="264">
        <v>801888</v>
      </c>
      <c r="AK26" s="264" t="s">
        <v>623</v>
      </c>
    </row>
    <row r="27" spans="1:37">
      <c r="A27" s="307">
        <v>37104</v>
      </c>
      <c r="B27" s="264" t="s">
        <v>775</v>
      </c>
      <c r="C27" s="264">
        <v>11653</v>
      </c>
      <c r="D27" s="264">
        <v>37110</v>
      </c>
      <c r="E27" s="264">
        <v>8984</v>
      </c>
      <c r="F27" s="264">
        <v>5119</v>
      </c>
      <c r="G27" s="264">
        <v>29412</v>
      </c>
      <c r="H27" s="264">
        <v>7703</v>
      </c>
      <c r="I27" s="264">
        <v>12425</v>
      </c>
      <c r="J27" s="264">
        <v>35144</v>
      </c>
      <c r="K27" s="264">
        <v>107278</v>
      </c>
      <c r="L27" s="264">
        <v>11736</v>
      </c>
      <c r="M27" s="264">
        <v>39351</v>
      </c>
      <c r="N27" s="264">
        <v>12597</v>
      </c>
      <c r="O27" s="264">
        <v>11431</v>
      </c>
      <c r="P27" s="264">
        <v>70430</v>
      </c>
      <c r="Q27" s="264">
        <v>50954</v>
      </c>
      <c r="R27" s="264">
        <v>24520</v>
      </c>
      <c r="S27" s="264">
        <v>10199</v>
      </c>
      <c r="T27" s="264">
        <v>9247</v>
      </c>
      <c r="U27" s="264">
        <v>56931</v>
      </c>
      <c r="V27" s="264">
        <v>11450</v>
      </c>
      <c r="W27" s="264">
        <v>23436</v>
      </c>
      <c r="X27" s="264">
        <v>15393</v>
      </c>
      <c r="Y27" s="264">
        <v>11178</v>
      </c>
      <c r="Z27" s="264">
        <v>17433</v>
      </c>
      <c r="AA27" s="264">
        <v>32234</v>
      </c>
      <c r="AB27" s="264">
        <v>31090</v>
      </c>
      <c r="AC27" s="264">
        <v>10085</v>
      </c>
      <c r="AD27" s="264">
        <v>33504</v>
      </c>
      <c r="AE27" s="264">
        <v>3607</v>
      </c>
      <c r="AF27" s="264">
        <v>40286</v>
      </c>
      <c r="AG27" s="264">
        <v>14769</v>
      </c>
      <c r="AH27" s="264">
        <v>9318</v>
      </c>
      <c r="AI27" s="264">
        <v>806007</v>
      </c>
      <c r="AK27" s="264" t="s">
        <v>624</v>
      </c>
    </row>
    <row r="28" spans="1:37">
      <c r="A28" s="307">
        <v>37135</v>
      </c>
      <c r="B28" s="264" t="s">
        <v>776</v>
      </c>
      <c r="C28" s="264">
        <v>11611</v>
      </c>
      <c r="D28" s="264">
        <v>37084</v>
      </c>
      <c r="E28" s="264">
        <v>8967</v>
      </c>
      <c r="F28" s="264">
        <v>5142</v>
      </c>
      <c r="G28" s="264">
        <v>29346</v>
      </c>
      <c r="H28" s="264">
        <v>7699</v>
      </c>
      <c r="I28" s="264">
        <v>12449</v>
      </c>
      <c r="J28" s="264">
        <v>35085</v>
      </c>
      <c r="K28" s="264">
        <v>107359</v>
      </c>
      <c r="L28" s="264">
        <v>11746</v>
      </c>
      <c r="M28" s="264">
        <v>39298</v>
      </c>
      <c r="N28" s="264">
        <v>12546</v>
      </c>
      <c r="O28" s="264">
        <v>11448</v>
      </c>
      <c r="P28" s="264">
        <v>70666</v>
      </c>
      <c r="Q28" s="264">
        <v>51133</v>
      </c>
      <c r="R28" s="264">
        <v>24591</v>
      </c>
      <c r="S28" s="264">
        <v>10201</v>
      </c>
      <c r="T28" s="264">
        <v>9240</v>
      </c>
      <c r="U28" s="264">
        <v>56886</v>
      </c>
      <c r="V28" s="264">
        <v>11427</v>
      </c>
      <c r="W28" s="264">
        <v>23391</v>
      </c>
      <c r="X28" s="264">
        <v>15394</v>
      </c>
      <c r="Y28" s="264">
        <v>11072</v>
      </c>
      <c r="Z28" s="264">
        <v>17516</v>
      </c>
      <c r="AA28" s="264">
        <v>32286</v>
      </c>
      <c r="AB28" s="264">
        <v>31092</v>
      </c>
      <c r="AC28" s="264">
        <v>10127</v>
      </c>
      <c r="AD28" s="264">
        <v>33521</v>
      </c>
      <c r="AE28" s="264">
        <v>3630</v>
      </c>
      <c r="AF28" s="264">
        <v>40173</v>
      </c>
      <c r="AG28" s="264">
        <v>14855</v>
      </c>
      <c r="AH28" s="264">
        <v>9314</v>
      </c>
      <c r="AI28" s="264">
        <v>806295</v>
      </c>
      <c r="AK28" s="264" t="s">
        <v>625</v>
      </c>
    </row>
    <row r="29" spans="1:37">
      <c r="A29" s="307">
        <v>37165</v>
      </c>
      <c r="B29" s="264" t="s">
        <v>777</v>
      </c>
      <c r="C29" s="264">
        <v>11629</v>
      </c>
      <c r="D29" s="264">
        <v>37081</v>
      </c>
      <c r="E29" s="264">
        <v>8925</v>
      </c>
      <c r="F29" s="264">
        <v>5164</v>
      </c>
      <c r="G29" s="264">
        <v>29420</v>
      </c>
      <c r="H29" s="264">
        <v>7725</v>
      </c>
      <c r="I29" s="264">
        <v>12536</v>
      </c>
      <c r="J29" s="264">
        <v>35108</v>
      </c>
      <c r="K29" s="264">
        <v>107723</v>
      </c>
      <c r="L29" s="264">
        <v>11791</v>
      </c>
      <c r="M29" s="264">
        <v>39346</v>
      </c>
      <c r="N29" s="264">
        <v>12556</v>
      </c>
      <c r="O29" s="264">
        <v>11512</v>
      </c>
      <c r="P29" s="264">
        <v>70967</v>
      </c>
      <c r="Q29" s="264">
        <v>51495</v>
      </c>
      <c r="R29" s="264">
        <v>24693</v>
      </c>
      <c r="S29" s="264">
        <v>10256</v>
      </c>
      <c r="T29" s="264">
        <v>9319</v>
      </c>
      <c r="U29" s="264">
        <v>57172</v>
      </c>
      <c r="V29" s="264">
        <v>11481</v>
      </c>
      <c r="W29" s="264">
        <v>23485</v>
      </c>
      <c r="X29" s="264">
        <v>15626</v>
      </c>
      <c r="Y29" s="264">
        <v>11082</v>
      </c>
      <c r="Z29" s="264">
        <v>17675</v>
      </c>
      <c r="AA29" s="264">
        <v>32435</v>
      </c>
      <c r="AB29" s="264">
        <v>31177</v>
      </c>
      <c r="AC29" s="264">
        <v>10134</v>
      </c>
      <c r="AD29" s="264">
        <v>33689</v>
      </c>
      <c r="AE29" s="264">
        <v>3655</v>
      </c>
      <c r="AF29" s="264">
        <v>40265</v>
      </c>
      <c r="AG29" s="264">
        <v>14966</v>
      </c>
      <c r="AH29" s="264">
        <v>9357</v>
      </c>
      <c r="AI29" s="264">
        <v>809445</v>
      </c>
      <c r="AK29" s="264" t="s">
        <v>626</v>
      </c>
    </row>
    <row r="30" spans="1:37">
      <c r="A30" s="307">
        <v>37196</v>
      </c>
      <c r="B30" s="264" t="s">
        <v>778</v>
      </c>
      <c r="C30" s="264">
        <v>11664</v>
      </c>
      <c r="D30" s="264">
        <v>36868</v>
      </c>
      <c r="E30" s="264">
        <v>8878</v>
      </c>
      <c r="F30" s="264">
        <v>5175</v>
      </c>
      <c r="G30" s="264">
        <v>29458</v>
      </c>
      <c r="H30" s="264">
        <v>7818</v>
      </c>
      <c r="I30" s="264">
        <v>12550</v>
      </c>
      <c r="J30" s="264">
        <v>35154</v>
      </c>
      <c r="K30" s="264">
        <v>107747</v>
      </c>
      <c r="L30" s="264">
        <v>11809</v>
      </c>
      <c r="M30" s="264">
        <v>39503</v>
      </c>
      <c r="N30" s="264">
        <v>12562</v>
      </c>
      <c r="O30" s="264">
        <v>11496</v>
      </c>
      <c r="P30" s="264">
        <v>71309</v>
      </c>
      <c r="Q30" s="264">
        <v>51853</v>
      </c>
      <c r="R30" s="264">
        <v>24709</v>
      </c>
      <c r="S30" s="264">
        <v>10232</v>
      </c>
      <c r="T30" s="264">
        <v>9442</v>
      </c>
      <c r="U30" s="264">
        <v>57332</v>
      </c>
      <c r="V30" s="264">
        <v>11475</v>
      </c>
      <c r="W30" s="264">
        <v>23631</v>
      </c>
      <c r="X30" s="264">
        <v>15673</v>
      </c>
      <c r="Y30" s="264">
        <v>11114</v>
      </c>
      <c r="Z30" s="264">
        <v>17718</v>
      </c>
      <c r="AA30" s="264">
        <v>32600</v>
      </c>
      <c r="AB30" s="264">
        <v>31294</v>
      </c>
      <c r="AC30" s="264">
        <v>10139</v>
      </c>
      <c r="AD30" s="264">
        <v>33645</v>
      </c>
      <c r="AE30" s="264">
        <v>3670</v>
      </c>
      <c r="AF30" s="264">
        <v>40169</v>
      </c>
      <c r="AG30" s="264">
        <v>15052</v>
      </c>
      <c r="AH30" s="264">
        <v>9396</v>
      </c>
      <c r="AI30" s="264">
        <v>811135</v>
      </c>
      <c r="AK30" s="264" t="s">
        <v>627</v>
      </c>
    </row>
    <row r="31" spans="1:37">
      <c r="A31" s="307">
        <v>37226</v>
      </c>
      <c r="B31" s="264" t="s">
        <v>779</v>
      </c>
      <c r="C31" s="264">
        <v>11659</v>
      </c>
      <c r="D31" s="264">
        <v>36553</v>
      </c>
      <c r="E31" s="264">
        <v>8789</v>
      </c>
      <c r="F31" s="264">
        <v>5147</v>
      </c>
      <c r="G31" s="264">
        <v>29233</v>
      </c>
      <c r="H31" s="264">
        <v>7760</v>
      </c>
      <c r="I31" s="264">
        <v>12393</v>
      </c>
      <c r="J31" s="264">
        <v>34891</v>
      </c>
      <c r="K31" s="264">
        <v>107537</v>
      </c>
      <c r="L31" s="264">
        <v>11695</v>
      </c>
      <c r="M31" s="264">
        <v>39251</v>
      </c>
      <c r="N31" s="264">
        <v>12461</v>
      </c>
      <c r="O31" s="264">
        <v>11406</v>
      </c>
      <c r="P31" s="264">
        <v>70983</v>
      </c>
      <c r="Q31" s="264">
        <v>51657</v>
      </c>
      <c r="R31" s="264">
        <v>24555</v>
      </c>
      <c r="S31" s="264">
        <v>10128</v>
      </c>
      <c r="T31" s="264">
        <v>9434</v>
      </c>
      <c r="U31" s="264">
        <v>57119</v>
      </c>
      <c r="V31" s="264">
        <v>11372</v>
      </c>
      <c r="W31" s="264">
        <v>23508</v>
      </c>
      <c r="X31" s="264">
        <v>15519</v>
      </c>
      <c r="Y31" s="264">
        <v>11011</v>
      </c>
      <c r="Z31" s="264">
        <v>17618</v>
      </c>
      <c r="AA31" s="264">
        <v>32447</v>
      </c>
      <c r="AB31" s="264">
        <v>31096</v>
      </c>
      <c r="AC31" s="264">
        <v>10004</v>
      </c>
      <c r="AD31" s="264">
        <v>33504</v>
      </c>
      <c r="AE31" s="264">
        <v>3602</v>
      </c>
      <c r="AF31" s="264">
        <v>39809</v>
      </c>
      <c r="AG31" s="264">
        <v>15022</v>
      </c>
      <c r="AH31" s="264">
        <v>9301</v>
      </c>
      <c r="AI31" s="264">
        <v>806464</v>
      </c>
      <c r="AK31" s="264" t="s">
        <v>628</v>
      </c>
    </row>
    <row r="32" spans="1:37">
      <c r="A32" s="307">
        <v>37257</v>
      </c>
      <c r="B32" s="264" t="s">
        <v>1006</v>
      </c>
      <c r="C32" s="264">
        <v>11630</v>
      </c>
      <c r="D32" s="264">
        <v>36284</v>
      </c>
      <c r="E32" s="264">
        <v>8822</v>
      </c>
      <c r="F32" s="264">
        <v>5115</v>
      </c>
      <c r="G32" s="264">
        <v>29261</v>
      </c>
      <c r="H32" s="264">
        <v>7753</v>
      </c>
      <c r="I32" s="264">
        <v>12331</v>
      </c>
      <c r="J32" s="264">
        <v>34742</v>
      </c>
      <c r="K32" s="264">
        <v>107156</v>
      </c>
      <c r="L32" s="264">
        <v>11698</v>
      </c>
      <c r="M32" s="264">
        <v>39118</v>
      </c>
      <c r="N32" s="264">
        <v>12359</v>
      </c>
      <c r="O32" s="264">
        <v>11376</v>
      </c>
      <c r="P32" s="264">
        <v>70868</v>
      </c>
      <c r="Q32" s="264">
        <v>51413</v>
      </c>
      <c r="R32" s="264">
        <v>24501</v>
      </c>
      <c r="S32" s="264">
        <v>10090</v>
      </c>
      <c r="T32" s="264">
        <v>9438</v>
      </c>
      <c r="U32" s="264">
        <v>57029</v>
      </c>
      <c r="V32" s="264">
        <v>11336</v>
      </c>
      <c r="W32" s="264">
        <v>23381</v>
      </c>
      <c r="X32" s="264">
        <v>15451</v>
      </c>
      <c r="Y32" s="264">
        <v>11018</v>
      </c>
      <c r="Z32" s="264">
        <v>17605</v>
      </c>
      <c r="AA32" s="264">
        <v>32266</v>
      </c>
      <c r="AB32" s="264">
        <v>31065</v>
      </c>
      <c r="AC32" s="264">
        <v>9964</v>
      </c>
      <c r="AD32" s="264">
        <v>33538</v>
      </c>
      <c r="AE32" s="264">
        <v>3550</v>
      </c>
      <c r="AF32" s="264">
        <v>39645</v>
      </c>
      <c r="AG32" s="264">
        <v>14974</v>
      </c>
      <c r="AH32" s="264">
        <v>9287</v>
      </c>
      <c r="AI32" s="264">
        <v>804064</v>
      </c>
      <c r="AJ32" s="264">
        <v>2002</v>
      </c>
      <c r="AK32" s="264" t="s">
        <v>620</v>
      </c>
    </row>
    <row r="33" spans="1:37">
      <c r="A33" s="307">
        <v>37288</v>
      </c>
      <c r="B33" s="264" t="s">
        <v>780</v>
      </c>
      <c r="C33" s="264">
        <v>11657</v>
      </c>
      <c r="D33" s="264">
        <v>36364</v>
      </c>
      <c r="E33" s="264">
        <v>8880</v>
      </c>
      <c r="F33" s="264">
        <v>5113</v>
      </c>
      <c r="G33" s="264">
        <v>29415</v>
      </c>
      <c r="H33" s="264">
        <v>7846</v>
      </c>
      <c r="I33" s="264">
        <v>12366</v>
      </c>
      <c r="J33" s="264">
        <v>34886</v>
      </c>
      <c r="K33" s="264">
        <v>107096</v>
      </c>
      <c r="L33" s="264">
        <v>11767</v>
      </c>
      <c r="M33" s="264">
        <v>39190</v>
      </c>
      <c r="N33" s="264">
        <v>12360</v>
      </c>
      <c r="O33" s="264">
        <v>11419</v>
      </c>
      <c r="P33" s="264">
        <v>71197</v>
      </c>
      <c r="Q33" s="264">
        <v>51455</v>
      </c>
      <c r="R33" s="264">
        <v>24492</v>
      </c>
      <c r="S33" s="264">
        <v>10145</v>
      </c>
      <c r="T33" s="264">
        <v>9423</v>
      </c>
      <c r="U33" s="264">
        <v>57200</v>
      </c>
      <c r="V33" s="264">
        <v>11329</v>
      </c>
      <c r="W33" s="264">
        <v>23475</v>
      </c>
      <c r="X33" s="264">
        <v>15583</v>
      </c>
      <c r="Y33" s="264">
        <v>11121</v>
      </c>
      <c r="Z33" s="264">
        <v>17728</v>
      </c>
      <c r="AA33" s="264">
        <v>32451</v>
      </c>
      <c r="AB33" s="264">
        <v>31334</v>
      </c>
      <c r="AC33" s="264">
        <v>10080</v>
      </c>
      <c r="AD33" s="264">
        <v>33710</v>
      </c>
      <c r="AE33" s="264">
        <v>3568</v>
      </c>
      <c r="AF33" s="264">
        <v>39673</v>
      </c>
      <c r="AG33" s="264">
        <v>14941</v>
      </c>
      <c r="AH33" s="264">
        <v>9284</v>
      </c>
      <c r="AI33" s="264">
        <v>806548</v>
      </c>
      <c r="AK33" s="264" t="s">
        <v>621</v>
      </c>
    </row>
    <row r="34" spans="1:37">
      <c r="A34" s="307">
        <v>37316</v>
      </c>
      <c r="B34" s="264" t="s">
        <v>781</v>
      </c>
      <c r="C34" s="264">
        <v>11731</v>
      </c>
      <c r="D34" s="264">
        <v>36387</v>
      </c>
      <c r="E34" s="264">
        <v>8967</v>
      </c>
      <c r="F34" s="264">
        <v>5140</v>
      </c>
      <c r="G34" s="264">
        <v>29368</v>
      </c>
      <c r="H34" s="264">
        <v>7842</v>
      </c>
      <c r="I34" s="264">
        <v>12383</v>
      </c>
      <c r="J34" s="264">
        <v>34942</v>
      </c>
      <c r="K34" s="264">
        <v>106981</v>
      </c>
      <c r="L34" s="264">
        <v>11716</v>
      </c>
      <c r="M34" s="264">
        <v>39217</v>
      </c>
      <c r="N34" s="264">
        <v>12389</v>
      </c>
      <c r="O34" s="264">
        <v>11451</v>
      </c>
      <c r="P34" s="264">
        <v>71284</v>
      </c>
      <c r="Q34" s="264">
        <v>51475</v>
      </c>
      <c r="R34" s="264">
        <v>24472</v>
      </c>
      <c r="S34" s="264">
        <v>10136</v>
      </c>
      <c r="T34" s="264">
        <v>9360</v>
      </c>
      <c r="U34" s="264">
        <v>57281</v>
      </c>
      <c r="V34" s="264">
        <v>11292</v>
      </c>
      <c r="W34" s="264">
        <v>23463</v>
      </c>
      <c r="X34" s="264">
        <v>15496</v>
      </c>
      <c r="Y34" s="264">
        <v>11160</v>
      </c>
      <c r="Z34" s="264">
        <v>17778</v>
      </c>
      <c r="AA34" s="264">
        <v>32503</v>
      </c>
      <c r="AB34" s="264">
        <v>31422</v>
      </c>
      <c r="AC34" s="264">
        <v>10158</v>
      </c>
      <c r="AD34" s="264">
        <v>33811</v>
      </c>
      <c r="AE34" s="264">
        <v>3610</v>
      </c>
      <c r="AF34" s="264">
        <v>39722</v>
      </c>
      <c r="AG34" s="264">
        <v>15015</v>
      </c>
      <c r="AH34" s="264">
        <v>9267</v>
      </c>
      <c r="AI34" s="264">
        <v>807219</v>
      </c>
      <c r="AK34" s="264" t="s">
        <v>578</v>
      </c>
    </row>
    <row r="35" spans="1:37">
      <c r="A35" s="307">
        <v>37347</v>
      </c>
      <c r="B35" s="264" t="s">
        <v>782</v>
      </c>
      <c r="C35" s="264">
        <v>11814</v>
      </c>
      <c r="D35" s="264">
        <v>36593</v>
      </c>
      <c r="E35" s="264">
        <v>9023</v>
      </c>
      <c r="F35" s="264">
        <v>5183</v>
      </c>
      <c r="G35" s="264">
        <v>29459</v>
      </c>
      <c r="H35" s="264">
        <v>7909</v>
      </c>
      <c r="I35" s="264">
        <v>12516</v>
      </c>
      <c r="J35" s="264">
        <v>35067</v>
      </c>
      <c r="K35" s="264">
        <v>107173</v>
      </c>
      <c r="L35" s="264">
        <v>11797</v>
      </c>
      <c r="M35" s="264">
        <v>39479</v>
      </c>
      <c r="N35" s="264">
        <v>12447</v>
      </c>
      <c r="O35" s="264">
        <v>11486</v>
      </c>
      <c r="P35" s="264">
        <v>71641</v>
      </c>
      <c r="Q35" s="264">
        <v>51622</v>
      </c>
      <c r="R35" s="264">
        <v>24656</v>
      </c>
      <c r="S35" s="264">
        <v>10228</v>
      </c>
      <c r="T35" s="264">
        <v>9480</v>
      </c>
      <c r="U35" s="264">
        <v>57707</v>
      </c>
      <c r="V35" s="264">
        <v>11453</v>
      </c>
      <c r="W35" s="264">
        <v>23624</v>
      </c>
      <c r="X35" s="264">
        <v>15638</v>
      </c>
      <c r="Y35" s="264">
        <v>11278</v>
      </c>
      <c r="Z35" s="264">
        <v>17925</v>
      </c>
      <c r="AA35" s="264">
        <v>32723</v>
      </c>
      <c r="AB35" s="264">
        <v>31573</v>
      </c>
      <c r="AC35" s="264">
        <v>10206</v>
      </c>
      <c r="AD35" s="264">
        <v>34026</v>
      </c>
      <c r="AE35" s="264">
        <v>3655</v>
      </c>
      <c r="AF35" s="264">
        <v>40146</v>
      </c>
      <c r="AG35" s="264">
        <v>15133</v>
      </c>
      <c r="AH35" s="264">
        <v>9331</v>
      </c>
      <c r="AI35" s="264">
        <v>811991</v>
      </c>
      <c r="AK35" s="264" t="s">
        <v>617</v>
      </c>
    </row>
    <row r="36" spans="1:37">
      <c r="A36" s="307">
        <v>37377</v>
      </c>
      <c r="B36" s="264" t="s">
        <v>783</v>
      </c>
      <c r="C36" s="264">
        <v>11821</v>
      </c>
      <c r="D36" s="264">
        <v>36733</v>
      </c>
      <c r="E36" s="264">
        <v>9076</v>
      </c>
      <c r="F36" s="264">
        <v>5201</v>
      </c>
      <c r="G36" s="264">
        <v>29493</v>
      </c>
      <c r="H36" s="264">
        <v>8008</v>
      </c>
      <c r="I36" s="264">
        <v>12584</v>
      </c>
      <c r="J36" s="264">
        <v>35080</v>
      </c>
      <c r="K36" s="264">
        <v>107243</v>
      </c>
      <c r="L36" s="264">
        <v>11736</v>
      </c>
      <c r="M36" s="264">
        <v>39443</v>
      </c>
      <c r="N36" s="264">
        <v>12407</v>
      </c>
      <c r="O36" s="264">
        <v>11548</v>
      </c>
      <c r="P36" s="264">
        <v>71793</v>
      </c>
      <c r="Q36" s="264">
        <v>51645</v>
      </c>
      <c r="R36" s="264">
        <v>24697</v>
      </c>
      <c r="S36" s="264">
        <v>10275</v>
      </c>
      <c r="T36" s="264">
        <v>9557</v>
      </c>
      <c r="U36" s="264">
        <v>57841</v>
      </c>
      <c r="V36" s="264">
        <v>11469</v>
      </c>
      <c r="W36" s="264">
        <v>23649</v>
      </c>
      <c r="X36" s="264">
        <v>15607</v>
      </c>
      <c r="Y36" s="264">
        <v>11268</v>
      </c>
      <c r="Z36" s="264">
        <v>18011</v>
      </c>
      <c r="AA36" s="264">
        <v>32771</v>
      </c>
      <c r="AB36" s="264">
        <v>31625</v>
      </c>
      <c r="AC36" s="264">
        <v>10229</v>
      </c>
      <c r="AD36" s="264">
        <v>34102</v>
      </c>
      <c r="AE36" s="264">
        <v>3637</v>
      </c>
      <c r="AF36" s="264">
        <v>40186</v>
      </c>
      <c r="AG36" s="264">
        <v>15192</v>
      </c>
      <c r="AH36" s="264">
        <v>9296</v>
      </c>
      <c r="AI36" s="264">
        <v>813223</v>
      </c>
      <c r="AK36" s="264" t="s">
        <v>619</v>
      </c>
    </row>
    <row r="37" spans="1:37">
      <c r="A37" s="307">
        <v>37408</v>
      </c>
      <c r="B37" s="264" t="s">
        <v>784</v>
      </c>
      <c r="C37" s="264">
        <v>11866</v>
      </c>
      <c r="D37" s="264">
        <v>36730</v>
      </c>
      <c r="E37" s="264">
        <v>9094</v>
      </c>
      <c r="F37" s="264">
        <v>5215</v>
      </c>
      <c r="G37" s="264">
        <v>29473</v>
      </c>
      <c r="H37" s="264">
        <v>8001</v>
      </c>
      <c r="I37" s="264">
        <v>12615</v>
      </c>
      <c r="J37" s="264">
        <v>35132</v>
      </c>
      <c r="K37" s="264">
        <v>107163</v>
      </c>
      <c r="L37" s="264">
        <v>11703</v>
      </c>
      <c r="M37" s="264">
        <v>39472</v>
      </c>
      <c r="N37" s="264">
        <v>12367</v>
      </c>
      <c r="O37" s="264">
        <v>11531</v>
      </c>
      <c r="P37" s="264">
        <v>71896</v>
      </c>
      <c r="Q37" s="264">
        <v>51832</v>
      </c>
      <c r="R37" s="264">
        <v>24738</v>
      </c>
      <c r="S37" s="264">
        <v>10248</v>
      </c>
      <c r="T37" s="264">
        <v>9589</v>
      </c>
      <c r="U37" s="264">
        <v>57829</v>
      </c>
      <c r="V37" s="264">
        <v>11524</v>
      </c>
      <c r="W37" s="264">
        <v>23748</v>
      </c>
      <c r="X37" s="264">
        <v>15584</v>
      </c>
      <c r="Y37" s="264">
        <v>11358</v>
      </c>
      <c r="Z37" s="264">
        <v>18019</v>
      </c>
      <c r="AA37" s="264">
        <v>32823</v>
      </c>
      <c r="AB37" s="264">
        <v>31703</v>
      </c>
      <c r="AC37" s="264">
        <v>10299</v>
      </c>
      <c r="AD37" s="264">
        <v>33939</v>
      </c>
      <c r="AE37" s="264">
        <v>3619</v>
      </c>
      <c r="AF37" s="264">
        <v>40236</v>
      </c>
      <c r="AG37" s="264">
        <v>15253</v>
      </c>
      <c r="AH37" s="264">
        <v>9290</v>
      </c>
      <c r="AI37" s="264">
        <v>813889</v>
      </c>
      <c r="AK37" s="264" t="s">
        <v>622</v>
      </c>
    </row>
    <row r="38" spans="1:37">
      <c r="A38" s="307">
        <v>37438</v>
      </c>
      <c r="B38" s="264" t="s">
        <v>785</v>
      </c>
      <c r="C38" s="264">
        <v>11882</v>
      </c>
      <c r="D38" s="264">
        <v>36758</v>
      </c>
      <c r="E38" s="264">
        <v>9147</v>
      </c>
      <c r="F38" s="264">
        <v>5224</v>
      </c>
      <c r="G38" s="264">
        <v>29608</v>
      </c>
      <c r="H38" s="264">
        <v>8044</v>
      </c>
      <c r="I38" s="264">
        <v>12687</v>
      </c>
      <c r="J38" s="264">
        <v>35099</v>
      </c>
      <c r="K38" s="264">
        <v>107148</v>
      </c>
      <c r="L38" s="264">
        <v>11662</v>
      </c>
      <c r="M38" s="264">
        <v>39428</v>
      </c>
      <c r="N38" s="264">
        <v>12393</v>
      </c>
      <c r="O38" s="264">
        <v>11581</v>
      </c>
      <c r="P38" s="264">
        <v>71960</v>
      </c>
      <c r="Q38" s="264">
        <v>51997</v>
      </c>
      <c r="R38" s="264">
        <v>24698</v>
      </c>
      <c r="S38" s="264">
        <v>10279</v>
      </c>
      <c r="T38" s="264">
        <v>9604</v>
      </c>
      <c r="U38" s="264">
        <v>57831</v>
      </c>
      <c r="V38" s="264">
        <v>11734</v>
      </c>
      <c r="W38" s="264">
        <v>23816</v>
      </c>
      <c r="X38" s="264">
        <v>15720</v>
      </c>
      <c r="Y38" s="264">
        <v>11375</v>
      </c>
      <c r="Z38" s="264">
        <v>18093</v>
      </c>
      <c r="AA38" s="264">
        <v>32854</v>
      </c>
      <c r="AB38" s="264">
        <v>31694</v>
      </c>
      <c r="AC38" s="264">
        <v>10363</v>
      </c>
      <c r="AD38" s="264">
        <v>33853</v>
      </c>
      <c r="AE38" s="264">
        <v>3628</v>
      </c>
      <c r="AF38" s="264">
        <v>40428</v>
      </c>
      <c r="AG38" s="264">
        <v>15407</v>
      </c>
      <c r="AH38" s="264">
        <v>9319</v>
      </c>
      <c r="AI38" s="264">
        <v>815314</v>
      </c>
      <c r="AK38" s="264" t="s">
        <v>623</v>
      </c>
    </row>
    <row r="39" spans="1:37">
      <c r="A39" s="307">
        <v>37469</v>
      </c>
      <c r="B39" s="264" t="s">
        <v>786</v>
      </c>
      <c r="C39" s="264">
        <v>11913</v>
      </c>
      <c r="D39" s="264">
        <v>36756</v>
      </c>
      <c r="E39" s="264">
        <v>9189</v>
      </c>
      <c r="F39" s="264">
        <v>5226</v>
      </c>
      <c r="G39" s="264">
        <v>29641</v>
      </c>
      <c r="H39" s="264">
        <v>8026</v>
      </c>
      <c r="I39" s="264">
        <v>12696</v>
      </c>
      <c r="J39" s="264">
        <v>35052</v>
      </c>
      <c r="K39" s="264">
        <v>107144</v>
      </c>
      <c r="L39" s="264">
        <v>11631</v>
      </c>
      <c r="M39" s="264">
        <v>39506</v>
      </c>
      <c r="N39" s="264">
        <v>12461</v>
      </c>
      <c r="O39" s="264">
        <v>11646</v>
      </c>
      <c r="P39" s="264">
        <v>71973</v>
      </c>
      <c r="Q39" s="264">
        <v>52250</v>
      </c>
      <c r="R39" s="264">
        <v>24665</v>
      </c>
      <c r="S39" s="264">
        <v>10295</v>
      </c>
      <c r="T39" s="264">
        <v>9621</v>
      </c>
      <c r="U39" s="264">
        <v>57912</v>
      </c>
      <c r="V39" s="264">
        <v>11782</v>
      </c>
      <c r="W39" s="264">
        <v>23857</v>
      </c>
      <c r="X39" s="264">
        <v>15768</v>
      </c>
      <c r="Y39" s="264">
        <v>11411</v>
      </c>
      <c r="Z39" s="264">
        <v>18168</v>
      </c>
      <c r="AA39" s="264">
        <v>32891</v>
      </c>
      <c r="AB39" s="264">
        <v>31667</v>
      </c>
      <c r="AC39" s="264">
        <v>10364</v>
      </c>
      <c r="AD39" s="264">
        <v>33826</v>
      </c>
      <c r="AE39" s="264">
        <v>3640</v>
      </c>
      <c r="AF39" s="264">
        <v>40589</v>
      </c>
      <c r="AG39" s="264">
        <v>15450</v>
      </c>
      <c r="AH39" s="264">
        <v>9333</v>
      </c>
      <c r="AI39" s="264">
        <v>816349</v>
      </c>
      <c r="AK39" s="264" t="s">
        <v>624</v>
      </c>
    </row>
    <row r="40" spans="1:37">
      <c r="A40" s="307">
        <v>37500</v>
      </c>
      <c r="B40" s="264" t="s">
        <v>787</v>
      </c>
      <c r="C40" s="264">
        <v>11864</v>
      </c>
      <c r="D40" s="264">
        <v>36812</v>
      </c>
      <c r="E40" s="264">
        <v>9227</v>
      </c>
      <c r="F40" s="264">
        <v>5214</v>
      </c>
      <c r="G40" s="264">
        <v>29657</v>
      </c>
      <c r="H40" s="264">
        <v>7999</v>
      </c>
      <c r="I40" s="264">
        <v>12717</v>
      </c>
      <c r="J40" s="264">
        <v>35007</v>
      </c>
      <c r="K40" s="264">
        <v>107066</v>
      </c>
      <c r="L40" s="264">
        <v>11592</v>
      </c>
      <c r="M40" s="264">
        <v>39560</v>
      </c>
      <c r="N40" s="264">
        <v>12461</v>
      </c>
      <c r="O40" s="264">
        <v>11662</v>
      </c>
      <c r="P40" s="264">
        <v>71963</v>
      </c>
      <c r="Q40" s="264">
        <v>52348</v>
      </c>
      <c r="R40" s="264">
        <v>24654</v>
      </c>
      <c r="S40" s="264">
        <v>10313</v>
      </c>
      <c r="T40" s="264">
        <v>9597</v>
      </c>
      <c r="U40" s="264">
        <v>57898</v>
      </c>
      <c r="V40" s="264">
        <v>11850</v>
      </c>
      <c r="W40" s="264">
        <v>23858</v>
      </c>
      <c r="X40" s="264">
        <v>15770</v>
      </c>
      <c r="Y40" s="264">
        <v>11411</v>
      </c>
      <c r="Z40" s="264">
        <v>18197</v>
      </c>
      <c r="AA40" s="264">
        <v>32901</v>
      </c>
      <c r="AB40" s="264">
        <v>31672</v>
      </c>
      <c r="AC40" s="264">
        <v>10298</v>
      </c>
      <c r="AD40" s="264">
        <v>33817</v>
      </c>
      <c r="AE40" s="264">
        <v>3637</v>
      </c>
      <c r="AF40" s="264">
        <v>40722</v>
      </c>
      <c r="AG40" s="264">
        <v>15446</v>
      </c>
      <c r="AH40" s="264">
        <v>9351</v>
      </c>
      <c r="AI40" s="264">
        <v>816541</v>
      </c>
      <c r="AK40" s="264" t="s">
        <v>625</v>
      </c>
    </row>
    <row r="41" spans="1:37">
      <c r="A41" s="307">
        <v>37530</v>
      </c>
      <c r="B41" s="264" t="s">
        <v>788</v>
      </c>
      <c r="C41" s="264">
        <v>11919</v>
      </c>
      <c r="D41" s="264">
        <v>36962</v>
      </c>
      <c r="E41" s="264">
        <v>9196</v>
      </c>
      <c r="F41" s="264">
        <v>5206</v>
      </c>
      <c r="G41" s="264">
        <v>29658</v>
      </c>
      <c r="H41" s="264">
        <v>7949</v>
      </c>
      <c r="I41" s="264">
        <v>12740</v>
      </c>
      <c r="J41" s="264">
        <v>34905</v>
      </c>
      <c r="K41" s="264">
        <v>107026</v>
      </c>
      <c r="L41" s="264">
        <v>11634</v>
      </c>
      <c r="M41" s="264">
        <v>39710</v>
      </c>
      <c r="N41" s="264">
        <v>12450</v>
      </c>
      <c r="O41" s="264">
        <v>11675</v>
      </c>
      <c r="P41" s="264">
        <v>72171</v>
      </c>
      <c r="Q41" s="264">
        <v>52437</v>
      </c>
      <c r="R41" s="264">
        <v>24653</v>
      </c>
      <c r="S41" s="264">
        <v>10329</v>
      </c>
      <c r="T41" s="264">
        <v>9662</v>
      </c>
      <c r="U41" s="264">
        <v>58074</v>
      </c>
      <c r="V41" s="264">
        <v>11848</v>
      </c>
      <c r="W41" s="264">
        <v>23963</v>
      </c>
      <c r="X41" s="264">
        <v>15908</v>
      </c>
      <c r="Y41" s="264">
        <v>11417</v>
      </c>
      <c r="Z41" s="264">
        <v>18201</v>
      </c>
      <c r="AA41" s="264">
        <v>32984</v>
      </c>
      <c r="AB41" s="264">
        <v>31722</v>
      </c>
      <c r="AC41" s="264">
        <v>10329</v>
      </c>
      <c r="AD41" s="264">
        <v>33740</v>
      </c>
      <c r="AE41" s="264">
        <v>3650</v>
      </c>
      <c r="AF41" s="264">
        <v>40731</v>
      </c>
      <c r="AG41" s="264">
        <v>15448</v>
      </c>
      <c r="AH41" s="264">
        <v>9367</v>
      </c>
      <c r="AI41" s="264">
        <v>817664</v>
      </c>
      <c r="AK41" s="264" t="s">
        <v>626</v>
      </c>
    </row>
    <row r="42" spans="1:37">
      <c r="A42" s="307">
        <v>37561</v>
      </c>
      <c r="B42" s="264" t="s">
        <v>789</v>
      </c>
      <c r="C42" s="264">
        <v>11885</v>
      </c>
      <c r="D42" s="264">
        <v>36872</v>
      </c>
      <c r="E42" s="264">
        <v>9210</v>
      </c>
      <c r="F42" s="264">
        <v>5209</v>
      </c>
      <c r="G42" s="264">
        <v>29679</v>
      </c>
      <c r="H42" s="264">
        <v>7841</v>
      </c>
      <c r="I42" s="264">
        <v>12712</v>
      </c>
      <c r="J42" s="264">
        <v>34819</v>
      </c>
      <c r="K42" s="264">
        <v>106854</v>
      </c>
      <c r="L42" s="264">
        <v>11622</v>
      </c>
      <c r="M42" s="264">
        <v>39676</v>
      </c>
      <c r="N42" s="264">
        <v>12382</v>
      </c>
      <c r="O42" s="264">
        <v>11666</v>
      </c>
      <c r="P42" s="264">
        <v>72154</v>
      </c>
      <c r="Q42" s="264">
        <v>52350</v>
      </c>
      <c r="R42" s="264">
        <v>24593</v>
      </c>
      <c r="S42" s="264">
        <v>10331</v>
      </c>
      <c r="T42" s="264">
        <v>9635</v>
      </c>
      <c r="U42" s="264">
        <v>58019</v>
      </c>
      <c r="V42" s="264">
        <v>11808</v>
      </c>
      <c r="W42" s="264">
        <v>23975</v>
      </c>
      <c r="X42" s="264">
        <v>15947</v>
      </c>
      <c r="Y42" s="264">
        <v>11448</v>
      </c>
      <c r="Z42" s="264">
        <v>18160</v>
      </c>
      <c r="AA42" s="264">
        <v>32952</v>
      </c>
      <c r="AB42" s="264">
        <v>31690</v>
      </c>
      <c r="AC42" s="264">
        <v>10268</v>
      </c>
      <c r="AD42" s="264">
        <v>33547</v>
      </c>
      <c r="AE42" s="264">
        <v>3624</v>
      </c>
      <c r="AF42" s="264">
        <v>40522</v>
      </c>
      <c r="AG42" s="264">
        <v>15524</v>
      </c>
      <c r="AH42" s="264">
        <v>9361</v>
      </c>
      <c r="AI42" s="264">
        <v>816335</v>
      </c>
      <c r="AK42" s="264" t="s">
        <v>627</v>
      </c>
    </row>
    <row r="43" spans="1:37">
      <c r="A43" s="307">
        <v>37591</v>
      </c>
      <c r="B43" s="264" t="s">
        <v>790</v>
      </c>
      <c r="C43" s="264">
        <v>11772</v>
      </c>
      <c r="D43" s="264">
        <v>36710</v>
      </c>
      <c r="E43" s="264">
        <v>9138</v>
      </c>
      <c r="F43" s="264">
        <v>5175</v>
      </c>
      <c r="G43" s="264">
        <v>29485</v>
      </c>
      <c r="H43" s="264">
        <v>7781</v>
      </c>
      <c r="I43" s="264">
        <v>12621</v>
      </c>
      <c r="J43" s="264">
        <v>34597</v>
      </c>
      <c r="K43" s="264">
        <v>106515</v>
      </c>
      <c r="L43" s="264">
        <v>11509</v>
      </c>
      <c r="M43" s="264">
        <v>39402</v>
      </c>
      <c r="N43" s="264">
        <v>12251</v>
      </c>
      <c r="O43" s="264">
        <v>11580</v>
      </c>
      <c r="P43" s="264">
        <v>71718</v>
      </c>
      <c r="Q43" s="264">
        <v>52135</v>
      </c>
      <c r="R43" s="264">
        <v>24408</v>
      </c>
      <c r="S43" s="264">
        <v>10249</v>
      </c>
      <c r="T43" s="264">
        <v>9558</v>
      </c>
      <c r="U43" s="264">
        <v>57775</v>
      </c>
      <c r="V43" s="264">
        <v>11684</v>
      </c>
      <c r="W43" s="264">
        <v>23820</v>
      </c>
      <c r="X43" s="264">
        <v>15778</v>
      </c>
      <c r="Y43" s="264">
        <v>11350</v>
      </c>
      <c r="Z43" s="264">
        <v>18029</v>
      </c>
      <c r="AA43" s="264">
        <v>32726</v>
      </c>
      <c r="AB43" s="264">
        <v>31539</v>
      </c>
      <c r="AC43" s="264">
        <v>10178</v>
      </c>
      <c r="AD43" s="264">
        <v>33219</v>
      </c>
      <c r="AE43" s="264">
        <v>3572</v>
      </c>
      <c r="AF43" s="264">
        <v>40178</v>
      </c>
      <c r="AG43" s="264">
        <v>15543</v>
      </c>
      <c r="AH43" s="264">
        <v>9312</v>
      </c>
      <c r="AI43" s="264">
        <v>811307</v>
      </c>
      <c r="AK43" s="264" t="s">
        <v>628</v>
      </c>
    </row>
    <row r="44" spans="1:37">
      <c r="A44" s="307">
        <v>37622</v>
      </c>
      <c r="B44" s="264" t="s">
        <v>1007</v>
      </c>
      <c r="C44" s="264">
        <v>11800</v>
      </c>
      <c r="D44" s="264">
        <v>36565</v>
      </c>
      <c r="E44" s="264">
        <v>9155</v>
      </c>
      <c r="F44" s="264">
        <v>5162</v>
      </c>
      <c r="G44" s="264">
        <v>29349</v>
      </c>
      <c r="H44" s="264">
        <v>7716</v>
      </c>
      <c r="I44" s="264">
        <v>12525</v>
      </c>
      <c r="J44" s="264">
        <v>34520</v>
      </c>
      <c r="K44" s="264">
        <v>106142</v>
      </c>
      <c r="L44" s="264">
        <v>11556</v>
      </c>
      <c r="M44" s="264">
        <v>39221</v>
      </c>
      <c r="N44" s="264">
        <v>12185</v>
      </c>
      <c r="O44" s="264">
        <v>11549</v>
      </c>
      <c r="P44" s="264">
        <v>71421</v>
      </c>
      <c r="Q44" s="264">
        <v>52056</v>
      </c>
      <c r="R44" s="264">
        <v>24372</v>
      </c>
      <c r="S44" s="264">
        <v>10231</v>
      </c>
      <c r="T44" s="264">
        <v>9581</v>
      </c>
      <c r="U44" s="264">
        <v>57572</v>
      </c>
      <c r="V44" s="264">
        <v>11609</v>
      </c>
      <c r="W44" s="264">
        <v>23734</v>
      </c>
      <c r="X44" s="264">
        <v>15740</v>
      </c>
      <c r="Y44" s="264">
        <v>11291</v>
      </c>
      <c r="Z44" s="264">
        <v>17973</v>
      </c>
      <c r="AA44" s="264">
        <v>32645</v>
      </c>
      <c r="AB44" s="264">
        <v>31458</v>
      </c>
      <c r="AC44" s="264">
        <v>10158</v>
      </c>
      <c r="AD44" s="264">
        <v>33073</v>
      </c>
      <c r="AE44" s="264">
        <v>3573</v>
      </c>
      <c r="AF44" s="264">
        <v>39995</v>
      </c>
      <c r="AG44" s="264">
        <v>15539</v>
      </c>
      <c r="AH44" s="264">
        <v>9321</v>
      </c>
      <c r="AI44" s="264">
        <v>808787</v>
      </c>
      <c r="AJ44" s="264">
        <v>2003</v>
      </c>
      <c r="AK44" s="264" t="s">
        <v>620</v>
      </c>
    </row>
    <row r="45" spans="1:37">
      <c r="A45" s="307">
        <v>37653</v>
      </c>
      <c r="B45" s="264" t="s">
        <v>791</v>
      </c>
      <c r="C45" s="264">
        <v>11804</v>
      </c>
      <c r="D45" s="264">
        <v>36533</v>
      </c>
      <c r="E45" s="264">
        <v>9225</v>
      </c>
      <c r="F45" s="264">
        <v>5211</v>
      </c>
      <c r="G45" s="264">
        <v>29238</v>
      </c>
      <c r="H45" s="264">
        <v>7686</v>
      </c>
      <c r="I45" s="264">
        <v>12566</v>
      </c>
      <c r="J45" s="264">
        <v>34637</v>
      </c>
      <c r="K45" s="264">
        <v>106003</v>
      </c>
      <c r="L45" s="264">
        <v>11623</v>
      </c>
      <c r="M45" s="264">
        <v>39271</v>
      </c>
      <c r="N45" s="264">
        <v>12228</v>
      </c>
      <c r="O45" s="264">
        <v>11603</v>
      </c>
      <c r="P45" s="264">
        <v>71535</v>
      </c>
      <c r="Q45" s="264">
        <v>52041</v>
      </c>
      <c r="R45" s="264">
        <v>24407</v>
      </c>
      <c r="S45" s="264">
        <v>10264</v>
      </c>
      <c r="T45" s="264">
        <v>9592</v>
      </c>
      <c r="U45" s="264">
        <v>57647</v>
      </c>
      <c r="V45" s="264">
        <v>11573</v>
      </c>
      <c r="W45" s="264">
        <v>23800</v>
      </c>
      <c r="X45" s="264">
        <v>15820</v>
      </c>
      <c r="Y45" s="264">
        <v>11347</v>
      </c>
      <c r="Z45" s="264">
        <v>18048</v>
      </c>
      <c r="AA45" s="264">
        <v>32606</v>
      </c>
      <c r="AB45" s="264">
        <v>31484</v>
      </c>
      <c r="AC45" s="264">
        <v>10219</v>
      </c>
      <c r="AD45" s="264">
        <v>33166</v>
      </c>
      <c r="AE45" s="264">
        <v>3577</v>
      </c>
      <c r="AF45" s="264">
        <v>40047</v>
      </c>
      <c r="AG45" s="264">
        <v>15652</v>
      </c>
      <c r="AH45" s="264">
        <v>9379</v>
      </c>
      <c r="AI45" s="264">
        <v>809832</v>
      </c>
      <c r="AK45" s="264" t="s">
        <v>621</v>
      </c>
    </row>
    <row r="46" spans="1:37">
      <c r="A46" s="307">
        <v>37681</v>
      </c>
      <c r="B46" s="264" t="s">
        <v>792</v>
      </c>
      <c r="C46" s="264">
        <v>11858</v>
      </c>
      <c r="D46" s="264">
        <v>36716</v>
      </c>
      <c r="E46" s="264">
        <v>9252</v>
      </c>
      <c r="F46" s="264">
        <v>5213</v>
      </c>
      <c r="G46" s="264">
        <v>29178</v>
      </c>
      <c r="H46" s="264">
        <v>7655</v>
      </c>
      <c r="I46" s="264">
        <v>12597</v>
      </c>
      <c r="J46" s="264">
        <v>34713</v>
      </c>
      <c r="K46" s="264">
        <v>105819</v>
      </c>
      <c r="L46" s="264">
        <v>11638</v>
      </c>
      <c r="M46" s="264">
        <v>39442</v>
      </c>
      <c r="N46" s="264">
        <v>12268</v>
      </c>
      <c r="O46" s="264">
        <v>11663</v>
      </c>
      <c r="P46" s="264">
        <v>71599</v>
      </c>
      <c r="Q46" s="264">
        <v>52066</v>
      </c>
      <c r="R46" s="264">
        <v>24594</v>
      </c>
      <c r="S46" s="264">
        <v>10296</v>
      </c>
      <c r="T46" s="264">
        <v>9674</v>
      </c>
      <c r="U46" s="264">
        <v>57869</v>
      </c>
      <c r="V46" s="264">
        <v>11546</v>
      </c>
      <c r="W46" s="264">
        <v>23838</v>
      </c>
      <c r="X46" s="264">
        <v>15847</v>
      </c>
      <c r="Y46" s="264">
        <v>11406</v>
      </c>
      <c r="Z46" s="264">
        <v>18121</v>
      </c>
      <c r="AA46" s="264">
        <v>32444</v>
      </c>
      <c r="AB46" s="264">
        <v>31499</v>
      </c>
      <c r="AC46" s="264">
        <v>10255</v>
      </c>
      <c r="AD46" s="264">
        <v>33437</v>
      </c>
      <c r="AE46" s="264">
        <v>3585</v>
      </c>
      <c r="AF46" s="264">
        <v>40098</v>
      </c>
      <c r="AG46" s="264">
        <v>15633</v>
      </c>
      <c r="AH46" s="264">
        <v>9418</v>
      </c>
      <c r="AI46" s="264">
        <v>811237</v>
      </c>
      <c r="AK46" s="264" t="s">
        <v>578</v>
      </c>
    </row>
    <row r="47" spans="1:37">
      <c r="A47" s="307">
        <v>37712</v>
      </c>
      <c r="B47" s="264" t="s">
        <v>793</v>
      </c>
      <c r="C47" s="264">
        <v>11913</v>
      </c>
      <c r="D47" s="264">
        <v>36763</v>
      </c>
      <c r="E47" s="264">
        <v>9274</v>
      </c>
      <c r="F47" s="264">
        <v>5244</v>
      </c>
      <c r="G47" s="264">
        <v>29124</v>
      </c>
      <c r="H47" s="264">
        <v>7687</v>
      </c>
      <c r="I47" s="264">
        <v>12550</v>
      </c>
      <c r="J47" s="264">
        <v>34594</v>
      </c>
      <c r="K47" s="264">
        <v>105637</v>
      </c>
      <c r="L47" s="264">
        <v>11539</v>
      </c>
      <c r="M47" s="264">
        <v>39476</v>
      </c>
      <c r="N47" s="264">
        <v>12309</v>
      </c>
      <c r="O47" s="264">
        <v>11722</v>
      </c>
      <c r="P47" s="264">
        <v>71753</v>
      </c>
      <c r="Q47" s="264">
        <v>51931</v>
      </c>
      <c r="R47" s="264">
        <v>24761</v>
      </c>
      <c r="S47" s="264">
        <v>10327</v>
      </c>
      <c r="T47" s="264">
        <v>9781</v>
      </c>
      <c r="U47" s="264">
        <v>57892</v>
      </c>
      <c r="V47" s="264">
        <v>11560</v>
      </c>
      <c r="W47" s="264">
        <v>23932</v>
      </c>
      <c r="X47" s="264">
        <v>15958</v>
      </c>
      <c r="Y47" s="264">
        <v>11458</v>
      </c>
      <c r="Z47" s="264">
        <v>18166</v>
      </c>
      <c r="AA47" s="264">
        <v>32303</v>
      </c>
      <c r="AB47" s="264">
        <v>31464</v>
      </c>
      <c r="AC47" s="264">
        <v>10278</v>
      </c>
      <c r="AD47" s="264">
        <v>33392</v>
      </c>
      <c r="AE47" s="264">
        <v>3591</v>
      </c>
      <c r="AF47" s="264">
        <v>40286</v>
      </c>
      <c r="AG47" s="264">
        <v>15660</v>
      </c>
      <c r="AH47" s="264">
        <v>9383</v>
      </c>
      <c r="AI47" s="264">
        <v>811708</v>
      </c>
      <c r="AK47" s="264" t="s">
        <v>617</v>
      </c>
    </row>
    <row r="48" spans="1:37">
      <c r="A48" s="307">
        <v>37742</v>
      </c>
      <c r="B48" s="264" t="s">
        <v>794</v>
      </c>
      <c r="C48" s="264">
        <v>11891</v>
      </c>
      <c r="D48" s="264">
        <v>36703</v>
      </c>
      <c r="E48" s="264">
        <v>9294</v>
      </c>
      <c r="F48" s="264">
        <v>5225</v>
      </c>
      <c r="G48" s="264">
        <v>28993</v>
      </c>
      <c r="H48" s="264">
        <v>7702</v>
      </c>
      <c r="I48" s="264">
        <v>12635</v>
      </c>
      <c r="J48" s="264">
        <v>34514</v>
      </c>
      <c r="K48" s="264">
        <v>105319</v>
      </c>
      <c r="L48" s="264">
        <v>11476</v>
      </c>
      <c r="M48" s="264">
        <v>39443</v>
      </c>
      <c r="N48" s="264">
        <v>12329</v>
      </c>
      <c r="O48" s="264">
        <v>11736</v>
      </c>
      <c r="P48" s="264">
        <v>71625</v>
      </c>
      <c r="Q48" s="264">
        <v>51807</v>
      </c>
      <c r="R48" s="264">
        <v>24874</v>
      </c>
      <c r="S48" s="264">
        <v>10313</v>
      </c>
      <c r="T48" s="264">
        <v>9881</v>
      </c>
      <c r="U48" s="264">
        <v>57963</v>
      </c>
      <c r="V48" s="264">
        <v>11546</v>
      </c>
      <c r="W48" s="264">
        <v>23912</v>
      </c>
      <c r="X48" s="264">
        <v>15817</v>
      </c>
      <c r="Y48" s="264">
        <v>11502</v>
      </c>
      <c r="Z48" s="264">
        <v>18169</v>
      </c>
      <c r="AA48" s="264">
        <v>32217</v>
      </c>
      <c r="AB48" s="264">
        <v>31453</v>
      </c>
      <c r="AC48" s="264">
        <v>10267</v>
      </c>
      <c r="AD48" s="264">
        <v>33280</v>
      </c>
      <c r="AE48" s="264">
        <v>3637</v>
      </c>
      <c r="AF48" s="264">
        <v>40276</v>
      </c>
      <c r="AG48" s="264">
        <v>15655</v>
      </c>
      <c r="AH48" s="264">
        <v>9347</v>
      </c>
      <c r="AI48" s="264">
        <v>810801</v>
      </c>
      <c r="AK48" s="264" t="s">
        <v>619</v>
      </c>
    </row>
    <row r="49" spans="1:37">
      <c r="A49" s="307">
        <v>37773</v>
      </c>
      <c r="B49" s="264" t="s">
        <v>795</v>
      </c>
      <c r="C49" s="264">
        <v>11917</v>
      </c>
      <c r="D49" s="264">
        <v>36750</v>
      </c>
      <c r="E49" s="264">
        <v>9253</v>
      </c>
      <c r="F49" s="264">
        <v>5240</v>
      </c>
      <c r="G49" s="264">
        <v>28877</v>
      </c>
      <c r="H49" s="264">
        <v>7713</v>
      </c>
      <c r="I49" s="264">
        <v>12748</v>
      </c>
      <c r="J49" s="264">
        <v>34458</v>
      </c>
      <c r="K49" s="264">
        <v>105104</v>
      </c>
      <c r="L49" s="264">
        <v>11474</v>
      </c>
      <c r="M49" s="264">
        <v>39466</v>
      </c>
      <c r="N49" s="264">
        <v>12289</v>
      </c>
      <c r="O49" s="264">
        <v>11733</v>
      </c>
      <c r="P49" s="264">
        <v>71727</v>
      </c>
      <c r="Q49" s="264">
        <v>51889</v>
      </c>
      <c r="R49" s="264">
        <v>25020</v>
      </c>
      <c r="S49" s="264">
        <v>10321</v>
      </c>
      <c r="T49" s="264">
        <v>9901</v>
      </c>
      <c r="U49" s="264">
        <v>57829</v>
      </c>
      <c r="V49" s="264">
        <v>11611</v>
      </c>
      <c r="W49" s="264">
        <v>24003</v>
      </c>
      <c r="X49" s="264">
        <v>15855</v>
      </c>
      <c r="Y49" s="264">
        <v>11563</v>
      </c>
      <c r="Z49" s="264">
        <v>18213</v>
      </c>
      <c r="AA49" s="264">
        <v>32259</v>
      </c>
      <c r="AB49" s="264">
        <v>31405</v>
      </c>
      <c r="AC49" s="264">
        <v>10327</v>
      </c>
      <c r="AD49" s="264">
        <v>33273</v>
      </c>
      <c r="AE49" s="264">
        <v>3634</v>
      </c>
      <c r="AF49" s="264">
        <v>40439</v>
      </c>
      <c r="AG49" s="264">
        <v>15669</v>
      </c>
      <c r="AH49" s="264">
        <v>9388</v>
      </c>
      <c r="AI49" s="264">
        <v>811348</v>
      </c>
      <c r="AK49" s="264" t="s">
        <v>622</v>
      </c>
    </row>
    <row r="50" spans="1:37">
      <c r="A50" s="307">
        <v>37803</v>
      </c>
      <c r="B50" s="264" t="s">
        <v>796</v>
      </c>
      <c r="C50" s="264">
        <v>11914</v>
      </c>
      <c r="D50" s="264">
        <v>36818</v>
      </c>
      <c r="E50" s="264">
        <v>9196</v>
      </c>
      <c r="F50" s="264">
        <v>5280</v>
      </c>
      <c r="G50" s="264">
        <v>28676</v>
      </c>
      <c r="H50" s="264">
        <v>7722</v>
      </c>
      <c r="I50" s="264">
        <v>12804</v>
      </c>
      <c r="J50" s="264">
        <v>34410</v>
      </c>
      <c r="K50" s="264">
        <v>104987</v>
      </c>
      <c r="L50" s="264">
        <v>11468</v>
      </c>
      <c r="M50" s="264">
        <v>39470</v>
      </c>
      <c r="N50" s="264">
        <v>12297</v>
      </c>
      <c r="O50" s="264">
        <v>11684</v>
      </c>
      <c r="P50" s="264">
        <v>71568</v>
      </c>
      <c r="Q50" s="264">
        <v>51848</v>
      </c>
      <c r="R50" s="264">
        <v>25051</v>
      </c>
      <c r="S50" s="264">
        <v>10291</v>
      </c>
      <c r="T50" s="264">
        <v>9773</v>
      </c>
      <c r="U50" s="264">
        <v>57674</v>
      </c>
      <c r="V50" s="264">
        <v>11603</v>
      </c>
      <c r="W50" s="264">
        <v>24077</v>
      </c>
      <c r="X50" s="264">
        <v>15905</v>
      </c>
      <c r="Y50" s="264">
        <v>11562</v>
      </c>
      <c r="Z50" s="264">
        <v>18121</v>
      </c>
      <c r="AA50" s="264">
        <v>32132</v>
      </c>
      <c r="AB50" s="264">
        <v>31368</v>
      </c>
      <c r="AC50" s="264">
        <v>10338</v>
      </c>
      <c r="AD50" s="264">
        <v>33212</v>
      </c>
      <c r="AE50" s="264">
        <v>3658</v>
      </c>
      <c r="AF50" s="264">
        <v>40557</v>
      </c>
      <c r="AG50" s="264">
        <v>15666</v>
      </c>
      <c r="AH50" s="264">
        <v>9370</v>
      </c>
      <c r="AI50" s="264">
        <v>810500</v>
      </c>
      <c r="AK50" s="264" t="s">
        <v>623</v>
      </c>
    </row>
    <row r="51" spans="1:37">
      <c r="A51" s="307">
        <v>37834</v>
      </c>
      <c r="B51" s="264" t="s">
        <v>797</v>
      </c>
      <c r="C51" s="264">
        <v>11927</v>
      </c>
      <c r="D51" s="264">
        <v>36813</v>
      </c>
      <c r="E51" s="264">
        <v>9156</v>
      </c>
      <c r="F51" s="264">
        <v>5282</v>
      </c>
      <c r="G51" s="264">
        <v>28570</v>
      </c>
      <c r="H51" s="264">
        <v>7746</v>
      </c>
      <c r="I51" s="264">
        <v>12846</v>
      </c>
      <c r="J51" s="264">
        <v>34334</v>
      </c>
      <c r="K51" s="264">
        <v>104834</v>
      </c>
      <c r="L51" s="264">
        <v>11439</v>
      </c>
      <c r="M51" s="264">
        <v>39505</v>
      </c>
      <c r="N51" s="264">
        <v>12289</v>
      </c>
      <c r="O51" s="264">
        <v>11692</v>
      </c>
      <c r="P51" s="264">
        <v>71557</v>
      </c>
      <c r="Q51" s="264">
        <v>51835</v>
      </c>
      <c r="R51" s="264">
        <v>25071</v>
      </c>
      <c r="S51" s="264">
        <v>10287</v>
      </c>
      <c r="T51" s="264">
        <v>9778</v>
      </c>
      <c r="U51" s="264">
        <v>57543</v>
      </c>
      <c r="V51" s="264">
        <v>11570</v>
      </c>
      <c r="W51" s="264">
        <v>24080</v>
      </c>
      <c r="X51" s="264">
        <v>15889</v>
      </c>
      <c r="Y51" s="264">
        <v>11516</v>
      </c>
      <c r="Z51" s="264">
        <v>18049</v>
      </c>
      <c r="AA51" s="264">
        <v>32041</v>
      </c>
      <c r="AB51" s="264">
        <v>31244</v>
      </c>
      <c r="AC51" s="264">
        <v>10328</v>
      </c>
      <c r="AD51" s="264">
        <v>33130</v>
      </c>
      <c r="AE51" s="264">
        <v>3654</v>
      </c>
      <c r="AF51" s="264">
        <v>40520</v>
      </c>
      <c r="AG51" s="264">
        <v>15696</v>
      </c>
      <c r="AH51" s="264">
        <v>9325</v>
      </c>
      <c r="AI51" s="264">
        <v>809546</v>
      </c>
      <c r="AK51" s="264" t="s">
        <v>624</v>
      </c>
    </row>
    <row r="52" spans="1:37">
      <c r="A52" s="307">
        <v>37865</v>
      </c>
      <c r="B52" s="264" t="s">
        <v>798</v>
      </c>
      <c r="C52" s="264">
        <v>11910</v>
      </c>
      <c r="D52" s="264">
        <v>36853</v>
      </c>
      <c r="E52" s="264">
        <v>9195</v>
      </c>
      <c r="F52" s="264">
        <v>5283</v>
      </c>
      <c r="G52" s="264">
        <v>28580</v>
      </c>
      <c r="H52" s="264">
        <v>7776</v>
      </c>
      <c r="I52" s="264">
        <v>12943</v>
      </c>
      <c r="J52" s="264">
        <v>34423</v>
      </c>
      <c r="K52" s="264">
        <v>104830</v>
      </c>
      <c r="L52" s="264">
        <v>11392</v>
      </c>
      <c r="M52" s="264">
        <v>39499</v>
      </c>
      <c r="N52" s="264">
        <v>12290</v>
      </c>
      <c r="O52" s="264">
        <v>11696</v>
      </c>
      <c r="P52" s="264">
        <v>71553</v>
      </c>
      <c r="Q52" s="264">
        <v>52058</v>
      </c>
      <c r="R52" s="264">
        <v>25028</v>
      </c>
      <c r="S52" s="264">
        <v>10290</v>
      </c>
      <c r="T52" s="264">
        <v>9790</v>
      </c>
      <c r="U52" s="264">
        <v>57444</v>
      </c>
      <c r="V52" s="264">
        <v>11647</v>
      </c>
      <c r="W52" s="264">
        <v>24164</v>
      </c>
      <c r="X52" s="264">
        <v>15859</v>
      </c>
      <c r="Y52" s="264">
        <v>11521</v>
      </c>
      <c r="Z52" s="264">
        <v>18122</v>
      </c>
      <c r="AA52" s="264">
        <v>31984</v>
      </c>
      <c r="AB52" s="264">
        <v>31259</v>
      </c>
      <c r="AC52" s="264">
        <v>10343</v>
      </c>
      <c r="AD52" s="264">
        <v>33012</v>
      </c>
      <c r="AE52" s="264">
        <v>3684</v>
      </c>
      <c r="AF52" s="264">
        <v>40549</v>
      </c>
      <c r="AG52" s="264">
        <v>15744</v>
      </c>
      <c r="AH52" s="264">
        <v>9364</v>
      </c>
      <c r="AI52" s="264">
        <v>810085</v>
      </c>
      <c r="AK52" s="264" t="s">
        <v>625</v>
      </c>
    </row>
    <row r="53" spans="1:37">
      <c r="A53" s="307">
        <v>37895</v>
      </c>
      <c r="B53" s="264" t="s">
        <v>799</v>
      </c>
      <c r="C53" s="264">
        <v>11972</v>
      </c>
      <c r="D53" s="264">
        <v>36949</v>
      </c>
      <c r="E53" s="264">
        <v>9195</v>
      </c>
      <c r="F53" s="264">
        <v>5300</v>
      </c>
      <c r="G53" s="264">
        <v>28649</v>
      </c>
      <c r="H53" s="264">
        <v>7769</v>
      </c>
      <c r="I53" s="264">
        <v>12977</v>
      </c>
      <c r="J53" s="264">
        <v>34397</v>
      </c>
      <c r="K53" s="264">
        <v>104886</v>
      </c>
      <c r="L53" s="264">
        <v>11459</v>
      </c>
      <c r="M53" s="264">
        <v>39480</v>
      </c>
      <c r="N53" s="264">
        <v>12349</v>
      </c>
      <c r="O53" s="264">
        <v>11713</v>
      </c>
      <c r="P53" s="264">
        <v>71683</v>
      </c>
      <c r="Q53" s="264">
        <v>52189</v>
      </c>
      <c r="R53" s="264">
        <v>25085</v>
      </c>
      <c r="S53" s="264">
        <v>10272</v>
      </c>
      <c r="T53" s="264">
        <v>9828</v>
      </c>
      <c r="U53" s="264">
        <v>57579</v>
      </c>
      <c r="V53" s="264">
        <v>11748</v>
      </c>
      <c r="W53" s="264">
        <v>24290</v>
      </c>
      <c r="X53" s="264">
        <v>15845</v>
      </c>
      <c r="Y53" s="264">
        <v>11587</v>
      </c>
      <c r="Z53" s="264">
        <v>18227</v>
      </c>
      <c r="AA53" s="264">
        <v>32054</v>
      </c>
      <c r="AB53" s="264">
        <v>31310</v>
      </c>
      <c r="AC53" s="264">
        <v>10307</v>
      </c>
      <c r="AD53" s="264">
        <v>32992</v>
      </c>
      <c r="AE53" s="264">
        <v>3703</v>
      </c>
      <c r="AF53" s="264">
        <v>40552</v>
      </c>
      <c r="AG53" s="264">
        <v>15789</v>
      </c>
      <c r="AH53" s="264">
        <v>9427</v>
      </c>
      <c r="AI53" s="264">
        <v>811562</v>
      </c>
      <c r="AK53" s="264" t="s">
        <v>626</v>
      </c>
    </row>
    <row r="54" spans="1:37">
      <c r="A54" s="307">
        <v>37926</v>
      </c>
      <c r="B54" s="264" t="s">
        <v>800</v>
      </c>
      <c r="C54" s="264">
        <v>11900</v>
      </c>
      <c r="D54" s="264">
        <v>36982</v>
      </c>
      <c r="E54" s="264">
        <v>9168</v>
      </c>
      <c r="F54" s="264">
        <v>5276</v>
      </c>
      <c r="G54" s="264">
        <v>28472</v>
      </c>
      <c r="H54" s="264">
        <v>7716</v>
      </c>
      <c r="I54" s="264">
        <v>12956</v>
      </c>
      <c r="J54" s="264">
        <v>34301</v>
      </c>
      <c r="K54" s="264">
        <v>104722</v>
      </c>
      <c r="L54" s="264">
        <v>11464</v>
      </c>
      <c r="M54" s="264">
        <v>39356</v>
      </c>
      <c r="N54" s="264">
        <v>12333</v>
      </c>
      <c r="O54" s="264">
        <v>11685</v>
      </c>
      <c r="P54" s="264">
        <v>71467</v>
      </c>
      <c r="Q54" s="264">
        <v>52103</v>
      </c>
      <c r="R54" s="264">
        <v>25001</v>
      </c>
      <c r="S54" s="264">
        <v>10238</v>
      </c>
      <c r="T54" s="264">
        <v>9876</v>
      </c>
      <c r="U54" s="264">
        <v>57468</v>
      </c>
      <c r="V54" s="264">
        <v>11678</v>
      </c>
      <c r="W54" s="264">
        <v>24308</v>
      </c>
      <c r="X54" s="264">
        <v>15796</v>
      </c>
      <c r="Y54" s="264">
        <v>11578</v>
      </c>
      <c r="Z54" s="264">
        <v>18358</v>
      </c>
      <c r="AA54" s="264">
        <v>32013</v>
      </c>
      <c r="AB54" s="264">
        <v>31234</v>
      </c>
      <c r="AC54" s="264">
        <v>10254</v>
      </c>
      <c r="AD54" s="264">
        <v>32833</v>
      </c>
      <c r="AE54" s="264">
        <v>3664</v>
      </c>
      <c r="AF54" s="264">
        <v>40264</v>
      </c>
      <c r="AG54" s="264">
        <v>15763</v>
      </c>
      <c r="AH54" s="264">
        <v>9423</v>
      </c>
      <c r="AI54" s="264">
        <v>809650</v>
      </c>
      <c r="AK54" s="264" t="s">
        <v>627</v>
      </c>
    </row>
    <row r="55" spans="1:37">
      <c r="A55" s="307">
        <v>37956</v>
      </c>
      <c r="B55" s="264" t="s">
        <v>801</v>
      </c>
      <c r="C55" s="264">
        <v>11807</v>
      </c>
      <c r="D55" s="264">
        <v>36841</v>
      </c>
      <c r="E55" s="264">
        <v>9114</v>
      </c>
      <c r="F55" s="264">
        <v>5280</v>
      </c>
      <c r="G55" s="264">
        <v>28343</v>
      </c>
      <c r="H55" s="264">
        <v>7660</v>
      </c>
      <c r="I55" s="264">
        <v>12820</v>
      </c>
      <c r="J55" s="264">
        <v>34014</v>
      </c>
      <c r="K55" s="264">
        <v>104516</v>
      </c>
      <c r="L55" s="264">
        <v>11397</v>
      </c>
      <c r="M55" s="264">
        <v>39214</v>
      </c>
      <c r="N55" s="264">
        <v>12306</v>
      </c>
      <c r="O55" s="264">
        <v>11625</v>
      </c>
      <c r="P55" s="264">
        <v>71354</v>
      </c>
      <c r="Q55" s="264">
        <v>51943</v>
      </c>
      <c r="R55" s="264">
        <v>24849</v>
      </c>
      <c r="S55" s="264">
        <v>10160</v>
      </c>
      <c r="T55" s="264">
        <v>9793</v>
      </c>
      <c r="U55" s="264">
        <v>57243</v>
      </c>
      <c r="V55" s="264">
        <v>11611</v>
      </c>
      <c r="W55" s="264">
        <v>24207</v>
      </c>
      <c r="X55" s="264">
        <v>15752</v>
      </c>
      <c r="Y55" s="264">
        <v>11504</v>
      </c>
      <c r="Z55" s="264">
        <v>18251</v>
      </c>
      <c r="AA55" s="264">
        <v>31755</v>
      </c>
      <c r="AB55" s="264">
        <v>31079</v>
      </c>
      <c r="AC55" s="264">
        <v>10197</v>
      </c>
      <c r="AD55" s="264">
        <v>32730</v>
      </c>
      <c r="AE55" s="264">
        <v>3632</v>
      </c>
      <c r="AF55" s="264">
        <v>39933</v>
      </c>
      <c r="AG55" s="264">
        <v>15656</v>
      </c>
      <c r="AH55" s="264">
        <v>9378</v>
      </c>
      <c r="AI55" s="264">
        <v>805964</v>
      </c>
      <c r="AK55" s="264" t="s">
        <v>628</v>
      </c>
    </row>
    <row r="56" spans="1:37">
      <c r="A56" s="307">
        <v>37987</v>
      </c>
      <c r="B56" s="264" t="s">
        <v>1008</v>
      </c>
      <c r="C56" s="264">
        <v>11758</v>
      </c>
      <c r="D56" s="264">
        <v>36710</v>
      </c>
      <c r="E56" s="264">
        <v>9112</v>
      </c>
      <c r="F56" s="264">
        <v>5277</v>
      </c>
      <c r="G56" s="264">
        <v>28255</v>
      </c>
      <c r="H56" s="264">
        <v>7602</v>
      </c>
      <c r="I56" s="264">
        <v>12624</v>
      </c>
      <c r="J56" s="264">
        <v>33915</v>
      </c>
      <c r="K56" s="264">
        <v>103988</v>
      </c>
      <c r="L56" s="264">
        <v>11387</v>
      </c>
      <c r="M56" s="264">
        <v>38897</v>
      </c>
      <c r="N56" s="264">
        <v>12214</v>
      </c>
      <c r="O56" s="264">
        <v>11519</v>
      </c>
      <c r="P56" s="264">
        <v>71061</v>
      </c>
      <c r="Q56" s="264">
        <v>51723</v>
      </c>
      <c r="R56" s="264">
        <v>24717</v>
      </c>
      <c r="S56" s="264">
        <v>10116</v>
      </c>
      <c r="T56" s="264">
        <v>9749</v>
      </c>
      <c r="U56" s="264">
        <v>57025</v>
      </c>
      <c r="V56" s="264">
        <v>11532</v>
      </c>
      <c r="W56" s="264">
        <v>24110</v>
      </c>
      <c r="X56" s="264">
        <v>15629</v>
      </c>
      <c r="Y56" s="264">
        <v>11495</v>
      </c>
      <c r="Z56" s="264">
        <v>18186</v>
      </c>
      <c r="AA56" s="264">
        <v>31494</v>
      </c>
      <c r="AB56" s="264">
        <v>30900</v>
      </c>
      <c r="AC56" s="264">
        <v>10164</v>
      </c>
      <c r="AD56" s="264">
        <v>32573</v>
      </c>
      <c r="AE56" s="264">
        <v>3587</v>
      </c>
      <c r="AF56" s="264">
        <v>39772</v>
      </c>
      <c r="AG56" s="264">
        <v>15546</v>
      </c>
      <c r="AH56" s="264">
        <v>9323</v>
      </c>
      <c r="AI56" s="264">
        <v>801960</v>
      </c>
      <c r="AJ56" s="264">
        <v>2004</v>
      </c>
      <c r="AK56" s="264" t="s">
        <v>620</v>
      </c>
    </row>
    <row r="57" spans="1:37">
      <c r="A57" s="307">
        <v>38018</v>
      </c>
      <c r="B57" s="264" t="s">
        <v>802</v>
      </c>
      <c r="C57" s="264">
        <v>11817</v>
      </c>
      <c r="D57" s="264">
        <v>36793</v>
      </c>
      <c r="E57" s="264">
        <v>9148</v>
      </c>
      <c r="F57" s="264">
        <v>5282</v>
      </c>
      <c r="G57" s="264">
        <v>28301</v>
      </c>
      <c r="H57" s="264">
        <v>7587</v>
      </c>
      <c r="I57" s="264">
        <v>12594</v>
      </c>
      <c r="J57" s="264">
        <v>33867</v>
      </c>
      <c r="K57" s="264">
        <v>103619</v>
      </c>
      <c r="L57" s="264">
        <v>11474</v>
      </c>
      <c r="M57" s="264">
        <v>38814</v>
      </c>
      <c r="N57" s="264">
        <v>12238</v>
      </c>
      <c r="O57" s="264">
        <v>11487</v>
      </c>
      <c r="P57" s="264">
        <v>71186</v>
      </c>
      <c r="Q57" s="264">
        <v>51672</v>
      </c>
      <c r="R57" s="264">
        <v>24790</v>
      </c>
      <c r="S57" s="264">
        <v>10125</v>
      </c>
      <c r="T57" s="264">
        <v>9746</v>
      </c>
      <c r="U57" s="264">
        <v>57036</v>
      </c>
      <c r="V57" s="264">
        <v>11548</v>
      </c>
      <c r="W57" s="264">
        <v>24067</v>
      </c>
      <c r="X57" s="264">
        <v>15644</v>
      </c>
      <c r="Y57" s="264">
        <v>11587</v>
      </c>
      <c r="Z57" s="264">
        <v>18179</v>
      </c>
      <c r="AA57" s="264">
        <v>31459</v>
      </c>
      <c r="AB57" s="264">
        <v>31013</v>
      </c>
      <c r="AC57" s="264">
        <v>10224</v>
      </c>
      <c r="AD57" s="264">
        <v>32631</v>
      </c>
      <c r="AE57" s="264">
        <v>3616</v>
      </c>
      <c r="AF57" s="264">
        <v>39815</v>
      </c>
      <c r="AG57" s="264">
        <v>15530</v>
      </c>
      <c r="AH57" s="264">
        <v>9329</v>
      </c>
      <c r="AI57" s="264">
        <v>802218</v>
      </c>
      <c r="AK57" s="264" t="s">
        <v>621</v>
      </c>
    </row>
    <row r="58" spans="1:37">
      <c r="A58" s="307">
        <v>38047</v>
      </c>
      <c r="B58" s="264" t="s">
        <v>803</v>
      </c>
      <c r="C58" s="264">
        <v>11927</v>
      </c>
      <c r="D58" s="264">
        <v>37084</v>
      </c>
      <c r="E58" s="264">
        <v>9188</v>
      </c>
      <c r="F58" s="264">
        <v>5297</v>
      </c>
      <c r="G58" s="264">
        <v>28353</v>
      </c>
      <c r="H58" s="264">
        <v>7649</v>
      </c>
      <c r="I58" s="264">
        <v>12665</v>
      </c>
      <c r="J58" s="264">
        <v>33933</v>
      </c>
      <c r="K58" s="264">
        <v>103640</v>
      </c>
      <c r="L58" s="264">
        <v>11411</v>
      </c>
      <c r="M58" s="264">
        <v>39067</v>
      </c>
      <c r="N58" s="264">
        <v>12296</v>
      </c>
      <c r="O58" s="264">
        <v>11501</v>
      </c>
      <c r="P58" s="264">
        <v>71481</v>
      </c>
      <c r="Q58" s="264">
        <v>51936</v>
      </c>
      <c r="R58" s="264">
        <v>24843</v>
      </c>
      <c r="S58" s="264">
        <v>10192</v>
      </c>
      <c r="T58" s="264">
        <v>9788</v>
      </c>
      <c r="U58" s="264">
        <v>57184</v>
      </c>
      <c r="V58" s="264">
        <v>11595</v>
      </c>
      <c r="W58" s="264">
        <v>24259</v>
      </c>
      <c r="X58" s="264">
        <v>15686</v>
      </c>
      <c r="Y58" s="264">
        <v>11708</v>
      </c>
      <c r="Z58" s="264">
        <v>18306</v>
      </c>
      <c r="AA58" s="264">
        <v>31541</v>
      </c>
      <c r="AB58" s="264">
        <v>31248</v>
      </c>
      <c r="AC58" s="264">
        <v>10292</v>
      </c>
      <c r="AD58" s="264">
        <v>32797</v>
      </c>
      <c r="AE58" s="264">
        <v>3688</v>
      </c>
      <c r="AF58" s="264">
        <v>40123</v>
      </c>
      <c r="AG58" s="264">
        <v>15571</v>
      </c>
      <c r="AH58" s="264">
        <v>9350</v>
      </c>
      <c r="AI58" s="264">
        <v>805599</v>
      </c>
      <c r="AK58" s="264" t="s">
        <v>578</v>
      </c>
    </row>
    <row r="59" spans="1:37">
      <c r="A59" s="307">
        <v>38078</v>
      </c>
      <c r="B59" s="264" t="s">
        <v>804</v>
      </c>
      <c r="C59" s="264">
        <v>11939</v>
      </c>
      <c r="D59" s="264">
        <v>37148</v>
      </c>
      <c r="E59" s="264">
        <v>9176</v>
      </c>
      <c r="F59" s="264">
        <v>5299</v>
      </c>
      <c r="G59" s="264">
        <v>28346</v>
      </c>
      <c r="H59" s="264">
        <v>7649</v>
      </c>
      <c r="I59" s="264">
        <v>12729</v>
      </c>
      <c r="J59" s="264">
        <v>33911</v>
      </c>
      <c r="K59" s="264">
        <v>103561</v>
      </c>
      <c r="L59" s="264">
        <v>11382</v>
      </c>
      <c r="M59" s="264">
        <v>39117</v>
      </c>
      <c r="N59" s="264">
        <v>12305</v>
      </c>
      <c r="O59" s="264">
        <v>11545</v>
      </c>
      <c r="P59" s="264">
        <v>71573</v>
      </c>
      <c r="Q59" s="264">
        <v>51932</v>
      </c>
      <c r="R59" s="264">
        <v>24825</v>
      </c>
      <c r="S59" s="264">
        <v>10212</v>
      </c>
      <c r="T59" s="264">
        <v>9832</v>
      </c>
      <c r="U59" s="264">
        <v>57160</v>
      </c>
      <c r="V59" s="264">
        <v>11644</v>
      </c>
      <c r="W59" s="264">
        <v>24318</v>
      </c>
      <c r="X59" s="264">
        <v>15702</v>
      </c>
      <c r="Y59" s="264">
        <v>11768</v>
      </c>
      <c r="Z59" s="264">
        <v>18338</v>
      </c>
      <c r="AA59" s="264">
        <v>31488</v>
      </c>
      <c r="AB59" s="264">
        <v>31277</v>
      </c>
      <c r="AC59" s="264">
        <v>10253</v>
      </c>
      <c r="AD59" s="264">
        <v>32740</v>
      </c>
      <c r="AE59" s="264">
        <v>3720</v>
      </c>
      <c r="AF59" s="264">
        <v>40161</v>
      </c>
      <c r="AG59" s="264">
        <v>15645</v>
      </c>
      <c r="AH59" s="264">
        <v>9374</v>
      </c>
      <c r="AI59" s="264">
        <v>806069</v>
      </c>
      <c r="AK59" s="264" t="s">
        <v>617</v>
      </c>
    </row>
    <row r="60" spans="1:37">
      <c r="A60" s="307">
        <v>38108</v>
      </c>
      <c r="B60" s="264" t="s">
        <v>805</v>
      </c>
      <c r="C60" s="264">
        <v>11892</v>
      </c>
      <c r="D60" s="264">
        <v>37177</v>
      </c>
      <c r="E60" s="264">
        <v>9202</v>
      </c>
      <c r="F60" s="264">
        <v>5342</v>
      </c>
      <c r="G60" s="264">
        <v>28282</v>
      </c>
      <c r="H60" s="264">
        <v>7625</v>
      </c>
      <c r="I60" s="264">
        <v>12771</v>
      </c>
      <c r="J60" s="264">
        <v>33910</v>
      </c>
      <c r="K60" s="264">
        <v>103440</v>
      </c>
      <c r="L60" s="264">
        <v>11351</v>
      </c>
      <c r="M60" s="264">
        <v>38969</v>
      </c>
      <c r="N60" s="264">
        <v>12303</v>
      </c>
      <c r="O60" s="264">
        <v>11537</v>
      </c>
      <c r="P60" s="264">
        <v>71606</v>
      </c>
      <c r="Q60" s="264">
        <v>52008</v>
      </c>
      <c r="R60" s="264">
        <v>24805</v>
      </c>
      <c r="S60" s="264">
        <v>10203</v>
      </c>
      <c r="T60" s="264">
        <v>9824</v>
      </c>
      <c r="U60" s="264">
        <v>57117</v>
      </c>
      <c r="V60" s="264">
        <v>11624</v>
      </c>
      <c r="W60" s="264">
        <v>24407</v>
      </c>
      <c r="X60" s="264">
        <v>15700</v>
      </c>
      <c r="Y60" s="264">
        <v>11828</v>
      </c>
      <c r="Z60" s="264">
        <v>18394</v>
      </c>
      <c r="AA60" s="264">
        <v>31395</v>
      </c>
      <c r="AB60" s="264">
        <v>31338</v>
      </c>
      <c r="AC60" s="264">
        <v>10232</v>
      </c>
      <c r="AD60" s="264">
        <v>32712</v>
      </c>
      <c r="AE60" s="264">
        <v>3714</v>
      </c>
      <c r="AF60" s="264">
        <v>40175</v>
      </c>
      <c r="AG60" s="264">
        <v>15639</v>
      </c>
      <c r="AH60" s="264">
        <v>9357</v>
      </c>
      <c r="AI60" s="264">
        <v>805879</v>
      </c>
      <c r="AK60" s="264" t="s">
        <v>619</v>
      </c>
    </row>
    <row r="61" spans="1:37">
      <c r="A61" s="307">
        <v>38139</v>
      </c>
      <c r="B61" s="264" t="s">
        <v>806</v>
      </c>
      <c r="C61" s="264">
        <v>11917</v>
      </c>
      <c r="D61" s="264">
        <v>37392</v>
      </c>
      <c r="E61" s="264">
        <v>9275</v>
      </c>
      <c r="F61" s="264">
        <v>5359</v>
      </c>
      <c r="G61" s="264">
        <v>28263</v>
      </c>
      <c r="H61" s="264">
        <v>7600</v>
      </c>
      <c r="I61" s="264">
        <v>12816</v>
      </c>
      <c r="J61" s="264">
        <v>33919</v>
      </c>
      <c r="K61" s="264">
        <v>103343</v>
      </c>
      <c r="L61" s="264">
        <v>11353</v>
      </c>
      <c r="M61" s="264">
        <v>39051</v>
      </c>
      <c r="N61" s="264">
        <v>12327</v>
      </c>
      <c r="O61" s="264">
        <v>11580</v>
      </c>
      <c r="P61" s="264">
        <v>71781</v>
      </c>
      <c r="Q61" s="264">
        <v>52044</v>
      </c>
      <c r="R61" s="264">
        <v>24836</v>
      </c>
      <c r="S61" s="264">
        <v>10255</v>
      </c>
      <c r="T61" s="264">
        <v>9902</v>
      </c>
      <c r="U61" s="264">
        <v>57256</v>
      </c>
      <c r="V61" s="264">
        <v>11657</v>
      </c>
      <c r="W61" s="264">
        <v>24487</v>
      </c>
      <c r="X61" s="264">
        <v>15716</v>
      </c>
      <c r="Y61" s="264">
        <v>11858</v>
      </c>
      <c r="Z61" s="264">
        <v>18519</v>
      </c>
      <c r="AA61" s="264">
        <v>31433</v>
      </c>
      <c r="AB61" s="264">
        <v>31413</v>
      </c>
      <c r="AC61" s="264">
        <v>10277</v>
      </c>
      <c r="AD61" s="264">
        <v>32739</v>
      </c>
      <c r="AE61" s="264">
        <v>3744</v>
      </c>
      <c r="AF61" s="264">
        <v>40173</v>
      </c>
      <c r="AG61" s="264">
        <v>15655</v>
      </c>
      <c r="AH61" s="264">
        <v>9444</v>
      </c>
      <c r="AI61" s="264">
        <v>807384</v>
      </c>
      <c r="AK61" s="264" t="s">
        <v>622</v>
      </c>
    </row>
    <row r="62" spans="1:37">
      <c r="A62" s="307">
        <v>38169</v>
      </c>
      <c r="B62" s="264" t="s">
        <v>807</v>
      </c>
      <c r="C62" s="264">
        <v>11913</v>
      </c>
      <c r="D62" s="264">
        <v>37410</v>
      </c>
      <c r="E62" s="264">
        <v>9257</v>
      </c>
      <c r="F62" s="264">
        <v>5357</v>
      </c>
      <c r="G62" s="264">
        <v>28135</v>
      </c>
      <c r="H62" s="264">
        <v>7580</v>
      </c>
      <c r="I62" s="264">
        <v>12739</v>
      </c>
      <c r="J62" s="264">
        <v>33823</v>
      </c>
      <c r="K62" s="264">
        <v>103217</v>
      </c>
      <c r="L62" s="264">
        <v>11280</v>
      </c>
      <c r="M62" s="264">
        <v>39305</v>
      </c>
      <c r="N62" s="264">
        <v>12368</v>
      </c>
      <c r="O62" s="264">
        <v>11545</v>
      </c>
      <c r="P62" s="264">
        <v>71741</v>
      </c>
      <c r="Q62" s="264">
        <v>52017</v>
      </c>
      <c r="R62" s="264">
        <v>24844</v>
      </c>
      <c r="S62" s="264">
        <v>10216</v>
      </c>
      <c r="T62" s="264">
        <v>9977</v>
      </c>
      <c r="U62" s="264">
        <v>57174</v>
      </c>
      <c r="V62" s="264">
        <v>11658</v>
      </c>
      <c r="W62" s="264">
        <v>24514</v>
      </c>
      <c r="X62" s="264">
        <v>15751</v>
      </c>
      <c r="Y62" s="264">
        <v>11841</v>
      </c>
      <c r="Z62" s="264">
        <v>18536</v>
      </c>
      <c r="AA62" s="264">
        <v>31383</v>
      </c>
      <c r="AB62" s="264">
        <v>31354</v>
      </c>
      <c r="AC62" s="264">
        <v>10215</v>
      </c>
      <c r="AD62" s="264">
        <v>32600</v>
      </c>
      <c r="AE62" s="264">
        <v>3715</v>
      </c>
      <c r="AF62" s="264">
        <v>40102</v>
      </c>
      <c r="AG62" s="264">
        <v>15593</v>
      </c>
      <c r="AH62" s="264">
        <v>9424</v>
      </c>
      <c r="AI62" s="264">
        <v>806584</v>
      </c>
      <c r="AK62" s="264" t="s">
        <v>623</v>
      </c>
    </row>
    <row r="63" spans="1:37">
      <c r="A63" s="307">
        <v>38200</v>
      </c>
      <c r="B63" s="264" t="s">
        <v>808</v>
      </c>
      <c r="C63" s="264">
        <v>11921</v>
      </c>
      <c r="D63" s="264">
        <v>37581</v>
      </c>
      <c r="E63" s="264">
        <v>9227</v>
      </c>
      <c r="F63" s="264">
        <v>5363</v>
      </c>
      <c r="G63" s="264">
        <v>28097</v>
      </c>
      <c r="H63" s="264">
        <v>7580</v>
      </c>
      <c r="I63" s="264">
        <v>12721</v>
      </c>
      <c r="J63" s="264">
        <v>33817</v>
      </c>
      <c r="K63" s="264">
        <v>103321</v>
      </c>
      <c r="L63" s="264">
        <v>11298</v>
      </c>
      <c r="M63" s="264">
        <v>39452</v>
      </c>
      <c r="N63" s="264">
        <v>12387</v>
      </c>
      <c r="O63" s="264">
        <v>11551</v>
      </c>
      <c r="P63" s="264">
        <v>71752</v>
      </c>
      <c r="Q63" s="264">
        <v>52086</v>
      </c>
      <c r="R63" s="264">
        <v>24904</v>
      </c>
      <c r="S63" s="264">
        <v>10249</v>
      </c>
      <c r="T63" s="264">
        <v>10013</v>
      </c>
      <c r="U63" s="264">
        <v>57224</v>
      </c>
      <c r="V63" s="264">
        <v>11628</v>
      </c>
      <c r="W63" s="264">
        <v>24586</v>
      </c>
      <c r="X63" s="264">
        <v>15774</v>
      </c>
      <c r="Y63" s="264">
        <v>11908</v>
      </c>
      <c r="Z63" s="264">
        <v>18535</v>
      </c>
      <c r="AA63" s="264">
        <v>31343</v>
      </c>
      <c r="AB63" s="264">
        <v>31316</v>
      </c>
      <c r="AC63" s="264">
        <v>10232</v>
      </c>
      <c r="AD63" s="264">
        <v>32584</v>
      </c>
      <c r="AE63" s="264">
        <v>3743</v>
      </c>
      <c r="AF63" s="264">
        <v>40123</v>
      </c>
      <c r="AG63" s="264">
        <v>15604</v>
      </c>
      <c r="AH63" s="264">
        <v>9438</v>
      </c>
      <c r="AI63" s="264">
        <v>807358</v>
      </c>
      <c r="AK63" s="264" t="s">
        <v>624</v>
      </c>
    </row>
    <row r="64" spans="1:37">
      <c r="A64" s="307">
        <v>38231</v>
      </c>
      <c r="B64" s="264" t="s">
        <v>809</v>
      </c>
      <c r="C64" s="264">
        <v>11941</v>
      </c>
      <c r="D64" s="264">
        <v>37667</v>
      </c>
      <c r="E64" s="264">
        <v>9282</v>
      </c>
      <c r="F64" s="264">
        <v>5372</v>
      </c>
      <c r="G64" s="264">
        <v>28076</v>
      </c>
      <c r="H64" s="264">
        <v>7594</v>
      </c>
      <c r="I64" s="264">
        <v>12755</v>
      </c>
      <c r="J64" s="264">
        <v>33725</v>
      </c>
      <c r="K64" s="264">
        <v>103196</v>
      </c>
      <c r="L64" s="264">
        <v>11251</v>
      </c>
      <c r="M64" s="264">
        <v>39382</v>
      </c>
      <c r="N64" s="264">
        <v>12382</v>
      </c>
      <c r="O64" s="264">
        <v>11552</v>
      </c>
      <c r="P64" s="264">
        <v>71757</v>
      </c>
      <c r="Q64" s="264">
        <v>52254</v>
      </c>
      <c r="R64" s="264">
        <v>24963</v>
      </c>
      <c r="S64" s="264">
        <v>10245</v>
      </c>
      <c r="T64" s="264">
        <v>10033</v>
      </c>
      <c r="U64" s="264">
        <v>57132</v>
      </c>
      <c r="V64" s="264">
        <v>11620</v>
      </c>
      <c r="W64" s="264">
        <v>24674</v>
      </c>
      <c r="X64" s="264">
        <v>15818</v>
      </c>
      <c r="Y64" s="264">
        <v>11950</v>
      </c>
      <c r="Z64" s="264">
        <v>18532</v>
      </c>
      <c r="AA64" s="264">
        <v>31314</v>
      </c>
      <c r="AB64" s="264">
        <v>31422</v>
      </c>
      <c r="AC64" s="264">
        <v>10260</v>
      </c>
      <c r="AD64" s="264">
        <v>32574</v>
      </c>
      <c r="AE64" s="264">
        <v>3761</v>
      </c>
      <c r="AF64" s="264">
        <v>40035</v>
      </c>
      <c r="AG64" s="264">
        <v>15573</v>
      </c>
      <c r="AH64" s="264">
        <v>9372</v>
      </c>
      <c r="AI64" s="264">
        <v>807464</v>
      </c>
      <c r="AK64" s="264" t="s">
        <v>625</v>
      </c>
    </row>
    <row r="65" spans="1:37">
      <c r="A65" s="307">
        <v>38261</v>
      </c>
      <c r="B65" s="264" t="s">
        <v>810</v>
      </c>
      <c r="C65" s="264">
        <v>11972</v>
      </c>
      <c r="D65" s="264">
        <v>37644</v>
      </c>
      <c r="E65" s="264">
        <v>9310</v>
      </c>
      <c r="F65" s="264">
        <v>5397</v>
      </c>
      <c r="G65" s="264">
        <v>28066</v>
      </c>
      <c r="H65" s="264">
        <v>7593</v>
      </c>
      <c r="I65" s="264">
        <v>12683</v>
      </c>
      <c r="J65" s="264">
        <v>33582</v>
      </c>
      <c r="K65" s="264">
        <v>103098</v>
      </c>
      <c r="L65" s="264">
        <v>11271</v>
      </c>
      <c r="M65" s="264">
        <v>39286</v>
      </c>
      <c r="N65" s="264">
        <v>12387</v>
      </c>
      <c r="O65" s="264">
        <v>11529</v>
      </c>
      <c r="P65" s="264">
        <v>71642</v>
      </c>
      <c r="Q65" s="264">
        <v>52303</v>
      </c>
      <c r="R65" s="264">
        <v>24967</v>
      </c>
      <c r="S65" s="264">
        <v>10276</v>
      </c>
      <c r="T65" s="264">
        <v>10045</v>
      </c>
      <c r="U65" s="264">
        <v>56992</v>
      </c>
      <c r="V65" s="264">
        <v>11604</v>
      </c>
      <c r="W65" s="264">
        <v>24654</v>
      </c>
      <c r="X65" s="264">
        <v>15826</v>
      </c>
      <c r="Y65" s="264">
        <v>11932</v>
      </c>
      <c r="Z65" s="264">
        <v>18523</v>
      </c>
      <c r="AA65" s="264">
        <v>31244</v>
      </c>
      <c r="AB65" s="264">
        <v>31400</v>
      </c>
      <c r="AC65" s="264">
        <v>10300</v>
      </c>
      <c r="AD65" s="264">
        <v>32487</v>
      </c>
      <c r="AE65" s="264">
        <v>3744</v>
      </c>
      <c r="AF65" s="264">
        <v>39942</v>
      </c>
      <c r="AG65" s="264">
        <v>15568</v>
      </c>
      <c r="AH65" s="264">
        <v>9365</v>
      </c>
      <c r="AI65" s="264">
        <v>806632</v>
      </c>
      <c r="AK65" s="264" t="s">
        <v>626</v>
      </c>
    </row>
    <row r="66" spans="1:37">
      <c r="A66" s="307">
        <v>38292</v>
      </c>
      <c r="B66" s="264" t="s">
        <v>811</v>
      </c>
      <c r="C66" s="264">
        <v>11971</v>
      </c>
      <c r="D66" s="264">
        <v>37681</v>
      </c>
      <c r="E66" s="264">
        <v>9289</v>
      </c>
      <c r="F66" s="264">
        <v>5435</v>
      </c>
      <c r="G66" s="264">
        <v>28075</v>
      </c>
      <c r="H66" s="264">
        <v>7613</v>
      </c>
      <c r="I66" s="264">
        <v>12642</v>
      </c>
      <c r="J66" s="264">
        <v>33570</v>
      </c>
      <c r="K66" s="264">
        <v>103120</v>
      </c>
      <c r="L66" s="264">
        <v>11297</v>
      </c>
      <c r="M66" s="264">
        <v>39242</v>
      </c>
      <c r="N66" s="264">
        <v>12417</v>
      </c>
      <c r="O66" s="264">
        <v>11493</v>
      </c>
      <c r="P66" s="264">
        <v>71726</v>
      </c>
      <c r="Q66" s="264">
        <v>52399</v>
      </c>
      <c r="R66" s="264">
        <v>25021</v>
      </c>
      <c r="S66" s="264">
        <v>10272</v>
      </c>
      <c r="T66" s="264">
        <v>10096</v>
      </c>
      <c r="U66" s="264">
        <v>57033</v>
      </c>
      <c r="V66" s="264">
        <v>11583</v>
      </c>
      <c r="W66" s="264">
        <v>24596</v>
      </c>
      <c r="X66" s="264">
        <v>15825</v>
      </c>
      <c r="Y66" s="264">
        <v>11986</v>
      </c>
      <c r="Z66" s="264">
        <v>18607</v>
      </c>
      <c r="AA66" s="264">
        <v>31194</v>
      </c>
      <c r="AB66" s="264">
        <v>31402</v>
      </c>
      <c r="AC66" s="264">
        <v>10272</v>
      </c>
      <c r="AD66" s="264">
        <v>32436</v>
      </c>
      <c r="AE66" s="264">
        <v>3746</v>
      </c>
      <c r="AF66" s="264">
        <v>39947</v>
      </c>
      <c r="AG66" s="264">
        <v>15653</v>
      </c>
      <c r="AH66" s="264">
        <v>9414</v>
      </c>
      <c r="AI66" s="264">
        <v>807053</v>
      </c>
      <c r="AK66" s="264" t="s">
        <v>627</v>
      </c>
    </row>
    <row r="67" spans="1:37">
      <c r="A67" s="307">
        <v>38322</v>
      </c>
      <c r="B67" s="264" t="s">
        <v>812</v>
      </c>
      <c r="C67" s="264">
        <v>11912</v>
      </c>
      <c r="D67" s="264">
        <v>37438</v>
      </c>
      <c r="E67" s="264">
        <v>9259</v>
      </c>
      <c r="F67" s="264">
        <v>5415</v>
      </c>
      <c r="G67" s="264">
        <v>27980</v>
      </c>
      <c r="H67" s="264">
        <v>7539</v>
      </c>
      <c r="I67" s="264">
        <v>12475</v>
      </c>
      <c r="J67" s="264">
        <v>33263</v>
      </c>
      <c r="K67" s="264">
        <v>102484</v>
      </c>
      <c r="L67" s="264">
        <v>11252</v>
      </c>
      <c r="M67" s="264">
        <v>39070</v>
      </c>
      <c r="N67" s="264">
        <v>12302</v>
      </c>
      <c r="O67" s="264">
        <v>11393</v>
      </c>
      <c r="P67" s="264">
        <v>71373</v>
      </c>
      <c r="Q67" s="264">
        <v>52281</v>
      </c>
      <c r="R67" s="264">
        <v>24841</v>
      </c>
      <c r="S67" s="264">
        <v>10218</v>
      </c>
      <c r="T67" s="264">
        <v>10043</v>
      </c>
      <c r="U67" s="264">
        <v>56792</v>
      </c>
      <c r="V67" s="264">
        <v>11465</v>
      </c>
      <c r="W67" s="264">
        <v>24460</v>
      </c>
      <c r="X67" s="264">
        <v>15639</v>
      </c>
      <c r="Y67" s="264">
        <v>11925</v>
      </c>
      <c r="Z67" s="264">
        <v>18511</v>
      </c>
      <c r="AA67" s="264">
        <v>31029</v>
      </c>
      <c r="AB67" s="264">
        <v>31157</v>
      </c>
      <c r="AC67" s="264">
        <v>10156</v>
      </c>
      <c r="AD67" s="264">
        <v>32234</v>
      </c>
      <c r="AE67" s="264">
        <v>3698</v>
      </c>
      <c r="AF67" s="264">
        <v>39508</v>
      </c>
      <c r="AG67" s="264">
        <v>15553</v>
      </c>
      <c r="AH67" s="264">
        <v>9347</v>
      </c>
      <c r="AI67" s="264">
        <v>802012</v>
      </c>
      <c r="AK67" s="264" t="s">
        <v>628</v>
      </c>
    </row>
    <row r="68" spans="1:37">
      <c r="A68" s="307">
        <v>38353</v>
      </c>
      <c r="B68" s="264" t="s">
        <v>1009</v>
      </c>
      <c r="C68" s="264">
        <v>11866</v>
      </c>
      <c r="D68" s="264">
        <v>37315</v>
      </c>
      <c r="E68" s="264">
        <v>9311</v>
      </c>
      <c r="F68" s="264">
        <v>5436</v>
      </c>
      <c r="G68" s="264">
        <v>27954</v>
      </c>
      <c r="H68" s="264">
        <v>7499</v>
      </c>
      <c r="I68" s="264">
        <v>12376</v>
      </c>
      <c r="J68" s="264">
        <v>33102</v>
      </c>
      <c r="K68" s="264">
        <v>102235</v>
      </c>
      <c r="L68" s="264">
        <v>11223</v>
      </c>
      <c r="M68" s="264">
        <v>38767</v>
      </c>
      <c r="N68" s="264">
        <v>12309</v>
      </c>
      <c r="O68" s="264">
        <v>11381</v>
      </c>
      <c r="P68" s="264">
        <v>71035</v>
      </c>
      <c r="Q68" s="264">
        <v>52088</v>
      </c>
      <c r="R68" s="264">
        <v>24815</v>
      </c>
      <c r="S68" s="264">
        <v>10227</v>
      </c>
      <c r="T68" s="264">
        <v>10056</v>
      </c>
      <c r="U68" s="264">
        <v>56600</v>
      </c>
      <c r="V68" s="264">
        <v>11423</v>
      </c>
      <c r="W68" s="264">
        <v>24322</v>
      </c>
      <c r="X68" s="264">
        <v>15588</v>
      </c>
      <c r="Y68" s="264">
        <v>11941</v>
      </c>
      <c r="Z68" s="264">
        <v>18449</v>
      </c>
      <c r="AA68" s="264">
        <v>30854</v>
      </c>
      <c r="AB68" s="264">
        <v>31100</v>
      </c>
      <c r="AC68" s="264">
        <v>10075</v>
      </c>
      <c r="AD68" s="264">
        <v>32115</v>
      </c>
      <c r="AE68" s="264">
        <v>3653</v>
      </c>
      <c r="AF68" s="264">
        <v>39387</v>
      </c>
      <c r="AG68" s="264">
        <v>15513</v>
      </c>
      <c r="AH68" s="264">
        <v>9313</v>
      </c>
      <c r="AI68" s="264">
        <v>799328</v>
      </c>
      <c r="AJ68" s="264">
        <v>2005</v>
      </c>
      <c r="AK68" s="264" t="s">
        <v>620</v>
      </c>
    </row>
    <row r="69" spans="1:37">
      <c r="A69" s="307">
        <v>38384</v>
      </c>
      <c r="B69" s="264" t="s">
        <v>813</v>
      </c>
      <c r="C69" s="264">
        <v>11914</v>
      </c>
      <c r="D69" s="264">
        <v>37297</v>
      </c>
      <c r="E69" s="264">
        <v>9353</v>
      </c>
      <c r="F69" s="264">
        <v>5457</v>
      </c>
      <c r="G69" s="264">
        <v>27956</v>
      </c>
      <c r="H69" s="264">
        <v>7514</v>
      </c>
      <c r="I69" s="264">
        <v>12421</v>
      </c>
      <c r="J69" s="264">
        <v>33126</v>
      </c>
      <c r="K69" s="264">
        <v>102074</v>
      </c>
      <c r="L69" s="264">
        <v>11247</v>
      </c>
      <c r="M69" s="264">
        <v>38703</v>
      </c>
      <c r="N69" s="264">
        <v>12284</v>
      </c>
      <c r="O69" s="264">
        <v>11399</v>
      </c>
      <c r="P69" s="264">
        <v>71219</v>
      </c>
      <c r="Q69" s="264">
        <v>52164</v>
      </c>
      <c r="R69" s="264">
        <v>24923</v>
      </c>
      <c r="S69" s="264">
        <v>10270</v>
      </c>
      <c r="T69" s="264">
        <v>10062</v>
      </c>
      <c r="U69" s="264">
        <v>56574</v>
      </c>
      <c r="V69" s="264">
        <v>11435</v>
      </c>
      <c r="W69" s="264">
        <v>24347</v>
      </c>
      <c r="X69" s="264">
        <v>15581</v>
      </c>
      <c r="Y69" s="264">
        <v>11987</v>
      </c>
      <c r="Z69" s="264">
        <v>18544</v>
      </c>
      <c r="AA69" s="264">
        <v>30831</v>
      </c>
      <c r="AB69" s="264">
        <v>31210</v>
      </c>
      <c r="AC69" s="264">
        <v>10140</v>
      </c>
      <c r="AD69" s="264">
        <v>32249</v>
      </c>
      <c r="AE69" s="264">
        <v>3641</v>
      </c>
      <c r="AF69" s="264">
        <v>39584</v>
      </c>
      <c r="AG69" s="264">
        <v>15590</v>
      </c>
      <c r="AH69" s="264">
        <v>9349</v>
      </c>
      <c r="AI69" s="264">
        <v>800445</v>
      </c>
      <c r="AK69" s="264" t="s">
        <v>621</v>
      </c>
    </row>
    <row r="70" spans="1:37">
      <c r="A70" s="307">
        <v>38412</v>
      </c>
      <c r="B70" s="264" t="s">
        <v>814</v>
      </c>
      <c r="C70" s="264">
        <v>11878</v>
      </c>
      <c r="D70" s="264">
        <v>37339</v>
      </c>
      <c r="E70" s="264">
        <v>9381</v>
      </c>
      <c r="F70" s="264">
        <v>5478</v>
      </c>
      <c r="G70" s="264">
        <v>27975</v>
      </c>
      <c r="H70" s="264">
        <v>7477</v>
      </c>
      <c r="I70" s="264">
        <v>12517</v>
      </c>
      <c r="J70" s="264">
        <v>33124</v>
      </c>
      <c r="K70" s="264">
        <v>101979</v>
      </c>
      <c r="L70" s="264">
        <v>11229</v>
      </c>
      <c r="M70" s="264">
        <v>38578</v>
      </c>
      <c r="N70" s="264">
        <v>12299</v>
      </c>
      <c r="O70" s="264">
        <v>11344</v>
      </c>
      <c r="P70" s="264">
        <v>71205</v>
      </c>
      <c r="Q70" s="264">
        <v>52131</v>
      </c>
      <c r="R70" s="264">
        <v>24983</v>
      </c>
      <c r="S70" s="264">
        <v>10252</v>
      </c>
      <c r="T70" s="264">
        <v>10039</v>
      </c>
      <c r="U70" s="264">
        <v>56544</v>
      </c>
      <c r="V70" s="264">
        <v>11418</v>
      </c>
      <c r="W70" s="264">
        <v>24393</v>
      </c>
      <c r="X70" s="264">
        <v>15552</v>
      </c>
      <c r="Y70" s="264">
        <v>12069</v>
      </c>
      <c r="Z70" s="264">
        <v>18578</v>
      </c>
      <c r="AA70" s="264">
        <v>30742</v>
      </c>
      <c r="AB70" s="264">
        <v>31347</v>
      </c>
      <c r="AC70" s="264">
        <v>10151</v>
      </c>
      <c r="AD70" s="264">
        <v>32253</v>
      </c>
      <c r="AE70" s="264">
        <v>3615</v>
      </c>
      <c r="AF70" s="264">
        <v>39764</v>
      </c>
      <c r="AG70" s="264">
        <v>15618</v>
      </c>
      <c r="AH70" s="264">
        <v>9304</v>
      </c>
      <c r="AI70" s="264">
        <v>800556</v>
      </c>
      <c r="AK70" s="264" t="s">
        <v>578</v>
      </c>
    </row>
    <row r="71" spans="1:37">
      <c r="A71" s="307">
        <v>38443</v>
      </c>
      <c r="B71" s="264" t="s">
        <v>815</v>
      </c>
      <c r="C71" s="264">
        <v>11881</v>
      </c>
      <c r="D71" s="264">
        <v>37508</v>
      </c>
      <c r="E71" s="264">
        <v>9421</v>
      </c>
      <c r="F71" s="264">
        <v>5482</v>
      </c>
      <c r="G71" s="264">
        <v>28040</v>
      </c>
      <c r="H71" s="264">
        <v>7488</v>
      </c>
      <c r="I71" s="264">
        <v>12542</v>
      </c>
      <c r="J71" s="264">
        <v>33181</v>
      </c>
      <c r="K71" s="264">
        <v>101903</v>
      </c>
      <c r="L71" s="264">
        <v>11266</v>
      </c>
      <c r="M71" s="264">
        <v>38722</v>
      </c>
      <c r="N71" s="264">
        <v>12294</v>
      </c>
      <c r="O71" s="264">
        <v>11389</v>
      </c>
      <c r="P71" s="264">
        <v>71242</v>
      </c>
      <c r="Q71" s="264">
        <v>52227</v>
      </c>
      <c r="R71" s="264">
        <v>25016</v>
      </c>
      <c r="S71" s="264">
        <v>10279</v>
      </c>
      <c r="T71" s="264">
        <v>10038</v>
      </c>
      <c r="U71" s="264">
        <v>56629</v>
      </c>
      <c r="V71" s="264">
        <v>11509</v>
      </c>
      <c r="W71" s="264">
        <v>24423</v>
      </c>
      <c r="X71" s="264">
        <v>15666</v>
      </c>
      <c r="Y71" s="264">
        <v>12162</v>
      </c>
      <c r="Z71" s="264">
        <v>18547</v>
      </c>
      <c r="AA71" s="264">
        <v>30845</v>
      </c>
      <c r="AB71" s="264">
        <v>31392</v>
      </c>
      <c r="AC71" s="264">
        <v>10177</v>
      </c>
      <c r="AD71" s="264">
        <v>32302</v>
      </c>
      <c r="AE71" s="264">
        <v>3651</v>
      </c>
      <c r="AF71" s="264">
        <v>40003</v>
      </c>
      <c r="AG71" s="264">
        <v>15639</v>
      </c>
      <c r="AH71" s="264">
        <v>9319</v>
      </c>
      <c r="AI71" s="264">
        <v>802183</v>
      </c>
      <c r="AK71" s="264" t="s">
        <v>617</v>
      </c>
    </row>
    <row r="72" spans="1:37">
      <c r="A72" s="307">
        <v>38473</v>
      </c>
      <c r="B72" s="264" t="s">
        <v>816</v>
      </c>
      <c r="C72" s="264">
        <v>11888</v>
      </c>
      <c r="D72" s="264">
        <v>37500</v>
      </c>
      <c r="E72" s="264">
        <v>9489</v>
      </c>
      <c r="F72" s="264">
        <v>5461</v>
      </c>
      <c r="G72" s="264">
        <v>28045</v>
      </c>
      <c r="H72" s="264">
        <v>7496</v>
      </c>
      <c r="I72" s="264">
        <v>12551</v>
      </c>
      <c r="J72" s="264">
        <v>33202</v>
      </c>
      <c r="K72" s="264">
        <v>101822</v>
      </c>
      <c r="L72" s="264">
        <v>11234</v>
      </c>
      <c r="M72" s="264">
        <v>38806</v>
      </c>
      <c r="N72" s="264">
        <v>12284</v>
      </c>
      <c r="O72" s="264">
        <v>11390</v>
      </c>
      <c r="P72" s="264">
        <v>71398</v>
      </c>
      <c r="Q72" s="264">
        <v>52457</v>
      </c>
      <c r="R72" s="264">
        <v>24975</v>
      </c>
      <c r="S72" s="264">
        <v>10253</v>
      </c>
      <c r="T72" s="264">
        <v>10071</v>
      </c>
      <c r="U72" s="264">
        <v>56674</v>
      </c>
      <c r="V72" s="264">
        <v>11519</v>
      </c>
      <c r="W72" s="264">
        <v>24560</v>
      </c>
      <c r="X72" s="264">
        <v>15676</v>
      </c>
      <c r="Y72" s="264">
        <v>12214</v>
      </c>
      <c r="Z72" s="264">
        <v>18643</v>
      </c>
      <c r="AA72" s="264">
        <v>30810</v>
      </c>
      <c r="AB72" s="264">
        <v>31475</v>
      </c>
      <c r="AC72" s="264">
        <v>10168</v>
      </c>
      <c r="AD72" s="264">
        <v>32399</v>
      </c>
      <c r="AE72" s="264">
        <v>3665</v>
      </c>
      <c r="AF72" s="264">
        <v>40124</v>
      </c>
      <c r="AG72" s="264">
        <v>15644</v>
      </c>
      <c r="AH72" s="264">
        <v>9339</v>
      </c>
      <c r="AI72" s="264">
        <v>803232</v>
      </c>
      <c r="AK72" s="264" t="s">
        <v>619</v>
      </c>
    </row>
    <row r="73" spans="1:37">
      <c r="A73" s="307">
        <v>38504</v>
      </c>
      <c r="B73" s="264" t="s">
        <v>817</v>
      </c>
      <c r="C73" s="264">
        <v>11881</v>
      </c>
      <c r="D73" s="264">
        <v>37728</v>
      </c>
      <c r="E73" s="264">
        <v>9566</v>
      </c>
      <c r="F73" s="264">
        <v>5471</v>
      </c>
      <c r="G73" s="264">
        <v>27963</v>
      </c>
      <c r="H73" s="264">
        <v>7528</v>
      </c>
      <c r="I73" s="264">
        <v>12607</v>
      </c>
      <c r="J73" s="264">
        <v>33199</v>
      </c>
      <c r="K73" s="264">
        <v>101993</v>
      </c>
      <c r="L73" s="264">
        <v>11235</v>
      </c>
      <c r="M73" s="264">
        <v>38850</v>
      </c>
      <c r="N73" s="264">
        <v>12251</v>
      </c>
      <c r="O73" s="264">
        <v>11405</v>
      </c>
      <c r="P73" s="264">
        <v>71695</v>
      </c>
      <c r="Q73" s="264">
        <v>52568</v>
      </c>
      <c r="R73" s="264">
        <v>25066</v>
      </c>
      <c r="S73" s="264">
        <v>10295</v>
      </c>
      <c r="T73" s="264">
        <v>10119</v>
      </c>
      <c r="U73" s="264">
        <v>56707</v>
      </c>
      <c r="V73" s="264">
        <v>11522</v>
      </c>
      <c r="W73" s="264">
        <v>24599</v>
      </c>
      <c r="X73" s="264">
        <v>15735</v>
      </c>
      <c r="Y73" s="264">
        <v>12261</v>
      </c>
      <c r="Z73" s="264">
        <v>18653</v>
      </c>
      <c r="AA73" s="264">
        <v>30858</v>
      </c>
      <c r="AB73" s="264">
        <v>31493</v>
      </c>
      <c r="AC73" s="264">
        <v>10237</v>
      </c>
      <c r="AD73" s="264">
        <v>32409</v>
      </c>
      <c r="AE73" s="264">
        <v>3669</v>
      </c>
      <c r="AF73" s="264">
        <v>40140</v>
      </c>
      <c r="AG73" s="264">
        <v>15696</v>
      </c>
      <c r="AH73" s="264">
        <v>9369</v>
      </c>
      <c r="AI73" s="264">
        <v>804768</v>
      </c>
      <c r="AK73" s="264" t="s">
        <v>622</v>
      </c>
    </row>
    <row r="74" spans="1:37">
      <c r="A74" s="307">
        <v>38534</v>
      </c>
      <c r="B74" s="264" t="s">
        <v>818</v>
      </c>
      <c r="C74" s="264">
        <v>11815</v>
      </c>
      <c r="D74" s="264">
        <v>37716</v>
      </c>
      <c r="E74" s="264">
        <v>9546</v>
      </c>
      <c r="F74" s="264">
        <v>5480</v>
      </c>
      <c r="G74" s="264">
        <v>27947</v>
      </c>
      <c r="H74" s="264">
        <v>7499</v>
      </c>
      <c r="I74" s="264">
        <v>12669</v>
      </c>
      <c r="J74" s="264">
        <v>33111</v>
      </c>
      <c r="K74" s="264">
        <v>101959</v>
      </c>
      <c r="L74" s="264">
        <v>11213</v>
      </c>
      <c r="M74" s="264">
        <v>38730</v>
      </c>
      <c r="N74" s="264">
        <v>12228</v>
      </c>
      <c r="O74" s="264">
        <v>11409</v>
      </c>
      <c r="P74" s="264">
        <v>71419</v>
      </c>
      <c r="Q74" s="264">
        <v>52552</v>
      </c>
      <c r="R74" s="264">
        <v>24972</v>
      </c>
      <c r="S74" s="264">
        <v>10277</v>
      </c>
      <c r="T74" s="264">
        <v>10067</v>
      </c>
      <c r="U74" s="264">
        <v>56593</v>
      </c>
      <c r="V74" s="264">
        <v>11541</v>
      </c>
      <c r="W74" s="264">
        <v>24566</v>
      </c>
      <c r="X74" s="264">
        <v>15692</v>
      </c>
      <c r="Y74" s="264">
        <v>12282</v>
      </c>
      <c r="Z74" s="264">
        <v>18641</v>
      </c>
      <c r="AA74" s="264">
        <v>30676</v>
      </c>
      <c r="AB74" s="264">
        <v>31395</v>
      </c>
      <c r="AC74" s="264">
        <v>10254</v>
      </c>
      <c r="AD74" s="264">
        <v>32343</v>
      </c>
      <c r="AE74" s="264">
        <v>3662</v>
      </c>
      <c r="AF74" s="264">
        <v>40084</v>
      </c>
      <c r="AG74" s="264">
        <v>15686</v>
      </c>
      <c r="AH74" s="264">
        <v>9414</v>
      </c>
      <c r="AI74" s="264">
        <v>803438</v>
      </c>
      <c r="AK74" s="264" t="s">
        <v>623</v>
      </c>
    </row>
    <row r="75" spans="1:37">
      <c r="A75" s="307">
        <v>38565</v>
      </c>
      <c r="B75" s="264" t="s">
        <v>819</v>
      </c>
      <c r="C75" s="264">
        <v>11828</v>
      </c>
      <c r="D75" s="264">
        <v>37854</v>
      </c>
      <c r="E75" s="264">
        <v>9581</v>
      </c>
      <c r="F75" s="264">
        <v>5507</v>
      </c>
      <c r="G75" s="264">
        <v>28040</v>
      </c>
      <c r="H75" s="264">
        <v>7520</v>
      </c>
      <c r="I75" s="264">
        <v>12742</v>
      </c>
      <c r="J75" s="264">
        <v>33160</v>
      </c>
      <c r="K75" s="264">
        <v>101976</v>
      </c>
      <c r="L75" s="264">
        <v>11215</v>
      </c>
      <c r="M75" s="264">
        <v>38765</v>
      </c>
      <c r="N75" s="264">
        <v>12243</v>
      </c>
      <c r="O75" s="264">
        <v>11419</v>
      </c>
      <c r="P75" s="264">
        <v>71621</v>
      </c>
      <c r="Q75" s="264">
        <v>52734</v>
      </c>
      <c r="R75" s="264">
        <v>24996</v>
      </c>
      <c r="S75" s="264">
        <v>10303</v>
      </c>
      <c r="T75" s="264">
        <v>10101</v>
      </c>
      <c r="U75" s="264">
        <v>56813</v>
      </c>
      <c r="V75" s="264">
        <v>11642</v>
      </c>
      <c r="W75" s="264">
        <v>24680</v>
      </c>
      <c r="X75" s="264">
        <v>15768</v>
      </c>
      <c r="Y75" s="264">
        <v>12345</v>
      </c>
      <c r="Z75" s="264">
        <v>18720</v>
      </c>
      <c r="AA75" s="264">
        <v>30615</v>
      </c>
      <c r="AB75" s="264">
        <v>31403</v>
      </c>
      <c r="AC75" s="264">
        <v>10293</v>
      </c>
      <c r="AD75" s="264">
        <v>32442</v>
      </c>
      <c r="AE75" s="264">
        <v>3700</v>
      </c>
      <c r="AF75" s="264">
        <v>40132</v>
      </c>
      <c r="AG75" s="264">
        <v>15710</v>
      </c>
      <c r="AH75" s="264">
        <v>9469</v>
      </c>
      <c r="AI75" s="264">
        <v>805337</v>
      </c>
      <c r="AK75" s="264" t="s">
        <v>624</v>
      </c>
    </row>
    <row r="76" spans="1:37">
      <c r="A76" s="307">
        <v>38596</v>
      </c>
      <c r="B76" s="264" t="s">
        <v>820</v>
      </c>
      <c r="C76" s="264">
        <v>11837</v>
      </c>
      <c r="D76" s="264">
        <v>37977</v>
      </c>
      <c r="E76" s="264">
        <v>9591</v>
      </c>
      <c r="F76" s="264">
        <v>5509</v>
      </c>
      <c r="G76" s="264">
        <v>28042</v>
      </c>
      <c r="H76" s="264">
        <v>7524</v>
      </c>
      <c r="I76" s="264">
        <v>12738</v>
      </c>
      <c r="J76" s="264">
        <v>33107</v>
      </c>
      <c r="K76" s="264">
        <v>101996</v>
      </c>
      <c r="L76" s="264">
        <v>11237</v>
      </c>
      <c r="M76" s="264">
        <v>38749</v>
      </c>
      <c r="N76" s="264">
        <v>12294</v>
      </c>
      <c r="O76" s="264">
        <v>11451</v>
      </c>
      <c r="P76" s="264">
        <v>71594</v>
      </c>
      <c r="Q76" s="264">
        <v>52886</v>
      </c>
      <c r="R76" s="264">
        <v>25012</v>
      </c>
      <c r="S76" s="264">
        <v>10353</v>
      </c>
      <c r="T76" s="264">
        <v>10081</v>
      </c>
      <c r="U76" s="264">
        <v>56898</v>
      </c>
      <c r="V76" s="264">
        <v>11706</v>
      </c>
      <c r="W76" s="264">
        <v>24680</v>
      </c>
      <c r="X76" s="264">
        <v>15808</v>
      </c>
      <c r="Y76" s="264">
        <v>12430</v>
      </c>
      <c r="Z76" s="264">
        <v>18756</v>
      </c>
      <c r="AA76" s="264">
        <v>30541</v>
      </c>
      <c r="AB76" s="264">
        <v>31426</v>
      </c>
      <c r="AC76" s="264">
        <v>10312</v>
      </c>
      <c r="AD76" s="264">
        <v>32632</v>
      </c>
      <c r="AE76" s="264">
        <v>3743</v>
      </c>
      <c r="AF76" s="264">
        <v>40182</v>
      </c>
      <c r="AG76" s="264">
        <v>15669</v>
      </c>
      <c r="AH76" s="264">
        <v>9476</v>
      </c>
      <c r="AI76" s="264">
        <v>806237</v>
      </c>
      <c r="AK76" s="264" t="s">
        <v>625</v>
      </c>
    </row>
    <row r="77" spans="1:37">
      <c r="A77" s="307">
        <v>38626</v>
      </c>
      <c r="B77" s="264" t="s">
        <v>821</v>
      </c>
      <c r="C77" s="264">
        <v>11818</v>
      </c>
      <c r="D77" s="264">
        <v>37998</v>
      </c>
      <c r="E77" s="264">
        <v>9606</v>
      </c>
      <c r="F77" s="264">
        <v>5543</v>
      </c>
      <c r="G77" s="264">
        <v>28064</v>
      </c>
      <c r="H77" s="264">
        <v>7537</v>
      </c>
      <c r="I77" s="264">
        <v>12695</v>
      </c>
      <c r="J77" s="264">
        <v>33134</v>
      </c>
      <c r="K77" s="264">
        <v>101980</v>
      </c>
      <c r="L77" s="264">
        <v>11317</v>
      </c>
      <c r="M77" s="264">
        <v>38779</v>
      </c>
      <c r="N77" s="264">
        <v>12261</v>
      </c>
      <c r="O77" s="264">
        <v>11464</v>
      </c>
      <c r="P77" s="264">
        <v>71856</v>
      </c>
      <c r="Q77" s="264">
        <v>53044</v>
      </c>
      <c r="R77" s="264">
        <v>25010</v>
      </c>
      <c r="S77" s="264">
        <v>10363</v>
      </c>
      <c r="T77" s="264">
        <v>10080</v>
      </c>
      <c r="U77" s="264">
        <v>56924</v>
      </c>
      <c r="V77" s="264">
        <v>11704</v>
      </c>
      <c r="W77" s="264">
        <v>24799</v>
      </c>
      <c r="X77" s="264">
        <v>15838</v>
      </c>
      <c r="Y77" s="264">
        <v>12407</v>
      </c>
      <c r="Z77" s="264">
        <v>18796</v>
      </c>
      <c r="AA77" s="264">
        <v>30554</v>
      </c>
      <c r="AB77" s="264">
        <v>31386</v>
      </c>
      <c r="AC77" s="264">
        <v>10324</v>
      </c>
      <c r="AD77" s="264">
        <v>32785</v>
      </c>
      <c r="AE77" s="264">
        <v>3811</v>
      </c>
      <c r="AF77" s="264">
        <v>40189</v>
      </c>
      <c r="AG77" s="264">
        <v>15682</v>
      </c>
      <c r="AH77" s="264">
        <v>9512</v>
      </c>
      <c r="AI77" s="264">
        <v>807260</v>
      </c>
      <c r="AK77" s="264" t="s">
        <v>626</v>
      </c>
    </row>
    <row r="78" spans="1:37">
      <c r="A78" s="307">
        <v>38657</v>
      </c>
      <c r="B78" s="264" t="s">
        <v>822</v>
      </c>
      <c r="C78" s="264">
        <v>11820</v>
      </c>
      <c r="D78" s="264">
        <v>38058</v>
      </c>
      <c r="E78" s="264">
        <v>9633</v>
      </c>
      <c r="F78" s="264">
        <v>5579</v>
      </c>
      <c r="G78" s="264">
        <v>28072</v>
      </c>
      <c r="H78" s="264">
        <v>7520</v>
      </c>
      <c r="I78" s="264">
        <v>12629</v>
      </c>
      <c r="J78" s="264">
        <v>33151</v>
      </c>
      <c r="K78" s="264">
        <v>101805</v>
      </c>
      <c r="L78" s="264">
        <v>11352</v>
      </c>
      <c r="M78" s="264">
        <v>38793</v>
      </c>
      <c r="N78" s="264">
        <v>12287</v>
      </c>
      <c r="O78" s="264">
        <v>11463</v>
      </c>
      <c r="P78" s="264">
        <v>71972</v>
      </c>
      <c r="Q78" s="264">
        <v>53170</v>
      </c>
      <c r="R78" s="264">
        <v>25053</v>
      </c>
      <c r="S78" s="264">
        <v>10337</v>
      </c>
      <c r="T78" s="264">
        <v>10070</v>
      </c>
      <c r="U78" s="264">
        <v>56892</v>
      </c>
      <c r="V78" s="264">
        <v>11719</v>
      </c>
      <c r="W78" s="264">
        <v>24923</v>
      </c>
      <c r="X78" s="264">
        <v>15862</v>
      </c>
      <c r="Y78" s="264">
        <v>12229</v>
      </c>
      <c r="Z78" s="264">
        <v>18852</v>
      </c>
      <c r="AA78" s="264">
        <v>30544</v>
      </c>
      <c r="AB78" s="264">
        <v>31379</v>
      </c>
      <c r="AC78" s="264">
        <v>10360</v>
      </c>
      <c r="AD78" s="264">
        <v>32820</v>
      </c>
      <c r="AE78" s="264">
        <v>3841</v>
      </c>
      <c r="AF78" s="264">
        <v>40311</v>
      </c>
      <c r="AG78" s="264">
        <v>15684</v>
      </c>
      <c r="AH78" s="264">
        <v>9528</v>
      </c>
      <c r="AI78" s="264">
        <v>807708</v>
      </c>
      <c r="AK78" s="264" t="s">
        <v>627</v>
      </c>
    </row>
    <row r="79" spans="1:37">
      <c r="A79" s="307">
        <v>38687</v>
      </c>
      <c r="B79" s="264" t="s">
        <v>823</v>
      </c>
      <c r="C79" s="264">
        <v>11789</v>
      </c>
      <c r="D79" s="264">
        <v>37920</v>
      </c>
      <c r="E79" s="264">
        <v>9595</v>
      </c>
      <c r="F79" s="264">
        <v>5518</v>
      </c>
      <c r="G79" s="264">
        <v>27974</v>
      </c>
      <c r="H79" s="264">
        <v>7476</v>
      </c>
      <c r="I79" s="264">
        <v>12514</v>
      </c>
      <c r="J79" s="264">
        <v>32941</v>
      </c>
      <c r="K79" s="264">
        <v>101379</v>
      </c>
      <c r="L79" s="264">
        <v>11266</v>
      </c>
      <c r="M79" s="264">
        <v>38504</v>
      </c>
      <c r="N79" s="264">
        <v>12261</v>
      </c>
      <c r="O79" s="264">
        <v>11387</v>
      </c>
      <c r="P79" s="264">
        <v>71703</v>
      </c>
      <c r="Q79" s="264">
        <v>53044</v>
      </c>
      <c r="R79" s="264">
        <v>24954</v>
      </c>
      <c r="S79" s="264">
        <v>10279</v>
      </c>
      <c r="T79" s="264">
        <v>10010</v>
      </c>
      <c r="U79" s="264">
        <v>56634</v>
      </c>
      <c r="V79" s="264">
        <v>11659</v>
      </c>
      <c r="W79" s="264">
        <v>24813</v>
      </c>
      <c r="X79" s="264">
        <v>15772</v>
      </c>
      <c r="Y79" s="264">
        <v>12139</v>
      </c>
      <c r="Z79" s="264">
        <v>18799</v>
      </c>
      <c r="AA79" s="264">
        <v>30379</v>
      </c>
      <c r="AB79" s="264">
        <v>31206</v>
      </c>
      <c r="AC79" s="264">
        <v>10261</v>
      </c>
      <c r="AD79" s="264">
        <v>32658</v>
      </c>
      <c r="AE79" s="264">
        <v>3830</v>
      </c>
      <c r="AF79" s="264">
        <v>40115</v>
      </c>
      <c r="AG79" s="264">
        <v>15608</v>
      </c>
      <c r="AH79" s="264">
        <v>9461</v>
      </c>
      <c r="AI79" s="264">
        <v>803848</v>
      </c>
      <c r="AK79" s="264" t="s">
        <v>628</v>
      </c>
    </row>
    <row r="80" spans="1:37">
      <c r="A80" s="307">
        <v>38718</v>
      </c>
      <c r="B80" s="264" t="s">
        <v>1010</v>
      </c>
      <c r="C80" s="264">
        <v>11762</v>
      </c>
      <c r="D80" s="264">
        <v>37827</v>
      </c>
      <c r="E80" s="264">
        <v>9641</v>
      </c>
      <c r="F80" s="264">
        <v>5525</v>
      </c>
      <c r="G80" s="264">
        <v>28011</v>
      </c>
      <c r="H80" s="264">
        <v>7456</v>
      </c>
      <c r="I80" s="264">
        <v>12504</v>
      </c>
      <c r="J80" s="264">
        <v>32853</v>
      </c>
      <c r="K80" s="264">
        <v>101184</v>
      </c>
      <c r="L80" s="264">
        <v>11324</v>
      </c>
      <c r="M80" s="264">
        <v>38367</v>
      </c>
      <c r="N80" s="264">
        <v>12215</v>
      </c>
      <c r="O80" s="264">
        <v>11366</v>
      </c>
      <c r="P80" s="264">
        <v>71670</v>
      </c>
      <c r="Q80" s="264">
        <v>53010</v>
      </c>
      <c r="R80" s="264">
        <v>24880</v>
      </c>
      <c r="S80" s="264">
        <v>10264</v>
      </c>
      <c r="T80" s="264">
        <v>10082</v>
      </c>
      <c r="U80" s="264">
        <v>56593</v>
      </c>
      <c r="V80" s="264">
        <v>11615</v>
      </c>
      <c r="W80" s="264">
        <v>24727</v>
      </c>
      <c r="X80" s="264">
        <v>15759</v>
      </c>
      <c r="Y80" s="264">
        <v>12203</v>
      </c>
      <c r="Z80" s="264">
        <v>18842</v>
      </c>
      <c r="AA80" s="264">
        <v>30334</v>
      </c>
      <c r="AB80" s="264">
        <v>31202</v>
      </c>
      <c r="AC80" s="264">
        <v>10140</v>
      </c>
      <c r="AD80" s="264">
        <v>32585</v>
      </c>
      <c r="AE80" s="264">
        <v>3810</v>
      </c>
      <c r="AF80" s="264">
        <v>40198</v>
      </c>
      <c r="AG80" s="264">
        <v>15586</v>
      </c>
      <c r="AH80" s="264">
        <v>9453</v>
      </c>
      <c r="AI80" s="264">
        <v>802988</v>
      </c>
      <c r="AJ80" s="264">
        <v>2006</v>
      </c>
      <c r="AK80" s="264" t="s">
        <v>620</v>
      </c>
    </row>
    <row r="81" spans="1:37">
      <c r="A81" s="307">
        <v>38749</v>
      </c>
      <c r="B81" s="264" t="s">
        <v>824</v>
      </c>
      <c r="C81" s="264">
        <v>11755</v>
      </c>
      <c r="D81" s="264">
        <v>38007</v>
      </c>
      <c r="E81" s="264">
        <v>9691</v>
      </c>
      <c r="F81" s="264">
        <v>5531</v>
      </c>
      <c r="G81" s="264">
        <v>28047</v>
      </c>
      <c r="H81" s="264">
        <v>7426</v>
      </c>
      <c r="I81" s="264">
        <v>12509</v>
      </c>
      <c r="J81" s="264">
        <v>32980</v>
      </c>
      <c r="K81" s="264">
        <v>101091</v>
      </c>
      <c r="L81" s="264">
        <v>11336</v>
      </c>
      <c r="M81" s="264">
        <v>38365</v>
      </c>
      <c r="N81" s="264">
        <v>12250</v>
      </c>
      <c r="O81" s="264">
        <v>11426</v>
      </c>
      <c r="P81" s="264">
        <v>71807</v>
      </c>
      <c r="Q81" s="264">
        <v>53092</v>
      </c>
      <c r="R81" s="264">
        <v>25039</v>
      </c>
      <c r="S81" s="264">
        <v>10271</v>
      </c>
      <c r="T81" s="264">
        <v>10076</v>
      </c>
      <c r="U81" s="264">
        <v>56688</v>
      </c>
      <c r="V81" s="264">
        <v>11626</v>
      </c>
      <c r="W81" s="264">
        <v>24731</v>
      </c>
      <c r="X81" s="264">
        <v>15793</v>
      </c>
      <c r="Y81" s="264">
        <v>12333</v>
      </c>
      <c r="Z81" s="264">
        <v>18970</v>
      </c>
      <c r="AA81" s="264">
        <v>30458</v>
      </c>
      <c r="AB81" s="264">
        <v>31362</v>
      </c>
      <c r="AC81" s="264">
        <v>10213</v>
      </c>
      <c r="AD81" s="264">
        <v>32729</v>
      </c>
      <c r="AE81" s="264">
        <v>3803</v>
      </c>
      <c r="AF81" s="264">
        <v>40378</v>
      </c>
      <c r="AG81" s="264">
        <v>15683</v>
      </c>
      <c r="AH81" s="264">
        <v>9476</v>
      </c>
      <c r="AI81" s="264">
        <v>804942</v>
      </c>
      <c r="AK81" s="264" t="s">
        <v>621</v>
      </c>
    </row>
    <row r="82" spans="1:37">
      <c r="A82" s="307">
        <v>38777</v>
      </c>
      <c r="B82" s="264" t="s">
        <v>825</v>
      </c>
      <c r="C82" s="264">
        <v>11772</v>
      </c>
      <c r="D82" s="264">
        <v>38240</v>
      </c>
      <c r="E82" s="264">
        <v>9791</v>
      </c>
      <c r="F82" s="264">
        <v>5558</v>
      </c>
      <c r="G82" s="264">
        <v>28265</v>
      </c>
      <c r="H82" s="264">
        <v>7457</v>
      </c>
      <c r="I82" s="264">
        <v>12619</v>
      </c>
      <c r="J82" s="264">
        <v>33130</v>
      </c>
      <c r="K82" s="264">
        <v>101026</v>
      </c>
      <c r="L82" s="264">
        <v>11354</v>
      </c>
      <c r="M82" s="264">
        <v>38557</v>
      </c>
      <c r="N82" s="264">
        <v>12311</v>
      </c>
      <c r="O82" s="264">
        <v>11445</v>
      </c>
      <c r="P82" s="264">
        <v>72117</v>
      </c>
      <c r="Q82" s="264">
        <v>53195</v>
      </c>
      <c r="R82" s="264">
        <v>25212</v>
      </c>
      <c r="S82" s="264">
        <v>10314</v>
      </c>
      <c r="T82" s="264">
        <v>10109</v>
      </c>
      <c r="U82" s="264">
        <v>56765</v>
      </c>
      <c r="V82" s="264">
        <v>11653</v>
      </c>
      <c r="W82" s="264">
        <v>24824</v>
      </c>
      <c r="X82" s="264">
        <v>15862</v>
      </c>
      <c r="Y82" s="264">
        <v>12422</v>
      </c>
      <c r="Z82" s="264">
        <v>19088</v>
      </c>
      <c r="AA82" s="264">
        <v>30605</v>
      </c>
      <c r="AB82" s="264">
        <v>31548</v>
      </c>
      <c r="AC82" s="264">
        <v>10287</v>
      </c>
      <c r="AD82" s="264">
        <v>32843</v>
      </c>
      <c r="AE82" s="264">
        <v>3817</v>
      </c>
      <c r="AF82" s="264">
        <v>40474</v>
      </c>
      <c r="AG82" s="264">
        <v>15793</v>
      </c>
      <c r="AH82" s="264">
        <v>9458</v>
      </c>
      <c r="AI82" s="264">
        <v>807911</v>
      </c>
      <c r="AK82" s="264" t="s">
        <v>578</v>
      </c>
    </row>
    <row r="83" spans="1:37">
      <c r="A83" s="307">
        <v>38808</v>
      </c>
      <c r="B83" s="264" t="s">
        <v>826</v>
      </c>
      <c r="C83" s="264">
        <v>11792</v>
      </c>
      <c r="D83" s="264">
        <v>38330</v>
      </c>
      <c r="E83" s="264">
        <v>9812</v>
      </c>
      <c r="F83" s="264">
        <v>5596</v>
      </c>
      <c r="G83" s="264">
        <v>28287</v>
      </c>
      <c r="H83" s="264">
        <v>7464</v>
      </c>
      <c r="I83" s="264">
        <v>12694</v>
      </c>
      <c r="J83" s="264">
        <v>33109</v>
      </c>
      <c r="K83" s="264">
        <v>100998</v>
      </c>
      <c r="L83" s="264">
        <v>11366</v>
      </c>
      <c r="M83" s="264">
        <v>38596</v>
      </c>
      <c r="N83" s="264">
        <v>12415</v>
      </c>
      <c r="O83" s="264">
        <v>11451</v>
      </c>
      <c r="P83" s="264">
        <v>72086</v>
      </c>
      <c r="Q83" s="264">
        <v>53151</v>
      </c>
      <c r="R83" s="264">
        <v>25299</v>
      </c>
      <c r="S83" s="264">
        <v>10363</v>
      </c>
      <c r="T83" s="264">
        <v>10073</v>
      </c>
      <c r="U83" s="264">
        <v>56646</v>
      </c>
      <c r="V83" s="264">
        <v>11637</v>
      </c>
      <c r="W83" s="264">
        <v>24882</v>
      </c>
      <c r="X83" s="264">
        <v>15816</v>
      </c>
      <c r="Y83" s="264">
        <v>12464</v>
      </c>
      <c r="Z83" s="264">
        <v>19133</v>
      </c>
      <c r="AA83" s="264">
        <v>30611</v>
      </c>
      <c r="AB83" s="264">
        <v>31553</v>
      </c>
      <c r="AC83" s="264">
        <v>10309</v>
      </c>
      <c r="AD83" s="264">
        <v>32878</v>
      </c>
      <c r="AE83" s="264">
        <v>3797</v>
      </c>
      <c r="AF83" s="264">
        <v>40574</v>
      </c>
      <c r="AG83" s="264">
        <v>15834</v>
      </c>
      <c r="AH83" s="264">
        <v>9475</v>
      </c>
      <c r="AI83" s="264">
        <v>808491</v>
      </c>
      <c r="AK83" s="264" t="s">
        <v>617</v>
      </c>
    </row>
    <row r="84" spans="1:37">
      <c r="A84" s="307">
        <v>38838</v>
      </c>
      <c r="B84" s="264" t="s">
        <v>827</v>
      </c>
      <c r="C84" s="264">
        <v>11750</v>
      </c>
      <c r="D84" s="264">
        <v>38434</v>
      </c>
      <c r="E84" s="264">
        <v>9896</v>
      </c>
      <c r="F84" s="264">
        <v>5640</v>
      </c>
      <c r="G84" s="264">
        <v>28336</v>
      </c>
      <c r="H84" s="264">
        <v>7522</v>
      </c>
      <c r="I84" s="264">
        <v>12759</v>
      </c>
      <c r="J84" s="264">
        <v>33139</v>
      </c>
      <c r="K84" s="264">
        <v>101122</v>
      </c>
      <c r="L84" s="264">
        <v>11432</v>
      </c>
      <c r="M84" s="264">
        <v>38790</v>
      </c>
      <c r="N84" s="264">
        <v>12449</v>
      </c>
      <c r="O84" s="264">
        <v>11449</v>
      </c>
      <c r="P84" s="264">
        <v>72195</v>
      </c>
      <c r="Q84" s="264">
        <v>53144</v>
      </c>
      <c r="R84" s="264">
        <v>25406</v>
      </c>
      <c r="S84" s="264">
        <v>10382</v>
      </c>
      <c r="T84" s="264">
        <v>10129</v>
      </c>
      <c r="U84" s="264">
        <v>56657</v>
      </c>
      <c r="V84" s="264">
        <v>11709</v>
      </c>
      <c r="W84" s="264">
        <v>24966</v>
      </c>
      <c r="X84" s="264">
        <v>15850</v>
      </c>
      <c r="Y84" s="264">
        <v>12547</v>
      </c>
      <c r="Z84" s="264">
        <v>19132</v>
      </c>
      <c r="AA84" s="264">
        <v>30662</v>
      </c>
      <c r="AB84" s="264">
        <v>31662</v>
      </c>
      <c r="AC84" s="264">
        <v>10350</v>
      </c>
      <c r="AD84" s="264">
        <v>32859</v>
      </c>
      <c r="AE84" s="264">
        <v>3758</v>
      </c>
      <c r="AF84" s="264">
        <v>40556</v>
      </c>
      <c r="AG84" s="264">
        <v>15901</v>
      </c>
      <c r="AH84" s="264">
        <v>9559</v>
      </c>
      <c r="AI84" s="264">
        <v>810142</v>
      </c>
      <c r="AK84" s="264" t="s">
        <v>619</v>
      </c>
    </row>
    <row r="85" spans="1:37">
      <c r="A85" s="307">
        <v>38869</v>
      </c>
      <c r="B85" s="264" t="s">
        <v>828</v>
      </c>
      <c r="C85" s="264">
        <v>11800</v>
      </c>
      <c r="D85" s="264">
        <v>38557</v>
      </c>
      <c r="E85" s="264">
        <v>9928</v>
      </c>
      <c r="F85" s="264">
        <v>5701</v>
      </c>
      <c r="G85" s="264">
        <v>28427</v>
      </c>
      <c r="H85" s="264">
        <v>7533</v>
      </c>
      <c r="I85" s="264">
        <v>12892</v>
      </c>
      <c r="J85" s="264">
        <v>33238</v>
      </c>
      <c r="K85" s="264">
        <v>101306</v>
      </c>
      <c r="L85" s="264">
        <v>11481</v>
      </c>
      <c r="M85" s="264">
        <v>39055</v>
      </c>
      <c r="N85" s="264">
        <v>12476</v>
      </c>
      <c r="O85" s="264">
        <v>11432</v>
      </c>
      <c r="P85" s="264">
        <v>72517</v>
      </c>
      <c r="Q85" s="264">
        <v>53262</v>
      </c>
      <c r="R85" s="264">
        <v>25474</v>
      </c>
      <c r="S85" s="264">
        <v>10446</v>
      </c>
      <c r="T85" s="264">
        <v>10182</v>
      </c>
      <c r="U85" s="264">
        <v>56932</v>
      </c>
      <c r="V85" s="264">
        <v>11792</v>
      </c>
      <c r="W85" s="264">
        <v>25188</v>
      </c>
      <c r="X85" s="264">
        <v>15973</v>
      </c>
      <c r="Y85" s="264">
        <v>12636</v>
      </c>
      <c r="Z85" s="264">
        <v>19238</v>
      </c>
      <c r="AA85" s="264">
        <v>30745</v>
      </c>
      <c r="AB85" s="264">
        <v>31790</v>
      </c>
      <c r="AC85" s="264">
        <v>10403</v>
      </c>
      <c r="AD85" s="264">
        <v>32881</v>
      </c>
      <c r="AE85" s="264">
        <v>3785</v>
      </c>
      <c r="AF85" s="264">
        <v>40807</v>
      </c>
      <c r="AG85" s="264">
        <v>15923</v>
      </c>
      <c r="AH85" s="264">
        <v>9559</v>
      </c>
      <c r="AI85" s="264">
        <v>813359</v>
      </c>
      <c r="AK85" s="264" t="s">
        <v>622</v>
      </c>
    </row>
    <row r="86" spans="1:37">
      <c r="A86" s="307">
        <v>38899</v>
      </c>
      <c r="B86" s="264" t="s">
        <v>829</v>
      </c>
      <c r="C86" s="264">
        <v>11804</v>
      </c>
      <c r="D86" s="264">
        <v>38561</v>
      </c>
      <c r="E86" s="264">
        <v>9961</v>
      </c>
      <c r="F86" s="264">
        <v>5711</v>
      </c>
      <c r="G86" s="264">
        <v>28505</v>
      </c>
      <c r="H86" s="264">
        <v>7548</v>
      </c>
      <c r="I86" s="264">
        <v>12871</v>
      </c>
      <c r="J86" s="264">
        <v>33239</v>
      </c>
      <c r="K86" s="264">
        <v>101219</v>
      </c>
      <c r="L86" s="264">
        <v>11484</v>
      </c>
      <c r="M86" s="264">
        <v>39120</v>
      </c>
      <c r="N86" s="264">
        <v>12472</v>
      </c>
      <c r="O86" s="264">
        <v>11411</v>
      </c>
      <c r="P86" s="264">
        <v>72512</v>
      </c>
      <c r="Q86" s="264">
        <v>53366</v>
      </c>
      <c r="R86" s="264">
        <v>25525</v>
      </c>
      <c r="S86" s="264">
        <v>10437</v>
      </c>
      <c r="T86" s="264">
        <v>10161</v>
      </c>
      <c r="U86" s="264">
        <v>56987</v>
      </c>
      <c r="V86" s="264">
        <v>11752</v>
      </c>
      <c r="W86" s="264">
        <v>25101</v>
      </c>
      <c r="X86" s="264">
        <v>15956</v>
      </c>
      <c r="Y86" s="264">
        <v>12711</v>
      </c>
      <c r="Z86" s="264">
        <v>19212</v>
      </c>
      <c r="AA86" s="264">
        <v>30727</v>
      </c>
      <c r="AB86" s="264">
        <v>31758</v>
      </c>
      <c r="AC86" s="264">
        <v>10393</v>
      </c>
      <c r="AD86" s="264">
        <v>32905</v>
      </c>
      <c r="AE86" s="264">
        <v>3805</v>
      </c>
      <c r="AF86" s="264">
        <v>40643</v>
      </c>
      <c r="AG86" s="264">
        <v>15917</v>
      </c>
      <c r="AH86" s="264">
        <v>9611</v>
      </c>
      <c r="AI86" s="264">
        <v>813385</v>
      </c>
      <c r="AK86" s="264" t="s">
        <v>623</v>
      </c>
    </row>
    <row r="87" spans="1:37">
      <c r="A87" s="307">
        <v>38930</v>
      </c>
      <c r="B87" s="264" t="s">
        <v>830</v>
      </c>
      <c r="C87" s="264">
        <v>11806</v>
      </c>
      <c r="D87" s="264">
        <v>38450</v>
      </c>
      <c r="E87" s="264">
        <v>9983</v>
      </c>
      <c r="F87" s="264">
        <v>5729</v>
      </c>
      <c r="G87" s="264">
        <v>28615</v>
      </c>
      <c r="H87" s="264">
        <v>7593</v>
      </c>
      <c r="I87" s="264">
        <v>12931</v>
      </c>
      <c r="J87" s="264">
        <v>33275</v>
      </c>
      <c r="K87" s="264">
        <v>101382</v>
      </c>
      <c r="L87" s="264">
        <v>11492</v>
      </c>
      <c r="M87" s="264">
        <v>39312</v>
      </c>
      <c r="N87" s="264">
        <v>12562</v>
      </c>
      <c r="O87" s="264">
        <v>11487</v>
      </c>
      <c r="P87" s="264">
        <v>72680</v>
      </c>
      <c r="Q87" s="264">
        <v>53585</v>
      </c>
      <c r="R87" s="264">
        <v>25674</v>
      </c>
      <c r="S87" s="264">
        <v>10476</v>
      </c>
      <c r="T87" s="264">
        <v>10218</v>
      </c>
      <c r="U87" s="264">
        <v>57267</v>
      </c>
      <c r="V87" s="264">
        <v>11742</v>
      </c>
      <c r="W87" s="264">
        <v>25264</v>
      </c>
      <c r="X87" s="264">
        <v>16059</v>
      </c>
      <c r="Y87" s="264">
        <v>12835</v>
      </c>
      <c r="Z87" s="264">
        <v>19295</v>
      </c>
      <c r="AA87" s="264">
        <v>30797</v>
      </c>
      <c r="AB87" s="264">
        <v>31885</v>
      </c>
      <c r="AC87" s="264">
        <v>10478</v>
      </c>
      <c r="AD87" s="264">
        <v>32992</v>
      </c>
      <c r="AE87" s="264">
        <v>3843</v>
      </c>
      <c r="AF87" s="264">
        <v>40846</v>
      </c>
      <c r="AG87" s="264">
        <v>15952</v>
      </c>
      <c r="AH87" s="264">
        <v>9679</v>
      </c>
      <c r="AI87" s="264">
        <v>816184</v>
      </c>
      <c r="AK87" s="264" t="s">
        <v>624</v>
      </c>
    </row>
    <row r="88" spans="1:37">
      <c r="A88" s="307">
        <v>38961</v>
      </c>
      <c r="B88" s="264" t="s">
        <v>831</v>
      </c>
      <c r="C88" s="264">
        <v>11827</v>
      </c>
      <c r="D88" s="264">
        <v>38431</v>
      </c>
      <c r="E88" s="264">
        <v>10018</v>
      </c>
      <c r="F88" s="264">
        <v>5764</v>
      </c>
      <c r="G88" s="264">
        <v>28668</v>
      </c>
      <c r="H88" s="264">
        <v>7586</v>
      </c>
      <c r="I88" s="264">
        <v>12923</v>
      </c>
      <c r="J88" s="264">
        <v>33322</v>
      </c>
      <c r="K88" s="264">
        <v>101359</v>
      </c>
      <c r="L88" s="264">
        <v>11491</v>
      </c>
      <c r="M88" s="264">
        <v>39415</v>
      </c>
      <c r="N88" s="264">
        <v>12576</v>
      </c>
      <c r="O88" s="264">
        <v>11502</v>
      </c>
      <c r="P88" s="264">
        <v>72841</v>
      </c>
      <c r="Q88" s="264">
        <v>53718</v>
      </c>
      <c r="R88" s="264">
        <v>25734</v>
      </c>
      <c r="S88" s="264">
        <v>10493</v>
      </c>
      <c r="T88" s="264">
        <v>10220</v>
      </c>
      <c r="U88" s="264">
        <v>57261</v>
      </c>
      <c r="V88" s="264">
        <v>11651</v>
      </c>
      <c r="W88" s="264">
        <v>25297</v>
      </c>
      <c r="X88" s="264">
        <v>16085</v>
      </c>
      <c r="Y88" s="264">
        <v>12816</v>
      </c>
      <c r="Z88" s="264">
        <v>19312</v>
      </c>
      <c r="AA88" s="264">
        <v>30845</v>
      </c>
      <c r="AB88" s="264">
        <v>31915</v>
      </c>
      <c r="AC88" s="264">
        <v>10524</v>
      </c>
      <c r="AD88" s="264">
        <v>32981</v>
      </c>
      <c r="AE88" s="264">
        <v>3871</v>
      </c>
      <c r="AF88" s="264">
        <v>40902</v>
      </c>
      <c r="AG88" s="264">
        <v>15983</v>
      </c>
      <c r="AH88" s="264">
        <v>9675</v>
      </c>
      <c r="AI88" s="264">
        <v>817006</v>
      </c>
      <c r="AK88" s="264" t="s">
        <v>625</v>
      </c>
    </row>
    <row r="89" spans="1:37">
      <c r="A89" s="307">
        <v>38991</v>
      </c>
      <c r="B89" s="264" t="s">
        <v>832</v>
      </c>
      <c r="C89" s="264">
        <v>11891</v>
      </c>
      <c r="D89" s="264">
        <v>38497</v>
      </c>
      <c r="E89" s="264">
        <v>10066</v>
      </c>
      <c r="F89" s="264">
        <v>5788</v>
      </c>
      <c r="G89" s="264">
        <v>28813</v>
      </c>
      <c r="H89" s="264">
        <v>7614</v>
      </c>
      <c r="I89" s="264">
        <v>12977</v>
      </c>
      <c r="J89" s="264">
        <v>33483</v>
      </c>
      <c r="K89" s="264">
        <v>101465</v>
      </c>
      <c r="L89" s="264">
        <v>11608</v>
      </c>
      <c r="M89" s="264">
        <v>39659</v>
      </c>
      <c r="N89" s="264">
        <v>12702</v>
      </c>
      <c r="O89" s="264">
        <v>11551</v>
      </c>
      <c r="P89" s="264">
        <v>72942</v>
      </c>
      <c r="Q89" s="264">
        <v>53928</v>
      </c>
      <c r="R89" s="264">
        <v>25872</v>
      </c>
      <c r="S89" s="264">
        <v>10531</v>
      </c>
      <c r="T89" s="264">
        <v>10321</v>
      </c>
      <c r="U89" s="264">
        <v>57482</v>
      </c>
      <c r="V89" s="264">
        <v>11637</v>
      </c>
      <c r="W89" s="264">
        <v>25493</v>
      </c>
      <c r="X89" s="264">
        <v>16194</v>
      </c>
      <c r="Y89" s="264">
        <v>12824</v>
      </c>
      <c r="Z89" s="264">
        <v>19362</v>
      </c>
      <c r="AA89" s="264">
        <v>30938</v>
      </c>
      <c r="AB89" s="264">
        <v>31967</v>
      </c>
      <c r="AC89" s="264">
        <v>10503</v>
      </c>
      <c r="AD89" s="264">
        <v>33058</v>
      </c>
      <c r="AE89" s="264">
        <v>3939</v>
      </c>
      <c r="AF89" s="264">
        <v>41034</v>
      </c>
      <c r="AG89" s="264">
        <v>16123</v>
      </c>
      <c r="AH89" s="264">
        <v>9729</v>
      </c>
      <c r="AI89" s="264">
        <v>819991</v>
      </c>
      <c r="AK89" s="264" t="s">
        <v>626</v>
      </c>
    </row>
    <row r="90" spans="1:37">
      <c r="A90" s="307">
        <v>39022</v>
      </c>
      <c r="B90" s="264" t="s">
        <v>833</v>
      </c>
      <c r="C90" s="264">
        <v>11893</v>
      </c>
      <c r="D90" s="264">
        <v>38299</v>
      </c>
      <c r="E90" s="264">
        <v>10099</v>
      </c>
      <c r="F90" s="264">
        <v>5802</v>
      </c>
      <c r="G90" s="264">
        <v>28923</v>
      </c>
      <c r="H90" s="264">
        <v>7603</v>
      </c>
      <c r="I90" s="264">
        <v>12936</v>
      </c>
      <c r="J90" s="264">
        <v>33462</v>
      </c>
      <c r="K90" s="264">
        <v>101407</v>
      </c>
      <c r="L90" s="264">
        <v>11651</v>
      </c>
      <c r="M90" s="264">
        <v>39674</v>
      </c>
      <c r="N90" s="264">
        <v>12706</v>
      </c>
      <c r="O90" s="264">
        <v>11575</v>
      </c>
      <c r="P90" s="264">
        <v>73048</v>
      </c>
      <c r="Q90" s="264">
        <v>53973</v>
      </c>
      <c r="R90" s="264">
        <v>25982</v>
      </c>
      <c r="S90" s="264">
        <v>10546</v>
      </c>
      <c r="T90" s="264">
        <v>10360</v>
      </c>
      <c r="U90" s="264">
        <v>57497</v>
      </c>
      <c r="V90" s="264">
        <v>11659</v>
      </c>
      <c r="W90" s="264">
        <v>25476</v>
      </c>
      <c r="X90" s="264">
        <v>16218</v>
      </c>
      <c r="Y90" s="264">
        <v>12880</v>
      </c>
      <c r="Z90" s="264">
        <v>19336</v>
      </c>
      <c r="AA90" s="264">
        <v>30918</v>
      </c>
      <c r="AB90" s="264">
        <v>31962</v>
      </c>
      <c r="AC90" s="264">
        <v>10481</v>
      </c>
      <c r="AD90" s="264">
        <v>33145</v>
      </c>
      <c r="AE90" s="264">
        <v>3976</v>
      </c>
      <c r="AF90" s="264">
        <v>41006</v>
      </c>
      <c r="AG90" s="264">
        <v>16151</v>
      </c>
      <c r="AH90" s="264">
        <v>9729</v>
      </c>
      <c r="AI90" s="264">
        <v>820373</v>
      </c>
      <c r="AK90" s="264" t="s">
        <v>627</v>
      </c>
    </row>
    <row r="91" spans="1:37">
      <c r="A91" s="307">
        <v>39052</v>
      </c>
      <c r="B91" s="264" t="s">
        <v>834</v>
      </c>
      <c r="C91" s="264">
        <v>11821</v>
      </c>
      <c r="D91" s="264">
        <v>38113</v>
      </c>
      <c r="E91" s="264">
        <v>10048</v>
      </c>
      <c r="F91" s="264">
        <v>5771</v>
      </c>
      <c r="G91" s="264">
        <v>28833</v>
      </c>
      <c r="H91" s="264">
        <v>7536</v>
      </c>
      <c r="I91" s="264">
        <v>12788</v>
      </c>
      <c r="J91" s="264">
        <v>33214</v>
      </c>
      <c r="K91" s="264">
        <v>101213</v>
      </c>
      <c r="L91" s="264">
        <v>11555</v>
      </c>
      <c r="M91" s="264">
        <v>39445</v>
      </c>
      <c r="N91" s="264">
        <v>12656</v>
      </c>
      <c r="O91" s="264">
        <v>11512</v>
      </c>
      <c r="P91" s="264">
        <v>72651</v>
      </c>
      <c r="Q91" s="264">
        <v>53850</v>
      </c>
      <c r="R91" s="264">
        <v>25871</v>
      </c>
      <c r="S91" s="264">
        <v>10492</v>
      </c>
      <c r="T91" s="264">
        <v>10336</v>
      </c>
      <c r="U91" s="264">
        <v>57255</v>
      </c>
      <c r="V91" s="264">
        <v>11573</v>
      </c>
      <c r="W91" s="264">
        <v>25348</v>
      </c>
      <c r="X91" s="264">
        <v>16145</v>
      </c>
      <c r="Y91" s="264">
        <v>12839</v>
      </c>
      <c r="Z91" s="264">
        <v>19244</v>
      </c>
      <c r="AA91" s="264">
        <v>30748</v>
      </c>
      <c r="AB91" s="264">
        <v>31818</v>
      </c>
      <c r="AC91" s="264">
        <v>10411</v>
      </c>
      <c r="AD91" s="264">
        <v>33027</v>
      </c>
      <c r="AE91" s="264">
        <v>3923</v>
      </c>
      <c r="AF91" s="264">
        <v>40565</v>
      </c>
      <c r="AG91" s="264">
        <v>16069</v>
      </c>
      <c r="AH91" s="264">
        <v>9649</v>
      </c>
      <c r="AI91" s="264">
        <v>816319</v>
      </c>
      <c r="AK91" s="264" t="s">
        <v>628</v>
      </c>
    </row>
    <row r="92" spans="1:37">
      <c r="A92" s="307">
        <v>39083</v>
      </c>
      <c r="B92" s="264" t="s">
        <v>1011</v>
      </c>
      <c r="C92" s="264">
        <v>11801</v>
      </c>
      <c r="D92" s="264">
        <v>38113</v>
      </c>
      <c r="E92" s="264">
        <v>10126</v>
      </c>
      <c r="F92" s="264">
        <v>5758</v>
      </c>
      <c r="G92" s="264">
        <v>28813</v>
      </c>
      <c r="H92" s="264">
        <v>7557</v>
      </c>
      <c r="I92" s="264">
        <v>12587</v>
      </c>
      <c r="J92" s="264">
        <v>33171</v>
      </c>
      <c r="K92" s="264">
        <v>100993</v>
      </c>
      <c r="L92" s="264">
        <v>11572</v>
      </c>
      <c r="M92" s="264">
        <v>39335</v>
      </c>
      <c r="N92" s="264">
        <v>12694</v>
      </c>
      <c r="O92" s="264">
        <v>11537</v>
      </c>
      <c r="P92" s="264">
        <v>72730</v>
      </c>
      <c r="Q92" s="264">
        <v>53921</v>
      </c>
      <c r="R92" s="264">
        <v>25945</v>
      </c>
      <c r="S92" s="264">
        <v>10473</v>
      </c>
      <c r="T92" s="264">
        <v>10319</v>
      </c>
      <c r="U92" s="264">
        <v>57335</v>
      </c>
      <c r="V92" s="264">
        <v>11583</v>
      </c>
      <c r="W92" s="264">
        <v>25363</v>
      </c>
      <c r="X92" s="264">
        <v>16176</v>
      </c>
      <c r="Y92" s="264">
        <v>12792</v>
      </c>
      <c r="Z92" s="264">
        <v>19230</v>
      </c>
      <c r="AA92" s="264">
        <v>30712</v>
      </c>
      <c r="AB92" s="264">
        <v>31846</v>
      </c>
      <c r="AC92" s="264">
        <v>10405</v>
      </c>
      <c r="AD92" s="264">
        <v>33044</v>
      </c>
      <c r="AE92" s="264">
        <v>3917</v>
      </c>
      <c r="AF92" s="264">
        <v>40589</v>
      </c>
      <c r="AG92" s="264">
        <v>16012</v>
      </c>
      <c r="AH92" s="264">
        <v>9663</v>
      </c>
      <c r="AI92" s="264">
        <v>816112</v>
      </c>
      <c r="AJ92" s="264">
        <v>2007</v>
      </c>
      <c r="AK92" s="264" t="s">
        <v>620</v>
      </c>
    </row>
    <row r="93" spans="1:37">
      <c r="A93" s="307">
        <v>39114</v>
      </c>
      <c r="B93" s="264" t="s">
        <v>835</v>
      </c>
      <c r="C93" s="264">
        <v>11849</v>
      </c>
      <c r="D93" s="264">
        <v>38170</v>
      </c>
      <c r="E93" s="264">
        <v>10223</v>
      </c>
      <c r="F93" s="264">
        <v>5761</v>
      </c>
      <c r="G93" s="264">
        <v>28969</v>
      </c>
      <c r="H93" s="264">
        <v>7585</v>
      </c>
      <c r="I93" s="264">
        <v>12614</v>
      </c>
      <c r="J93" s="264">
        <v>33243</v>
      </c>
      <c r="K93" s="264">
        <v>101027</v>
      </c>
      <c r="L93" s="264">
        <v>11627</v>
      </c>
      <c r="M93" s="264">
        <v>39447</v>
      </c>
      <c r="N93" s="264">
        <v>12757</v>
      </c>
      <c r="O93" s="264">
        <v>11605</v>
      </c>
      <c r="P93" s="264">
        <v>73077</v>
      </c>
      <c r="Q93" s="264">
        <v>54160</v>
      </c>
      <c r="R93" s="264">
        <v>26145</v>
      </c>
      <c r="S93" s="264">
        <v>10501</v>
      </c>
      <c r="T93" s="264">
        <v>10419</v>
      </c>
      <c r="U93" s="264">
        <v>57510</v>
      </c>
      <c r="V93" s="264">
        <v>11679</v>
      </c>
      <c r="W93" s="264">
        <v>25501</v>
      </c>
      <c r="X93" s="264">
        <v>16290</v>
      </c>
      <c r="Y93" s="264">
        <v>12853</v>
      </c>
      <c r="Z93" s="264">
        <v>19306</v>
      </c>
      <c r="AA93" s="264">
        <v>30878</v>
      </c>
      <c r="AB93" s="264">
        <v>31967</v>
      </c>
      <c r="AC93" s="264">
        <v>10492</v>
      </c>
      <c r="AD93" s="264">
        <v>33206</v>
      </c>
      <c r="AE93" s="264">
        <v>3902</v>
      </c>
      <c r="AF93" s="264">
        <v>40831</v>
      </c>
      <c r="AG93" s="264">
        <v>16082</v>
      </c>
      <c r="AH93" s="264">
        <v>9779</v>
      </c>
      <c r="AI93" s="264">
        <v>819455</v>
      </c>
      <c r="AK93" s="264" t="s">
        <v>621</v>
      </c>
    </row>
    <row r="94" spans="1:37">
      <c r="A94" s="307">
        <v>39142</v>
      </c>
      <c r="B94" s="264" t="s">
        <v>836</v>
      </c>
      <c r="C94" s="264">
        <v>11856</v>
      </c>
      <c r="D94" s="264">
        <v>38215</v>
      </c>
      <c r="E94" s="264">
        <v>10312</v>
      </c>
      <c r="F94" s="264">
        <v>5801</v>
      </c>
      <c r="G94" s="264">
        <v>29041</v>
      </c>
      <c r="H94" s="264">
        <v>7586</v>
      </c>
      <c r="I94" s="264">
        <v>12731</v>
      </c>
      <c r="J94" s="264">
        <v>33453</v>
      </c>
      <c r="K94" s="264">
        <v>100973</v>
      </c>
      <c r="L94" s="264">
        <v>11668</v>
      </c>
      <c r="M94" s="264">
        <v>39567</v>
      </c>
      <c r="N94" s="264">
        <v>12744</v>
      </c>
      <c r="O94" s="264">
        <v>11574</v>
      </c>
      <c r="P94" s="264">
        <v>73348</v>
      </c>
      <c r="Q94" s="264">
        <v>54233</v>
      </c>
      <c r="R94" s="264">
        <v>26288</v>
      </c>
      <c r="S94" s="264">
        <v>10502</v>
      </c>
      <c r="T94" s="264">
        <v>10450</v>
      </c>
      <c r="U94" s="264">
        <v>57631</v>
      </c>
      <c r="V94" s="264">
        <v>11702</v>
      </c>
      <c r="W94" s="264">
        <v>25556</v>
      </c>
      <c r="X94" s="264">
        <v>16338</v>
      </c>
      <c r="Y94" s="264">
        <v>12898</v>
      </c>
      <c r="Z94" s="264">
        <v>19392</v>
      </c>
      <c r="AA94" s="264">
        <v>30965</v>
      </c>
      <c r="AB94" s="264">
        <v>32048</v>
      </c>
      <c r="AC94" s="264">
        <v>10532</v>
      </c>
      <c r="AD94" s="264">
        <v>33255</v>
      </c>
      <c r="AE94" s="264">
        <v>3905</v>
      </c>
      <c r="AF94" s="264">
        <v>41011</v>
      </c>
      <c r="AG94" s="264">
        <v>16168</v>
      </c>
      <c r="AH94" s="264">
        <v>9843</v>
      </c>
      <c r="AI94" s="264">
        <v>821586</v>
      </c>
      <c r="AK94" s="264" t="s">
        <v>578</v>
      </c>
    </row>
    <row r="95" spans="1:37">
      <c r="A95" s="307">
        <v>39173</v>
      </c>
      <c r="B95" s="264" t="s">
        <v>837</v>
      </c>
      <c r="C95" s="264">
        <v>11886</v>
      </c>
      <c r="D95" s="264">
        <v>38148</v>
      </c>
      <c r="E95" s="264">
        <v>10364</v>
      </c>
      <c r="F95" s="264">
        <v>5840</v>
      </c>
      <c r="G95" s="264">
        <v>29054</v>
      </c>
      <c r="H95" s="264">
        <v>7626</v>
      </c>
      <c r="I95" s="264">
        <v>12788</v>
      </c>
      <c r="J95" s="264">
        <v>33564</v>
      </c>
      <c r="K95" s="264">
        <v>101061</v>
      </c>
      <c r="L95" s="264">
        <v>11712</v>
      </c>
      <c r="M95" s="264">
        <v>39638</v>
      </c>
      <c r="N95" s="264">
        <v>12837</v>
      </c>
      <c r="O95" s="264">
        <v>11631</v>
      </c>
      <c r="P95" s="264">
        <v>73417</v>
      </c>
      <c r="Q95" s="264">
        <v>54351</v>
      </c>
      <c r="R95" s="264">
        <v>26400</v>
      </c>
      <c r="S95" s="264">
        <v>10563</v>
      </c>
      <c r="T95" s="264">
        <v>10511</v>
      </c>
      <c r="U95" s="264">
        <v>57705</v>
      </c>
      <c r="V95" s="264">
        <v>11706</v>
      </c>
      <c r="W95" s="264">
        <v>25639</v>
      </c>
      <c r="X95" s="264">
        <v>16389</v>
      </c>
      <c r="Y95" s="264">
        <v>12974</v>
      </c>
      <c r="Z95" s="264">
        <v>19382</v>
      </c>
      <c r="AA95" s="264">
        <v>31029</v>
      </c>
      <c r="AB95" s="264">
        <v>32021</v>
      </c>
      <c r="AC95" s="264">
        <v>10564</v>
      </c>
      <c r="AD95" s="264">
        <v>33398</v>
      </c>
      <c r="AE95" s="264">
        <v>3892</v>
      </c>
      <c r="AF95" s="264">
        <v>41181</v>
      </c>
      <c r="AG95" s="264">
        <v>16296</v>
      </c>
      <c r="AH95" s="264">
        <v>9905</v>
      </c>
      <c r="AI95" s="264">
        <v>823472</v>
      </c>
      <c r="AK95" s="264" t="s">
        <v>617</v>
      </c>
    </row>
    <row r="96" spans="1:37">
      <c r="A96" s="307">
        <v>39203</v>
      </c>
      <c r="B96" s="264" t="s">
        <v>838</v>
      </c>
      <c r="C96" s="264">
        <v>11870</v>
      </c>
      <c r="D96" s="264">
        <v>38106</v>
      </c>
      <c r="E96" s="264">
        <v>10410</v>
      </c>
      <c r="F96" s="264">
        <v>5845</v>
      </c>
      <c r="G96" s="264">
        <v>29125</v>
      </c>
      <c r="H96" s="264">
        <v>7646</v>
      </c>
      <c r="I96" s="264">
        <v>12805</v>
      </c>
      <c r="J96" s="264">
        <v>33650</v>
      </c>
      <c r="K96" s="264">
        <v>101057</v>
      </c>
      <c r="L96" s="264">
        <v>11754</v>
      </c>
      <c r="M96" s="264">
        <v>39732</v>
      </c>
      <c r="N96" s="264">
        <v>12834</v>
      </c>
      <c r="O96" s="264">
        <v>11655</v>
      </c>
      <c r="P96" s="264">
        <v>73601</v>
      </c>
      <c r="Q96" s="264">
        <v>54380</v>
      </c>
      <c r="R96" s="264">
        <v>26513</v>
      </c>
      <c r="S96" s="264">
        <v>10612</v>
      </c>
      <c r="T96" s="264">
        <v>10483</v>
      </c>
      <c r="U96" s="264">
        <v>57827</v>
      </c>
      <c r="V96" s="264">
        <v>11736</v>
      </c>
      <c r="W96" s="264">
        <v>25775</v>
      </c>
      <c r="X96" s="264">
        <v>16462</v>
      </c>
      <c r="Y96" s="264">
        <v>13001</v>
      </c>
      <c r="Z96" s="264">
        <v>19471</v>
      </c>
      <c r="AA96" s="264">
        <v>31096</v>
      </c>
      <c r="AB96" s="264">
        <v>32161</v>
      </c>
      <c r="AC96" s="264">
        <v>10560</v>
      </c>
      <c r="AD96" s="264">
        <v>33461</v>
      </c>
      <c r="AE96" s="264">
        <v>3873</v>
      </c>
      <c r="AF96" s="264">
        <v>41261</v>
      </c>
      <c r="AG96" s="264">
        <v>16346</v>
      </c>
      <c r="AH96" s="264">
        <v>9928</v>
      </c>
      <c r="AI96" s="264">
        <v>825036</v>
      </c>
      <c r="AK96" s="264" t="s">
        <v>619</v>
      </c>
    </row>
    <row r="97" spans="1:37">
      <c r="A97" s="307">
        <v>39234</v>
      </c>
      <c r="B97" s="264" t="s">
        <v>839</v>
      </c>
      <c r="C97" s="264">
        <v>11879</v>
      </c>
      <c r="D97" s="264">
        <v>38206</v>
      </c>
      <c r="E97" s="264">
        <v>10446</v>
      </c>
      <c r="F97" s="264">
        <v>5860</v>
      </c>
      <c r="G97" s="264">
        <v>29190</v>
      </c>
      <c r="H97" s="264">
        <v>7692</v>
      </c>
      <c r="I97" s="264">
        <v>12870</v>
      </c>
      <c r="J97" s="264">
        <v>33743</v>
      </c>
      <c r="K97" s="264">
        <v>101294</v>
      </c>
      <c r="L97" s="264">
        <v>11826</v>
      </c>
      <c r="M97" s="264">
        <v>39819</v>
      </c>
      <c r="N97" s="264">
        <v>12887</v>
      </c>
      <c r="O97" s="264">
        <v>11693</v>
      </c>
      <c r="P97" s="264">
        <v>73755</v>
      </c>
      <c r="Q97" s="264">
        <v>54446</v>
      </c>
      <c r="R97" s="264">
        <v>26590</v>
      </c>
      <c r="S97" s="264">
        <v>10637</v>
      </c>
      <c r="T97" s="264">
        <v>10509</v>
      </c>
      <c r="U97" s="264">
        <v>57987</v>
      </c>
      <c r="V97" s="264">
        <v>11784</v>
      </c>
      <c r="W97" s="264">
        <v>25983</v>
      </c>
      <c r="X97" s="264">
        <v>16575</v>
      </c>
      <c r="Y97" s="264">
        <v>13058</v>
      </c>
      <c r="Z97" s="264">
        <v>19551</v>
      </c>
      <c r="AA97" s="264">
        <v>31186</v>
      </c>
      <c r="AB97" s="264">
        <v>32223</v>
      </c>
      <c r="AC97" s="264">
        <v>10634</v>
      </c>
      <c r="AD97" s="264">
        <v>33583</v>
      </c>
      <c r="AE97" s="264">
        <v>3898</v>
      </c>
      <c r="AF97" s="264">
        <v>41284</v>
      </c>
      <c r="AG97" s="264">
        <v>16356</v>
      </c>
      <c r="AH97" s="264">
        <v>9943</v>
      </c>
      <c r="AI97" s="264">
        <v>827387</v>
      </c>
      <c r="AK97" s="264" t="s">
        <v>622</v>
      </c>
    </row>
    <row r="98" spans="1:37">
      <c r="A98" s="307">
        <v>39264</v>
      </c>
      <c r="B98" s="264" t="s">
        <v>840</v>
      </c>
      <c r="C98" s="264">
        <v>11908</v>
      </c>
      <c r="D98" s="264">
        <v>38191</v>
      </c>
      <c r="E98" s="264">
        <v>10490</v>
      </c>
      <c r="F98" s="264">
        <v>5836</v>
      </c>
      <c r="G98" s="264">
        <v>29236</v>
      </c>
      <c r="H98" s="264">
        <v>7723</v>
      </c>
      <c r="I98" s="264">
        <v>12882</v>
      </c>
      <c r="J98" s="264">
        <v>33748</v>
      </c>
      <c r="K98" s="264">
        <v>101389</v>
      </c>
      <c r="L98" s="264">
        <v>11795</v>
      </c>
      <c r="M98" s="264">
        <v>39925</v>
      </c>
      <c r="N98" s="264">
        <v>12953</v>
      </c>
      <c r="O98" s="264">
        <v>11679</v>
      </c>
      <c r="P98" s="264">
        <v>73868</v>
      </c>
      <c r="Q98" s="264">
        <v>54576</v>
      </c>
      <c r="R98" s="264">
        <v>26646</v>
      </c>
      <c r="S98" s="264">
        <v>10601</v>
      </c>
      <c r="T98" s="264">
        <v>10533</v>
      </c>
      <c r="U98" s="264">
        <v>58030</v>
      </c>
      <c r="V98" s="264">
        <v>11770</v>
      </c>
      <c r="W98" s="264">
        <v>26105</v>
      </c>
      <c r="X98" s="264">
        <v>16638</v>
      </c>
      <c r="Y98" s="264">
        <v>13067</v>
      </c>
      <c r="Z98" s="264">
        <v>19636</v>
      </c>
      <c r="AA98" s="264">
        <v>31202</v>
      </c>
      <c r="AB98" s="264">
        <v>32228</v>
      </c>
      <c r="AC98" s="264">
        <v>10692</v>
      </c>
      <c r="AD98" s="264">
        <v>33551</v>
      </c>
      <c r="AE98" s="264">
        <v>3883</v>
      </c>
      <c r="AF98" s="264">
        <v>41316</v>
      </c>
      <c r="AG98" s="264">
        <v>16362</v>
      </c>
      <c r="AH98" s="264">
        <v>9917</v>
      </c>
      <c r="AI98" s="264">
        <v>828376</v>
      </c>
      <c r="AK98" s="264" t="s">
        <v>623</v>
      </c>
    </row>
    <row r="99" spans="1:37">
      <c r="A99" s="307">
        <v>39295</v>
      </c>
      <c r="B99" s="264" t="s">
        <v>841</v>
      </c>
      <c r="C99" s="264">
        <v>11937</v>
      </c>
      <c r="D99" s="264">
        <v>38214</v>
      </c>
      <c r="E99" s="264">
        <v>10557</v>
      </c>
      <c r="F99" s="264">
        <v>5857</v>
      </c>
      <c r="G99" s="264">
        <v>29319</v>
      </c>
      <c r="H99" s="264">
        <v>7802</v>
      </c>
      <c r="I99" s="264">
        <v>12928</v>
      </c>
      <c r="J99" s="264">
        <v>33775</v>
      </c>
      <c r="K99" s="264">
        <v>101403</v>
      </c>
      <c r="L99" s="264">
        <v>11821</v>
      </c>
      <c r="M99" s="264">
        <v>39988</v>
      </c>
      <c r="N99" s="264">
        <v>13068</v>
      </c>
      <c r="O99" s="264">
        <v>11747</v>
      </c>
      <c r="P99" s="264">
        <v>73971</v>
      </c>
      <c r="Q99" s="264">
        <v>54682</v>
      </c>
      <c r="R99" s="264">
        <v>26690</v>
      </c>
      <c r="S99" s="264">
        <v>10639</v>
      </c>
      <c r="T99" s="264">
        <v>10513</v>
      </c>
      <c r="U99" s="264">
        <v>58108</v>
      </c>
      <c r="V99" s="264">
        <v>11841</v>
      </c>
      <c r="W99" s="264">
        <v>26191</v>
      </c>
      <c r="X99" s="264">
        <v>16663</v>
      </c>
      <c r="Y99" s="264">
        <v>13062</v>
      </c>
      <c r="Z99" s="264">
        <v>19677</v>
      </c>
      <c r="AA99" s="264">
        <v>31267</v>
      </c>
      <c r="AB99" s="264">
        <v>32305</v>
      </c>
      <c r="AC99" s="264">
        <v>10673</v>
      </c>
      <c r="AD99" s="264">
        <v>33632</v>
      </c>
      <c r="AE99" s="264">
        <v>3907</v>
      </c>
      <c r="AF99" s="264">
        <v>41374</v>
      </c>
      <c r="AG99" s="264">
        <v>16380</v>
      </c>
      <c r="AH99" s="264">
        <v>10038</v>
      </c>
      <c r="AI99" s="264">
        <v>830029</v>
      </c>
      <c r="AK99" s="264" t="s">
        <v>624</v>
      </c>
    </row>
    <row r="100" spans="1:37">
      <c r="A100" s="307">
        <v>39326</v>
      </c>
      <c r="B100" s="264" t="s">
        <v>842</v>
      </c>
      <c r="C100" s="264">
        <v>11901</v>
      </c>
      <c r="D100" s="264">
        <v>38273</v>
      </c>
      <c r="E100" s="264">
        <v>10567</v>
      </c>
      <c r="F100" s="264">
        <v>5886</v>
      </c>
      <c r="G100" s="264">
        <v>29360</v>
      </c>
      <c r="H100" s="264">
        <v>7791</v>
      </c>
      <c r="I100" s="264">
        <v>12838</v>
      </c>
      <c r="J100" s="264">
        <v>33682</v>
      </c>
      <c r="K100" s="264">
        <v>101360</v>
      </c>
      <c r="L100" s="264">
        <v>11826</v>
      </c>
      <c r="M100" s="264">
        <v>39970</v>
      </c>
      <c r="N100" s="264">
        <v>13024</v>
      </c>
      <c r="O100" s="264">
        <v>11771</v>
      </c>
      <c r="P100" s="264">
        <v>74036</v>
      </c>
      <c r="Q100" s="264">
        <v>54747</v>
      </c>
      <c r="R100" s="264">
        <v>26725</v>
      </c>
      <c r="S100" s="264">
        <v>10651</v>
      </c>
      <c r="T100" s="264">
        <v>10468</v>
      </c>
      <c r="U100" s="264">
        <v>57991</v>
      </c>
      <c r="V100" s="264">
        <v>11924</v>
      </c>
      <c r="W100" s="264">
        <v>26142</v>
      </c>
      <c r="X100" s="264">
        <v>16672</v>
      </c>
      <c r="Y100" s="264">
        <v>12976</v>
      </c>
      <c r="Z100" s="264">
        <v>19669</v>
      </c>
      <c r="AA100" s="264">
        <v>31288</v>
      </c>
      <c r="AB100" s="264">
        <v>32264</v>
      </c>
      <c r="AC100" s="264">
        <v>10685</v>
      </c>
      <c r="AD100" s="264">
        <v>33579</v>
      </c>
      <c r="AE100" s="264">
        <v>3922</v>
      </c>
      <c r="AF100" s="264">
        <v>41197</v>
      </c>
      <c r="AG100" s="264">
        <v>16318</v>
      </c>
      <c r="AH100" s="264">
        <v>10011</v>
      </c>
      <c r="AI100" s="264">
        <v>829514</v>
      </c>
      <c r="AK100" s="264" t="s">
        <v>625</v>
      </c>
    </row>
    <row r="101" spans="1:37">
      <c r="A101" s="307">
        <v>39356</v>
      </c>
      <c r="B101" s="264" t="s">
        <v>843</v>
      </c>
      <c r="C101" s="264">
        <v>11948</v>
      </c>
      <c r="D101" s="264">
        <v>38311</v>
      </c>
      <c r="E101" s="264">
        <v>10600</v>
      </c>
      <c r="F101" s="264">
        <v>5877</v>
      </c>
      <c r="G101" s="264">
        <v>29512</v>
      </c>
      <c r="H101" s="264">
        <v>7816</v>
      </c>
      <c r="I101" s="264">
        <v>12932</v>
      </c>
      <c r="J101" s="264">
        <v>33691</v>
      </c>
      <c r="K101" s="264">
        <v>101472</v>
      </c>
      <c r="L101" s="264">
        <v>11965</v>
      </c>
      <c r="M101" s="264">
        <v>40008</v>
      </c>
      <c r="N101" s="264">
        <v>13016</v>
      </c>
      <c r="O101" s="264">
        <v>11824</v>
      </c>
      <c r="P101" s="264">
        <v>74264</v>
      </c>
      <c r="Q101" s="264">
        <v>54917</v>
      </c>
      <c r="R101" s="264">
        <v>26863</v>
      </c>
      <c r="S101" s="264">
        <v>10708</v>
      </c>
      <c r="T101" s="264">
        <v>10515</v>
      </c>
      <c r="U101" s="264">
        <v>58144</v>
      </c>
      <c r="V101" s="264">
        <v>12012</v>
      </c>
      <c r="W101" s="264">
        <v>26239</v>
      </c>
      <c r="X101" s="264">
        <v>16791</v>
      </c>
      <c r="Y101" s="264">
        <v>13020</v>
      </c>
      <c r="Z101" s="264">
        <v>19689</v>
      </c>
      <c r="AA101" s="264">
        <v>31357</v>
      </c>
      <c r="AB101" s="264">
        <v>32394</v>
      </c>
      <c r="AC101" s="264">
        <v>10745</v>
      </c>
      <c r="AD101" s="264">
        <v>33606</v>
      </c>
      <c r="AE101" s="264">
        <v>3938</v>
      </c>
      <c r="AF101" s="264">
        <v>41381</v>
      </c>
      <c r="AG101" s="264">
        <v>16422</v>
      </c>
      <c r="AH101" s="264">
        <v>10085</v>
      </c>
      <c r="AI101" s="264">
        <v>832062</v>
      </c>
      <c r="AK101" s="264" t="s">
        <v>626</v>
      </c>
    </row>
    <row r="102" spans="1:37">
      <c r="A102" s="307">
        <v>39387</v>
      </c>
      <c r="B102" s="264" t="s">
        <v>844</v>
      </c>
      <c r="C102" s="264">
        <v>11978</v>
      </c>
      <c r="D102" s="264">
        <v>38270</v>
      </c>
      <c r="E102" s="264">
        <v>10602</v>
      </c>
      <c r="F102" s="264">
        <v>5879</v>
      </c>
      <c r="G102" s="264">
        <v>29548</v>
      </c>
      <c r="H102" s="264">
        <v>7776</v>
      </c>
      <c r="I102" s="264">
        <v>12903</v>
      </c>
      <c r="J102" s="264">
        <v>33672</v>
      </c>
      <c r="K102" s="264">
        <v>101328</v>
      </c>
      <c r="L102" s="264">
        <v>11984</v>
      </c>
      <c r="M102" s="264">
        <v>39955</v>
      </c>
      <c r="N102" s="264">
        <v>13013</v>
      </c>
      <c r="O102" s="264">
        <v>11812</v>
      </c>
      <c r="P102" s="264">
        <v>74212</v>
      </c>
      <c r="Q102" s="264">
        <v>54968</v>
      </c>
      <c r="R102" s="264">
        <v>26903</v>
      </c>
      <c r="S102" s="264">
        <v>10716</v>
      </c>
      <c r="T102" s="264">
        <v>10517</v>
      </c>
      <c r="U102" s="264">
        <v>58118</v>
      </c>
      <c r="V102" s="264">
        <v>12021</v>
      </c>
      <c r="W102" s="264">
        <v>26260</v>
      </c>
      <c r="X102" s="264">
        <v>16817</v>
      </c>
      <c r="Y102" s="264">
        <v>13069</v>
      </c>
      <c r="Z102" s="264">
        <v>19765</v>
      </c>
      <c r="AA102" s="264">
        <v>31406</v>
      </c>
      <c r="AB102" s="264">
        <v>32324</v>
      </c>
      <c r="AC102" s="264">
        <v>10694</v>
      </c>
      <c r="AD102" s="264">
        <v>33605</v>
      </c>
      <c r="AE102" s="264">
        <v>3949</v>
      </c>
      <c r="AF102" s="264">
        <v>41460</v>
      </c>
      <c r="AG102" s="264">
        <v>16375</v>
      </c>
      <c r="AH102" s="264">
        <v>10057</v>
      </c>
      <c r="AI102" s="264">
        <v>831956</v>
      </c>
      <c r="AK102" s="264" t="s">
        <v>627</v>
      </c>
    </row>
    <row r="103" spans="1:37">
      <c r="A103" s="307">
        <v>39417</v>
      </c>
      <c r="B103" s="264" t="s">
        <v>845</v>
      </c>
      <c r="C103" s="264">
        <v>11890</v>
      </c>
      <c r="D103" s="264">
        <v>38090</v>
      </c>
      <c r="E103" s="264">
        <v>10511</v>
      </c>
      <c r="F103" s="264">
        <v>5864</v>
      </c>
      <c r="G103" s="264">
        <v>29454</v>
      </c>
      <c r="H103" s="264">
        <v>7728</v>
      </c>
      <c r="I103" s="264">
        <v>12824</v>
      </c>
      <c r="J103" s="264">
        <v>33560</v>
      </c>
      <c r="K103" s="264">
        <v>100998</v>
      </c>
      <c r="L103" s="264">
        <v>11901</v>
      </c>
      <c r="M103" s="264">
        <v>39680</v>
      </c>
      <c r="N103" s="264">
        <v>12948</v>
      </c>
      <c r="O103" s="264">
        <v>11782</v>
      </c>
      <c r="P103" s="264">
        <v>73894</v>
      </c>
      <c r="Q103" s="264">
        <v>54698</v>
      </c>
      <c r="R103" s="264">
        <v>26772</v>
      </c>
      <c r="S103" s="264">
        <v>10632</v>
      </c>
      <c r="T103" s="264">
        <v>10421</v>
      </c>
      <c r="U103" s="264">
        <v>57924</v>
      </c>
      <c r="V103" s="264">
        <v>11924</v>
      </c>
      <c r="W103" s="264">
        <v>26022</v>
      </c>
      <c r="X103" s="264">
        <v>16702</v>
      </c>
      <c r="Y103" s="264">
        <v>13019</v>
      </c>
      <c r="Z103" s="264">
        <v>19654</v>
      </c>
      <c r="AA103" s="264">
        <v>31291</v>
      </c>
      <c r="AB103" s="264">
        <v>32189</v>
      </c>
      <c r="AC103" s="264">
        <v>10657</v>
      </c>
      <c r="AD103" s="264">
        <v>33501</v>
      </c>
      <c r="AE103" s="264">
        <v>3920</v>
      </c>
      <c r="AF103" s="264">
        <v>41101</v>
      </c>
      <c r="AG103" s="264">
        <v>16309</v>
      </c>
      <c r="AH103" s="264">
        <v>9973</v>
      </c>
      <c r="AI103" s="264">
        <v>827833</v>
      </c>
      <c r="AK103" s="264" t="s">
        <v>628</v>
      </c>
    </row>
    <row r="104" spans="1:37">
      <c r="A104" s="307">
        <v>39448</v>
      </c>
      <c r="B104" s="264" t="s">
        <v>1012</v>
      </c>
      <c r="C104" s="264">
        <v>11857</v>
      </c>
      <c r="D104" s="264">
        <v>38005</v>
      </c>
      <c r="E104" s="264">
        <v>10558</v>
      </c>
      <c r="F104" s="264">
        <v>5843</v>
      </c>
      <c r="G104" s="264">
        <v>29431</v>
      </c>
      <c r="H104" s="264">
        <v>7756</v>
      </c>
      <c r="I104" s="264">
        <v>12822</v>
      </c>
      <c r="J104" s="264">
        <v>33494</v>
      </c>
      <c r="K104" s="264">
        <v>100611</v>
      </c>
      <c r="L104" s="264">
        <v>11893</v>
      </c>
      <c r="M104" s="264">
        <v>39531</v>
      </c>
      <c r="N104" s="264">
        <v>12887</v>
      </c>
      <c r="O104" s="264">
        <v>11733</v>
      </c>
      <c r="P104" s="264">
        <v>73677</v>
      </c>
      <c r="Q104" s="264">
        <v>54577</v>
      </c>
      <c r="R104" s="264">
        <v>26666</v>
      </c>
      <c r="S104" s="264">
        <v>10597</v>
      </c>
      <c r="T104" s="264">
        <v>10472</v>
      </c>
      <c r="U104" s="264">
        <v>57748</v>
      </c>
      <c r="V104" s="264">
        <v>11840</v>
      </c>
      <c r="W104" s="264">
        <v>25917</v>
      </c>
      <c r="X104" s="264">
        <v>16716</v>
      </c>
      <c r="Y104" s="264">
        <v>12951</v>
      </c>
      <c r="Z104" s="264">
        <v>19664</v>
      </c>
      <c r="AA104" s="264">
        <v>31245</v>
      </c>
      <c r="AB104" s="264">
        <v>32067</v>
      </c>
      <c r="AC104" s="264">
        <v>10639</v>
      </c>
      <c r="AD104" s="264">
        <v>33443</v>
      </c>
      <c r="AE104" s="264">
        <v>3859</v>
      </c>
      <c r="AF104" s="264">
        <v>41073</v>
      </c>
      <c r="AG104" s="264">
        <v>16293</v>
      </c>
      <c r="AH104" s="264">
        <v>9985</v>
      </c>
      <c r="AI104" s="264">
        <v>825850</v>
      </c>
      <c r="AJ104" s="264">
        <v>2008</v>
      </c>
      <c r="AK104" s="264" t="s">
        <v>620</v>
      </c>
    </row>
    <row r="105" spans="1:37">
      <c r="A105" s="307">
        <v>39479</v>
      </c>
      <c r="B105" s="264" t="s">
        <v>846</v>
      </c>
      <c r="C105" s="264">
        <v>11899</v>
      </c>
      <c r="D105" s="264">
        <v>37791</v>
      </c>
      <c r="E105" s="264">
        <v>10581</v>
      </c>
      <c r="F105" s="264">
        <v>5860</v>
      </c>
      <c r="G105" s="264">
        <v>29450</v>
      </c>
      <c r="H105" s="264">
        <v>7750</v>
      </c>
      <c r="I105" s="264">
        <v>12892</v>
      </c>
      <c r="J105" s="264">
        <v>33578</v>
      </c>
      <c r="K105" s="264">
        <v>100417</v>
      </c>
      <c r="L105" s="264">
        <v>11942</v>
      </c>
      <c r="M105" s="264">
        <v>39609</v>
      </c>
      <c r="N105" s="264">
        <v>12893</v>
      </c>
      <c r="O105" s="264">
        <v>11770</v>
      </c>
      <c r="P105" s="264">
        <v>73804</v>
      </c>
      <c r="Q105" s="264">
        <v>54579</v>
      </c>
      <c r="R105" s="264">
        <v>26887</v>
      </c>
      <c r="S105" s="264">
        <v>10621</v>
      </c>
      <c r="T105" s="264">
        <v>10492</v>
      </c>
      <c r="U105" s="264">
        <v>57725</v>
      </c>
      <c r="V105" s="264">
        <v>11880</v>
      </c>
      <c r="W105" s="264">
        <v>25962</v>
      </c>
      <c r="X105" s="264">
        <v>16801</v>
      </c>
      <c r="Y105" s="264">
        <v>12961</v>
      </c>
      <c r="Z105" s="264">
        <v>19698</v>
      </c>
      <c r="AA105" s="264">
        <v>31273</v>
      </c>
      <c r="AB105" s="264">
        <v>32097</v>
      </c>
      <c r="AC105" s="264">
        <v>10701</v>
      </c>
      <c r="AD105" s="264">
        <v>33462</v>
      </c>
      <c r="AE105" s="264">
        <v>3855</v>
      </c>
      <c r="AF105" s="264">
        <v>41327</v>
      </c>
      <c r="AG105" s="264">
        <v>16333</v>
      </c>
      <c r="AH105" s="264">
        <v>9993</v>
      </c>
      <c r="AI105" s="264">
        <v>826883</v>
      </c>
      <c r="AK105" s="264" t="s">
        <v>621</v>
      </c>
    </row>
    <row r="106" spans="1:37">
      <c r="A106" s="307">
        <v>39508</v>
      </c>
      <c r="B106" s="264" t="s">
        <v>847</v>
      </c>
      <c r="C106" s="264">
        <v>11908</v>
      </c>
      <c r="D106" s="264">
        <v>37566</v>
      </c>
      <c r="E106" s="264">
        <v>10633</v>
      </c>
      <c r="F106" s="264">
        <v>5836</v>
      </c>
      <c r="G106" s="264">
        <v>29443</v>
      </c>
      <c r="H106" s="264">
        <v>7739</v>
      </c>
      <c r="I106" s="264">
        <v>12887</v>
      </c>
      <c r="J106" s="264">
        <v>33642</v>
      </c>
      <c r="K106" s="264">
        <v>100365</v>
      </c>
      <c r="L106" s="264">
        <v>11969</v>
      </c>
      <c r="M106" s="264">
        <v>39545</v>
      </c>
      <c r="N106" s="264">
        <v>12870</v>
      </c>
      <c r="O106" s="264">
        <v>11791</v>
      </c>
      <c r="P106" s="264">
        <v>73710</v>
      </c>
      <c r="Q106" s="264">
        <v>54425</v>
      </c>
      <c r="R106" s="264">
        <v>26961</v>
      </c>
      <c r="S106" s="264">
        <v>10582</v>
      </c>
      <c r="T106" s="264">
        <v>10452</v>
      </c>
      <c r="U106" s="264">
        <v>57617</v>
      </c>
      <c r="V106" s="264">
        <v>11847</v>
      </c>
      <c r="W106" s="264">
        <v>25860</v>
      </c>
      <c r="X106" s="264">
        <v>16792</v>
      </c>
      <c r="Y106" s="264">
        <v>12932</v>
      </c>
      <c r="Z106" s="264">
        <v>19620</v>
      </c>
      <c r="AA106" s="264">
        <v>31281</v>
      </c>
      <c r="AB106" s="264">
        <v>32114</v>
      </c>
      <c r="AC106" s="264">
        <v>10661</v>
      </c>
      <c r="AD106" s="264">
        <v>33524</v>
      </c>
      <c r="AE106" s="264">
        <v>3833</v>
      </c>
      <c r="AF106" s="264">
        <v>41203</v>
      </c>
      <c r="AG106" s="264">
        <v>16361</v>
      </c>
      <c r="AH106" s="264">
        <v>9931</v>
      </c>
      <c r="AI106" s="264">
        <v>825900</v>
      </c>
      <c r="AK106" s="264" t="s">
        <v>578</v>
      </c>
    </row>
    <row r="107" spans="1:37">
      <c r="A107" s="307">
        <v>39539</v>
      </c>
      <c r="B107" s="264" t="s">
        <v>848</v>
      </c>
      <c r="C107" s="264">
        <v>11928</v>
      </c>
      <c r="D107" s="264">
        <v>37473</v>
      </c>
      <c r="E107" s="264">
        <v>10653</v>
      </c>
      <c r="F107" s="264">
        <v>5840</v>
      </c>
      <c r="G107" s="264">
        <v>29487</v>
      </c>
      <c r="H107" s="264">
        <v>7755</v>
      </c>
      <c r="I107" s="264">
        <v>12949</v>
      </c>
      <c r="J107" s="264">
        <v>33623</v>
      </c>
      <c r="K107" s="264">
        <v>100230</v>
      </c>
      <c r="L107" s="264">
        <v>11998</v>
      </c>
      <c r="M107" s="264">
        <v>39636</v>
      </c>
      <c r="N107" s="264">
        <v>12911</v>
      </c>
      <c r="O107" s="264">
        <v>11784</v>
      </c>
      <c r="P107" s="264">
        <v>73891</v>
      </c>
      <c r="Q107" s="264">
        <v>54550</v>
      </c>
      <c r="R107" s="264">
        <v>27096</v>
      </c>
      <c r="S107" s="264">
        <v>10604</v>
      </c>
      <c r="T107" s="264">
        <v>10495</v>
      </c>
      <c r="U107" s="264">
        <v>57706</v>
      </c>
      <c r="V107" s="264">
        <v>11795</v>
      </c>
      <c r="W107" s="264">
        <v>25900</v>
      </c>
      <c r="X107" s="264">
        <v>16863</v>
      </c>
      <c r="Y107" s="264">
        <v>12932</v>
      </c>
      <c r="Z107" s="264">
        <v>19636</v>
      </c>
      <c r="AA107" s="264">
        <v>31441</v>
      </c>
      <c r="AB107" s="264">
        <v>32234</v>
      </c>
      <c r="AC107" s="264">
        <v>10651</v>
      </c>
      <c r="AD107" s="264">
        <v>33603</v>
      </c>
      <c r="AE107" s="264">
        <v>3863</v>
      </c>
      <c r="AF107" s="264">
        <v>41283</v>
      </c>
      <c r="AG107" s="264">
        <v>16482</v>
      </c>
      <c r="AH107" s="264">
        <v>9954</v>
      </c>
      <c r="AI107" s="264">
        <v>827246</v>
      </c>
      <c r="AK107" s="264" t="s">
        <v>617</v>
      </c>
    </row>
    <row r="108" spans="1:37">
      <c r="A108" s="307">
        <v>39569</v>
      </c>
      <c r="B108" s="264" t="s">
        <v>849</v>
      </c>
      <c r="C108" s="264">
        <v>11905</v>
      </c>
      <c r="D108" s="264">
        <v>37523</v>
      </c>
      <c r="E108" s="264">
        <v>10707</v>
      </c>
      <c r="F108" s="264">
        <v>5888</v>
      </c>
      <c r="G108" s="264">
        <v>29631</v>
      </c>
      <c r="H108" s="264">
        <v>7768</v>
      </c>
      <c r="I108" s="264">
        <v>12947</v>
      </c>
      <c r="J108" s="264">
        <v>33602</v>
      </c>
      <c r="K108" s="264">
        <v>100145</v>
      </c>
      <c r="L108" s="264">
        <v>12037</v>
      </c>
      <c r="M108" s="264">
        <v>39768</v>
      </c>
      <c r="N108" s="264">
        <v>12953</v>
      </c>
      <c r="O108" s="264">
        <v>11817</v>
      </c>
      <c r="P108" s="264">
        <v>73983</v>
      </c>
      <c r="Q108" s="264">
        <v>54748</v>
      </c>
      <c r="R108" s="264">
        <v>27171</v>
      </c>
      <c r="S108" s="264">
        <v>10631</v>
      </c>
      <c r="T108" s="264">
        <v>10521</v>
      </c>
      <c r="U108" s="264">
        <v>57848</v>
      </c>
      <c r="V108" s="264">
        <v>11792</v>
      </c>
      <c r="W108" s="264">
        <v>26034</v>
      </c>
      <c r="X108" s="264">
        <v>16942</v>
      </c>
      <c r="Y108" s="264">
        <v>12990</v>
      </c>
      <c r="Z108" s="264">
        <v>19650</v>
      </c>
      <c r="AA108" s="264">
        <v>31439</v>
      </c>
      <c r="AB108" s="264">
        <v>32334</v>
      </c>
      <c r="AC108" s="264">
        <v>10627</v>
      </c>
      <c r="AD108" s="264">
        <v>33540</v>
      </c>
      <c r="AE108" s="264">
        <v>3860</v>
      </c>
      <c r="AF108" s="264">
        <v>41341</v>
      </c>
      <c r="AG108" s="264">
        <v>16538</v>
      </c>
      <c r="AH108" s="264">
        <v>9958</v>
      </c>
      <c r="AI108" s="264">
        <v>828638</v>
      </c>
      <c r="AK108" s="264" t="s">
        <v>619</v>
      </c>
    </row>
    <row r="109" spans="1:37">
      <c r="A109" s="307">
        <v>39600</v>
      </c>
      <c r="B109" s="264" t="s">
        <v>850</v>
      </c>
      <c r="C109" s="264">
        <v>11940</v>
      </c>
      <c r="D109" s="264">
        <v>37555</v>
      </c>
      <c r="E109" s="264">
        <v>10741</v>
      </c>
      <c r="F109" s="264">
        <v>5907</v>
      </c>
      <c r="G109" s="264">
        <v>29715</v>
      </c>
      <c r="H109" s="264">
        <v>7781</v>
      </c>
      <c r="I109" s="264">
        <v>13012</v>
      </c>
      <c r="J109" s="264">
        <v>33628</v>
      </c>
      <c r="K109" s="264">
        <v>100116</v>
      </c>
      <c r="L109" s="264">
        <v>12057</v>
      </c>
      <c r="M109" s="264">
        <v>39791</v>
      </c>
      <c r="N109" s="264">
        <v>12933</v>
      </c>
      <c r="O109" s="264">
        <v>11853</v>
      </c>
      <c r="P109" s="264">
        <v>74327</v>
      </c>
      <c r="Q109" s="264">
        <v>54853</v>
      </c>
      <c r="R109" s="264">
        <v>27198</v>
      </c>
      <c r="S109" s="264">
        <v>10631</v>
      </c>
      <c r="T109" s="264">
        <v>10588</v>
      </c>
      <c r="U109" s="264">
        <v>57976</v>
      </c>
      <c r="V109" s="264">
        <v>11821</v>
      </c>
      <c r="W109" s="264">
        <v>26110</v>
      </c>
      <c r="X109" s="264">
        <v>17001</v>
      </c>
      <c r="Y109" s="264">
        <v>13048</v>
      </c>
      <c r="Z109" s="264">
        <v>19684</v>
      </c>
      <c r="AA109" s="264">
        <v>31500</v>
      </c>
      <c r="AB109" s="264">
        <v>32478</v>
      </c>
      <c r="AC109" s="264">
        <v>10667</v>
      </c>
      <c r="AD109" s="264">
        <v>33663</v>
      </c>
      <c r="AE109" s="264">
        <v>3856</v>
      </c>
      <c r="AF109" s="264">
        <v>41441</v>
      </c>
      <c r="AG109" s="264">
        <v>16621</v>
      </c>
      <c r="AH109" s="264">
        <v>9987</v>
      </c>
      <c r="AI109" s="264">
        <v>830479</v>
      </c>
      <c r="AK109" s="264" t="s">
        <v>622</v>
      </c>
    </row>
    <row r="110" spans="1:37">
      <c r="A110" s="307">
        <v>39630</v>
      </c>
      <c r="B110" s="264" t="s">
        <v>851</v>
      </c>
      <c r="C110" s="264">
        <v>11927</v>
      </c>
      <c r="D110" s="264">
        <v>37708</v>
      </c>
      <c r="E110" s="264">
        <v>10808</v>
      </c>
      <c r="F110" s="264">
        <v>5924</v>
      </c>
      <c r="G110" s="264">
        <v>29771</v>
      </c>
      <c r="H110" s="264">
        <v>7802</v>
      </c>
      <c r="I110" s="264">
        <v>13043</v>
      </c>
      <c r="J110" s="264">
        <v>33658</v>
      </c>
      <c r="K110" s="264">
        <v>100160</v>
      </c>
      <c r="L110" s="264">
        <v>12023</v>
      </c>
      <c r="M110" s="264">
        <v>39726</v>
      </c>
      <c r="N110" s="264">
        <v>12937</v>
      </c>
      <c r="O110" s="264">
        <v>11875</v>
      </c>
      <c r="P110" s="264">
        <v>74448</v>
      </c>
      <c r="Q110" s="264">
        <v>55030</v>
      </c>
      <c r="R110" s="264">
        <v>27276</v>
      </c>
      <c r="S110" s="264">
        <v>10622</v>
      </c>
      <c r="T110" s="264">
        <v>10688</v>
      </c>
      <c r="U110" s="264">
        <v>58180</v>
      </c>
      <c r="V110" s="264">
        <v>11921</v>
      </c>
      <c r="W110" s="264">
        <v>26259</v>
      </c>
      <c r="X110" s="264">
        <v>17038</v>
      </c>
      <c r="Y110" s="264">
        <v>13029</v>
      </c>
      <c r="Z110" s="264">
        <v>19723</v>
      </c>
      <c r="AA110" s="264">
        <v>31620</v>
      </c>
      <c r="AB110" s="264">
        <v>32472</v>
      </c>
      <c r="AC110" s="264">
        <v>10715</v>
      </c>
      <c r="AD110" s="264">
        <v>33618</v>
      </c>
      <c r="AE110" s="264">
        <v>3862</v>
      </c>
      <c r="AF110" s="264">
        <v>41388</v>
      </c>
      <c r="AG110" s="264">
        <v>16660</v>
      </c>
      <c r="AH110" s="264">
        <v>9962</v>
      </c>
      <c r="AI110" s="264">
        <v>831873</v>
      </c>
      <c r="AK110" s="264" t="s">
        <v>623</v>
      </c>
    </row>
    <row r="111" spans="1:37">
      <c r="A111" s="307">
        <v>39661</v>
      </c>
      <c r="B111" s="264" t="s">
        <v>852</v>
      </c>
      <c r="C111" s="264">
        <v>11954</v>
      </c>
      <c r="D111" s="264">
        <v>37616</v>
      </c>
      <c r="E111" s="264">
        <v>10807</v>
      </c>
      <c r="F111" s="264">
        <v>5916</v>
      </c>
      <c r="G111" s="264">
        <v>29748</v>
      </c>
      <c r="H111" s="264">
        <v>7794</v>
      </c>
      <c r="I111" s="264">
        <v>13071</v>
      </c>
      <c r="J111" s="264">
        <v>33593</v>
      </c>
      <c r="K111" s="264">
        <v>100219</v>
      </c>
      <c r="L111" s="264">
        <v>12019</v>
      </c>
      <c r="M111" s="264">
        <v>39730</v>
      </c>
      <c r="N111" s="264">
        <v>12920</v>
      </c>
      <c r="O111" s="264">
        <v>11873</v>
      </c>
      <c r="P111" s="264">
        <v>74387</v>
      </c>
      <c r="Q111" s="264">
        <v>55092</v>
      </c>
      <c r="R111" s="264">
        <v>27291</v>
      </c>
      <c r="S111" s="264">
        <v>10628</v>
      </c>
      <c r="T111" s="264">
        <v>10705</v>
      </c>
      <c r="U111" s="264">
        <v>58209</v>
      </c>
      <c r="V111" s="264">
        <v>11869</v>
      </c>
      <c r="W111" s="264">
        <v>26268</v>
      </c>
      <c r="X111" s="264">
        <v>17122</v>
      </c>
      <c r="Y111" s="264">
        <v>12968</v>
      </c>
      <c r="Z111" s="264">
        <v>19744</v>
      </c>
      <c r="AA111" s="264">
        <v>31649</v>
      </c>
      <c r="AB111" s="264">
        <v>32445</v>
      </c>
      <c r="AC111" s="264">
        <v>10717</v>
      </c>
      <c r="AD111" s="264">
        <v>33614</v>
      </c>
      <c r="AE111" s="264">
        <v>3841</v>
      </c>
      <c r="AF111" s="264">
        <v>41381</v>
      </c>
      <c r="AG111" s="264">
        <v>16640</v>
      </c>
      <c r="AH111" s="264">
        <v>10006</v>
      </c>
      <c r="AI111" s="264">
        <v>831836</v>
      </c>
      <c r="AK111" s="264" t="s">
        <v>624</v>
      </c>
    </row>
    <row r="112" spans="1:37">
      <c r="A112" s="307">
        <v>39692</v>
      </c>
      <c r="B112" s="264" t="s">
        <v>853</v>
      </c>
      <c r="C112" s="264">
        <v>11955</v>
      </c>
      <c r="D112" s="264">
        <v>37450</v>
      </c>
      <c r="E112" s="264">
        <v>10735</v>
      </c>
      <c r="F112" s="264">
        <v>5957</v>
      </c>
      <c r="G112" s="264">
        <v>29766</v>
      </c>
      <c r="H112" s="264">
        <v>7836</v>
      </c>
      <c r="I112" s="264">
        <v>13168</v>
      </c>
      <c r="J112" s="264">
        <v>33567</v>
      </c>
      <c r="K112" s="264">
        <v>100396</v>
      </c>
      <c r="L112" s="264">
        <v>12015</v>
      </c>
      <c r="M112" s="264">
        <v>39620</v>
      </c>
      <c r="N112" s="264">
        <v>12858</v>
      </c>
      <c r="O112" s="264">
        <v>11849</v>
      </c>
      <c r="P112" s="264">
        <v>74330</v>
      </c>
      <c r="Q112" s="264">
        <v>55201</v>
      </c>
      <c r="R112" s="264">
        <v>27227</v>
      </c>
      <c r="S112" s="264">
        <v>10621</v>
      </c>
      <c r="T112" s="264">
        <v>10723</v>
      </c>
      <c r="U112" s="264">
        <v>58285</v>
      </c>
      <c r="V112" s="264">
        <v>11867</v>
      </c>
      <c r="W112" s="264">
        <v>26269</v>
      </c>
      <c r="X112" s="264">
        <v>17090</v>
      </c>
      <c r="Y112" s="264">
        <v>12996</v>
      </c>
      <c r="Z112" s="264">
        <v>19699</v>
      </c>
      <c r="AA112" s="264">
        <v>31598</v>
      </c>
      <c r="AB112" s="264">
        <v>32434</v>
      </c>
      <c r="AC112" s="264">
        <v>10641</v>
      </c>
      <c r="AD112" s="264">
        <v>33632</v>
      </c>
      <c r="AE112" s="264">
        <v>3840</v>
      </c>
      <c r="AF112" s="264">
        <v>41395</v>
      </c>
      <c r="AG112" s="264">
        <v>16696</v>
      </c>
      <c r="AH112" s="264">
        <v>9979</v>
      </c>
      <c r="AI112" s="264">
        <v>831695</v>
      </c>
      <c r="AK112" s="264" t="s">
        <v>625</v>
      </c>
    </row>
    <row r="113" spans="1:37">
      <c r="A113" s="307">
        <v>39722</v>
      </c>
      <c r="B113" s="264" t="s">
        <v>854</v>
      </c>
      <c r="C113" s="264">
        <v>11977</v>
      </c>
      <c r="D113" s="264">
        <v>37413</v>
      </c>
      <c r="E113" s="264">
        <v>10770</v>
      </c>
      <c r="F113" s="264">
        <v>5978</v>
      </c>
      <c r="G113" s="264">
        <v>29681</v>
      </c>
      <c r="H113" s="264">
        <v>7856</v>
      </c>
      <c r="I113" s="264">
        <v>13273</v>
      </c>
      <c r="J113" s="264">
        <v>33513</v>
      </c>
      <c r="K113" s="264">
        <v>100591</v>
      </c>
      <c r="L113" s="264">
        <v>12059</v>
      </c>
      <c r="M113" s="264">
        <v>39657</v>
      </c>
      <c r="N113" s="264">
        <v>12805</v>
      </c>
      <c r="O113" s="264">
        <v>11911</v>
      </c>
      <c r="P113" s="264">
        <v>74501</v>
      </c>
      <c r="Q113" s="264">
        <v>55377</v>
      </c>
      <c r="R113" s="264">
        <v>27231</v>
      </c>
      <c r="S113" s="264">
        <v>10591</v>
      </c>
      <c r="T113" s="264">
        <v>10740</v>
      </c>
      <c r="U113" s="264">
        <v>58337</v>
      </c>
      <c r="V113" s="264">
        <v>11875</v>
      </c>
      <c r="W113" s="264">
        <v>26249</v>
      </c>
      <c r="X113" s="264">
        <v>17132</v>
      </c>
      <c r="Y113" s="264">
        <v>12981</v>
      </c>
      <c r="Z113" s="264">
        <v>19760</v>
      </c>
      <c r="AA113" s="264">
        <v>31647</v>
      </c>
      <c r="AB113" s="264">
        <v>32428</v>
      </c>
      <c r="AC113" s="264">
        <v>10647</v>
      </c>
      <c r="AD113" s="264">
        <v>33602</v>
      </c>
      <c r="AE113" s="264">
        <v>3840</v>
      </c>
      <c r="AF113" s="264">
        <v>41267</v>
      </c>
      <c r="AG113" s="264">
        <v>16756</v>
      </c>
      <c r="AH113" s="264">
        <v>10002</v>
      </c>
      <c r="AI113" s="264">
        <v>832447</v>
      </c>
      <c r="AK113" s="264" t="s">
        <v>626</v>
      </c>
    </row>
    <row r="114" spans="1:37">
      <c r="A114" s="307">
        <v>39753</v>
      </c>
      <c r="B114" s="264" t="s">
        <v>855</v>
      </c>
      <c r="C114" s="264">
        <v>11979</v>
      </c>
      <c r="D114" s="264">
        <v>37184</v>
      </c>
      <c r="E114" s="264">
        <v>10771</v>
      </c>
      <c r="F114" s="264">
        <v>6009</v>
      </c>
      <c r="G114" s="264">
        <v>29679</v>
      </c>
      <c r="H114" s="264">
        <v>7865</v>
      </c>
      <c r="I114" s="264">
        <v>13262</v>
      </c>
      <c r="J114" s="264">
        <v>33385</v>
      </c>
      <c r="K114" s="264">
        <v>100491</v>
      </c>
      <c r="L114" s="264">
        <v>12032</v>
      </c>
      <c r="M114" s="264">
        <v>39733</v>
      </c>
      <c r="N114" s="264">
        <v>12827</v>
      </c>
      <c r="O114" s="264">
        <v>11887</v>
      </c>
      <c r="P114" s="264">
        <v>74446</v>
      </c>
      <c r="Q114" s="264">
        <v>55402</v>
      </c>
      <c r="R114" s="264">
        <v>27198</v>
      </c>
      <c r="S114" s="264">
        <v>10586</v>
      </c>
      <c r="T114" s="264">
        <v>10786</v>
      </c>
      <c r="U114" s="264">
        <v>58228</v>
      </c>
      <c r="V114" s="264">
        <v>11842</v>
      </c>
      <c r="W114" s="264">
        <v>26214</v>
      </c>
      <c r="X114" s="264">
        <v>17061</v>
      </c>
      <c r="Y114" s="264">
        <v>12994</v>
      </c>
      <c r="Z114" s="264">
        <v>19793</v>
      </c>
      <c r="AA114" s="264">
        <v>31602</v>
      </c>
      <c r="AB114" s="264">
        <v>32438</v>
      </c>
      <c r="AC114" s="264">
        <v>10692</v>
      </c>
      <c r="AD114" s="264">
        <v>33520</v>
      </c>
      <c r="AE114" s="264">
        <v>3851</v>
      </c>
      <c r="AF114" s="264">
        <v>41280</v>
      </c>
      <c r="AG114" s="264">
        <v>16770</v>
      </c>
      <c r="AH114" s="264">
        <v>10028</v>
      </c>
      <c r="AI114" s="264">
        <v>831835</v>
      </c>
      <c r="AK114" s="264" t="s">
        <v>627</v>
      </c>
    </row>
    <row r="115" spans="1:37">
      <c r="A115" s="307">
        <v>39783</v>
      </c>
      <c r="B115" s="264" t="s">
        <v>856</v>
      </c>
      <c r="C115" s="264">
        <v>11935</v>
      </c>
      <c r="D115" s="264">
        <v>36958</v>
      </c>
      <c r="E115" s="264">
        <v>10684</v>
      </c>
      <c r="F115" s="264">
        <v>5981</v>
      </c>
      <c r="G115" s="264">
        <v>29554</v>
      </c>
      <c r="H115" s="264">
        <v>7821</v>
      </c>
      <c r="I115" s="264">
        <v>13214</v>
      </c>
      <c r="J115" s="264">
        <v>33102</v>
      </c>
      <c r="K115" s="264">
        <v>100415</v>
      </c>
      <c r="L115" s="264">
        <v>11976</v>
      </c>
      <c r="M115" s="264">
        <v>39552</v>
      </c>
      <c r="N115" s="264">
        <v>12774</v>
      </c>
      <c r="O115" s="264">
        <v>11867</v>
      </c>
      <c r="P115" s="264">
        <v>74287</v>
      </c>
      <c r="Q115" s="264">
        <v>55346</v>
      </c>
      <c r="R115" s="264">
        <v>27094</v>
      </c>
      <c r="S115" s="264">
        <v>10576</v>
      </c>
      <c r="T115" s="264">
        <v>10789</v>
      </c>
      <c r="U115" s="264">
        <v>58052</v>
      </c>
      <c r="V115" s="264">
        <v>11827</v>
      </c>
      <c r="W115" s="264">
        <v>26206</v>
      </c>
      <c r="X115" s="264">
        <v>16999</v>
      </c>
      <c r="Y115" s="264">
        <v>12972</v>
      </c>
      <c r="Z115" s="264">
        <v>19745</v>
      </c>
      <c r="AA115" s="264">
        <v>31593</v>
      </c>
      <c r="AB115" s="264">
        <v>32346</v>
      </c>
      <c r="AC115" s="264">
        <v>10607</v>
      </c>
      <c r="AD115" s="264">
        <v>33418</v>
      </c>
      <c r="AE115" s="264">
        <v>3839</v>
      </c>
      <c r="AF115" s="264">
        <v>40984</v>
      </c>
      <c r="AG115" s="264">
        <v>16745</v>
      </c>
      <c r="AH115" s="264">
        <v>9968</v>
      </c>
      <c r="AI115" s="264">
        <v>829226</v>
      </c>
      <c r="AK115" s="264" t="s">
        <v>628</v>
      </c>
    </row>
    <row r="116" spans="1:37">
      <c r="A116" s="307">
        <v>39814</v>
      </c>
      <c r="B116" s="264" t="s">
        <v>1013</v>
      </c>
      <c r="C116" s="264">
        <v>11859</v>
      </c>
      <c r="D116" s="264">
        <v>36603</v>
      </c>
      <c r="E116" s="264">
        <v>10619</v>
      </c>
      <c r="F116" s="264">
        <v>5985</v>
      </c>
      <c r="G116" s="264">
        <v>29262</v>
      </c>
      <c r="H116" s="264">
        <v>7749</v>
      </c>
      <c r="I116" s="264">
        <v>13084</v>
      </c>
      <c r="J116" s="264">
        <v>32828</v>
      </c>
      <c r="K116" s="264">
        <v>99929</v>
      </c>
      <c r="L116" s="264">
        <v>11936</v>
      </c>
      <c r="M116" s="264">
        <v>39295</v>
      </c>
      <c r="N116" s="264">
        <v>12666</v>
      </c>
      <c r="O116" s="264">
        <v>11757</v>
      </c>
      <c r="P116" s="264">
        <v>73889</v>
      </c>
      <c r="Q116" s="264">
        <v>54975</v>
      </c>
      <c r="R116" s="264">
        <v>26913</v>
      </c>
      <c r="S116" s="264">
        <v>10461</v>
      </c>
      <c r="T116" s="264">
        <v>10756</v>
      </c>
      <c r="U116" s="264">
        <v>57491</v>
      </c>
      <c r="V116" s="264">
        <v>11763</v>
      </c>
      <c r="W116" s="264">
        <v>25961</v>
      </c>
      <c r="X116" s="264">
        <v>16886</v>
      </c>
      <c r="Y116" s="264">
        <v>12838</v>
      </c>
      <c r="Z116" s="264">
        <v>19638</v>
      </c>
      <c r="AA116" s="264">
        <v>31449</v>
      </c>
      <c r="AB116" s="264">
        <v>32191</v>
      </c>
      <c r="AC116" s="264">
        <v>10461</v>
      </c>
      <c r="AD116" s="264">
        <v>33268</v>
      </c>
      <c r="AE116" s="264">
        <v>3796</v>
      </c>
      <c r="AF116" s="264">
        <v>40860</v>
      </c>
      <c r="AG116" s="264">
        <v>16720</v>
      </c>
      <c r="AH116" s="264">
        <v>9937</v>
      </c>
      <c r="AI116" s="264">
        <v>823825</v>
      </c>
      <c r="AJ116" s="264">
        <v>2009</v>
      </c>
      <c r="AK116" s="264" t="s">
        <v>620</v>
      </c>
    </row>
    <row r="117" spans="1:37">
      <c r="A117" s="307">
        <v>39845</v>
      </c>
      <c r="B117" s="264" t="s">
        <v>857</v>
      </c>
      <c r="C117" s="264">
        <v>11828</v>
      </c>
      <c r="D117" s="264">
        <v>36212</v>
      </c>
      <c r="E117" s="264">
        <v>10644</v>
      </c>
      <c r="F117" s="264">
        <v>6006</v>
      </c>
      <c r="G117" s="264">
        <v>29226</v>
      </c>
      <c r="H117" s="264">
        <v>7788</v>
      </c>
      <c r="I117" s="264">
        <v>13079</v>
      </c>
      <c r="J117" s="264">
        <v>32694</v>
      </c>
      <c r="K117" s="264">
        <v>99622</v>
      </c>
      <c r="L117" s="264">
        <v>11954</v>
      </c>
      <c r="M117" s="264">
        <v>39293</v>
      </c>
      <c r="N117" s="264">
        <v>12714</v>
      </c>
      <c r="O117" s="264">
        <v>11710</v>
      </c>
      <c r="P117" s="264">
        <v>73999</v>
      </c>
      <c r="Q117" s="264">
        <v>54919</v>
      </c>
      <c r="R117" s="264">
        <v>26955</v>
      </c>
      <c r="S117" s="264">
        <v>10424</v>
      </c>
      <c r="T117" s="264">
        <v>10810</v>
      </c>
      <c r="U117" s="264">
        <v>57316</v>
      </c>
      <c r="V117" s="264">
        <v>11752</v>
      </c>
      <c r="W117" s="264">
        <v>26007</v>
      </c>
      <c r="X117" s="264">
        <v>16877</v>
      </c>
      <c r="Y117" s="264">
        <v>12894</v>
      </c>
      <c r="Z117" s="264">
        <v>19661</v>
      </c>
      <c r="AA117" s="264">
        <v>31454</v>
      </c>
      <c r="AB117" s="264">
        <v>32192</v>
      </c>
      <c r="AC117" s="264">
        <v>10472</v>
      </c>
      <c r="AD117" s="264">
        <v>33238</v>
      </c>
      <c r="AE117" s="264">
        <v>3790</v>
      </c>
      <c r="AF117" s="264">
        <v>41057</v>
      </c>
      <c r="AG117" s="264">
        <v>16736</v>
      </c>
      <c r="AH117" s="264">
        <v>9958</v>
      </c>
      <c r="AI117" s="264">
        <v>823281</v>
      </c>
      <c r="AK117" s="264" t="s">
        <v>621</v>
      </c>
    </row>
    <row r="118" spans="1:37">
      <c r="A118" s="307">
        <v>39873</v>
      </c>
      <c r="B118" s="264" t="s">
        <v>858</v>
      </c>
      <c r="C118" s="264">
        <v>11852</v>
      </c>
      <c r="D118" s="264">
        <v>36003</v>
      </c>
      <c r="E118" s="264">
        <v>10603</v>
      </c>
      <c r="F118" s="264">
        <v>6063</v>
      </c>
      <c r="G118" s="264">
        <v>29293</v>
      </c>
      <c r="H118" s="264">
        <v>7785</v>
      </c>
      <c r="I118" s="264">
        <v>13166</v>
      </c>
      <c r="J118" s="264">
        <v>32598</v>
      </c>
      <c r="K118" s="264">
        <v>99815</v>
      </c>
      <c r="L118" s="264">
        <v>11966</v>
      </c>
      <c r="M118" s="264">
        <v>39344</v>
      </c>
      <c r="N118" s="264">
        <v>12760</v>
      </c>
      <c r="O118" s="264">
        <v>11706</v>
      </c>
      <c r="P118" s="264">
        <v>74091</v>
      </c>
      <c r="Q118" s="264">
        <v>54948</v>
      </c>
      <c r="R118" s="264">
        <v>27050</v>
      </c>
      <c r="S118" s="264">
        <v>10426</v>
      </c>
      <c r="T118" s="264">
        <v>10862</v>
      </c>
      <c r="U118" s="264">
        <v>57347</v>
      </c>
      <c r="V118" s="264">
        <v>11666</v>
      </c>
      <c r="W118" s="264">
        <v>26016</v>
      </c>
      <c r="X118" s="264">
        <v>16904</v>
      </c>
      <c r="Y118" s="264">
        <v>12901</v>
      </c>
      <c r="Z118" s="264">
        <v>19692</v>
      </c>
      <c r="AA118" s="264">
        <v>31488</v>
      </c>
      <c r="AB118" s="264">
        <v>32183</v>
      </c>
      <c r="AC118" s="264">
        <v>10449</v>
      </c>
      <c r="AD118" s="264">
        <v>33291</v>
      </c>
      <c r="AE118" s="264">
        <v>3809</v>
      </c>
      <c r="AF118" s="264">
        <v>41185</v>
      </c>
      <c r="AG118" s="264">
        <v>16739</v>
      </c>
      <c r="AH118" s="264">
        <v>10010</v>
      </c>
      <c r="AI118" s="264">
        <v>824011</v>
      </c>
      <c r="AK118" s="264" t="s">
        <v>578</v>
      </c>
    </row>
    <row r="119" spans="1:37">
      <c r="A119" s="307">
        <v>39904</v>
      </c>
      <c r="B119" s="264" t="s">
        <v>859</v>
      </c>
      <c r="C119" s="264">
        <v>11832</v>
      </c>
      <c r="D119" s="264">
        <v>36108</v>
      </c>
      <c r="E119" s="264">
        <v>10582</v>
      </c>
      <c r="F119" s="264">
        <v>6087</v>
      </c>
      <c r="G119" s="264">
        <v>29256</v>
      </c>
      <c r="H119" s="264">
        <v>7781</v>
      </c>
      <c r="I119" s="264">
        <v>13200</v>
      </c>
      <c r="J119" s="264">
        <v>32568</v>
      </c>
      <c r="K119" s="264">
        <v>99732</v>
      </c>
      <c r="L119" s="264">
        <v>11978</v>
      </c>
      <c r="M119" s="264">
        <v>39304</v>
      </c>
      <c r="N119" s="264">
        <v>12788</v>
      </c>
      <c r="O119" s="264">
        <v>11727</v>
      </c>
      <c r="P119" s="264">
        <v>74051</v>
      </c>
      <c r="Q119" s="264">
        <v>55058</v>
      </c>
      <c r="R119" s="264">
        <v>27130</v>
      </c>
      <c r="S119" s="264">
        <v>10450</v>
      </c>
      <c r="T119" s="264">
        <v>10780</v>
      </c>
      <c r="U119" s="264">
        <v>57236</v>
      </c>
      <c r="V119" s="264">
        <v>11612</v>
      </c>
      <c r="W119" s="264">
        <v>26109</v>
      </c>
      <c r="X119" s="264">
        <v>16920</v>
      </c>
      <c r="Y119" s="264">
        <v>12955</v>
      </c>
      <c r="Z119" s="264">
        <v>19642</v>
      </c>
      <c r="AA119" s="264">
        <v>31379</v>
      </c>
      <c r="AB119" s="264">
        <v>32182</v>
      </c>
      <c r="AC119" s="264">
        <v>10484</v>
      </c>
      <c r="AD119" s="264">
        <v>33276</v>
      </c>
      <c r="AE119" s="264">
        <v>3820</v>
      </c>
      <c r="AF119" s="264">
        <v>41188</v>
      </c>
      <c r="AG119" s="264">
        <v>16760</v>
      </c>
      <c r="AH119" s="264">
        <v>10005</v>
      </c>
      <c r="AI119" s="264">
        <v>823980</v>
      </c>
      <c r="AK119" s="264" t="s">
        <v>617</v>
      </c>
    </row>
    <row r="120" spans="1:37">
      <c r="A120" s="307">
        <v>39934</v>
      </c>
      <c r="B120" s="264" t="s">
        <v>860</v>
      </c>
      <c r="C120" s="264">
        <v>11769</v>
      </c>
      <c r="D120" s="264">
        <v>35976</v>
      </c>
      <c r="E120" s="264">
        <v>10556</v>
      </c>
      <c r="F120" s="264">
        <v>6068</v>
      </c>
      <c r="G120" s="264">
        <v>28943</v>
      </c>
      <c r="H120" s="264">
        <v>7789</v>
      </c>
      <c r="I120" s="264">
        <v>13268</v>
      </c>
      <c r="J120" s="264">
        <v>32582</v>
      </c>
      <c r="K120" s="264">
        <v>99407</v>
      </c>
      <c r="L120" s="264">
        <v>11964</v>
      </c>
      <c r="M120" s="264">
        <v>39166</v>
      </c>
      <c r="N120" s="264">
        <v>12719</v>
      </c>
      <c r="O120" s="264">
        <v>11678</v>
      </c>
      <c r="P120" s="264">
        <v>73938</v>
      </c>
      <c r="Q120" s="264">
        <v>54879</v>
      </c>
      <c r="R120" s="264">
        <v>27147</v>
      </c>
      <c r="S120" s="264">
        <v>10469</v>
      </c>
      <c r="T120" s="264">
        <v>10776</v>
      </c>
      <c r="U120" s="264">
        <v>56999</v>
      </c>
      <c r="V120" s="264">
        <v>11627</v>
      </c>
      <c r="W120" s="264">
        <v>26124</v>
      </c>
      <c r="X120" s="264">
        <v>16806</v>
      </c>
      <c r="Y120" s="264">
        <v>12821</v>
      </c>
      <c r="Z120" s="264">
        <v>19545</v>
      </c>
      <c r="AA120" s="264">
        <v>31324</v>
      </c>
      <c r="AB120" s="264">
        <v>32122</v>
      </c>
      <c r="AC120" s="264">
        <v>10425</v>
      </c>
      <c r="AD120" s="264">
        <v>33165</v>
      </c>
      <c r="AE120" s="264">
        <v>3824</v>
      </c>
      <c r="AF120" s="264">
        <v>41003</v>
      </c>
      <c r="AG120" s="264">
        <v>16752</v>
      </c>
      <c r="AH120" s="264">
        <v>10005</v>
      </c>
      <c r="AI120" s="264">
        <v>821636</v>
      </c>
      <c r="AK120" s="264" t="s">
        <v>619</v>
      </c>
    </row>
    <row r="121" spans="1:37">
      <c r="A121" s="307">
        <v>39965</v>
      </c>
      <c r="B121" s="264" t="s">
        <v>861</v>
      </c>
      <c r="C121" s="264">
        <v>11795</v>
      </c>
      <c r="D121" s="264">
        <v>35995</v>
      </c>
      <c r="E121" s="264">
        <v>10520</v>
      </c>
      <c r="F121" s="264">
        <v>6068</v>
      </c>
      <c r="G121" s="264">
        <v>28938</v>
      </c>
      <c r="H121" s="264">
        <v>7788</v>
      </c>
      <c r="I121" s="264">
        <v>13304</v>
      </c>
      <c r="J121" s="264">
        <v>32475</v>
      </c>
      <c r="K121" s="264">
        <v>99402</v>
      </c>
      <c r="L121" s="264">
        <v>11933</v>
      </c>
      <c r="M121" s="264">
        <v>39235</v>
      </c>
      <c r="N121" s="264">
        <v>12758</v>
      </c>
      <c r="O121" s="264">
        <v>11691</v>
      </c>
      <c r="P121" s="264">
        <v>73805</v>
      </c>
      <c r="Q121" s="264">
        <v>54994</v>
      </c>
      <c r="R121" s="264">
        <v>27254</v>
      </c>
      <c r="S121" s="264">
        <v>10500</v>
      </c>
      <c r="T121" s="264">
        <v>10788</v>
      </c>
      <c r="U121" s="264">
        <v>57073</v>
      </c>
      <c r="V121" s="264">
        <v>11618</v>
      </c>
      <c r="W121" s="264">
        <v>26109</v>
      </c>
      <c r="X121" s="264">
        <v>16857</v>
      </c>
      <c r="Y121" s="264">
        <v>12796</v>
      </c>
      <c r="Z121" s="264">
        <v>19543</v>
      </c>
      <c r="AA121" s="264">
        <v>31323</v>
      </c>
      <c r="AB121" s="264">
        <v>32122</v>
      </c>
      <c r="AC121" s="264">
        <v>10446</v>
      </c>
      <c r="AD121" s="264">
        <v>33213</v>
      </c>
      <c r="AE121" s="264">
        <v>3794</v>
      </c>
      <c r="AF121" s="264">
        <v>41140</v>
      </c>
      <c r="AG121" s="264">
        <v>16832</v>
      </c>
      <c r="AH121" s="264">
        <v>10062</v>
      </c>
      <c r="AI121" s="264">
        <v>822171</v>
      </c>
      <c r="AK121" s="264" t="s">
        <v>622</v>
      </c>
    </row>
    <row r="122" spans="1:37">
      <c r="A122" s="307">
        <v>39995</v>
      </c>
      <c r="B122" s="264" t="s">
        <v>862</v>
      </c>
      <c r="C122" s="264">
        <v>11829</v>
      </c>
      <c r="D122" s="264">
        <v>35984</v>
      </c>
      <c r="E122" s="264">
        <v>10437</v>
      </c>
      <c r="F122" s="264">
        <v>6081</v>
      </c>
      <c r="G122" s="264">
        <v>28784</v>
      </c>
      <c r="H122" s="264">
        <v>7778</v>
      </c>
      <c r="I122" s="264">
        <v>13288</v>
      </c>
      <c r="J122" s="264">
        <v>32441</v>
      </c>
      <c r="K122" s="264">
        <v>99249</v>
      </c>
      <c r="L122" s="264">
        <v>11867</v>
      </c>
      <c r="M122" s="264">
        <v>39153</v>
      </c>
      <c r="N122" s="264">
        <v>12764</v>
      </c>
      <c r="O122" s="264">
        <v>11711</v>
      </c>
      <c r="P122" s="264">
        <v>73666</v>
      </c>
      <c r="Q122" s="264">
        <v>54852</v>
      </c>
      <c r="R122" s="264">
        <v>27304</v>
      </c>
      <c r="S122" s="264">
        <v>10438</v>
      </c>
      <c r="T122" s="264">
        <v>10806</v>
      </c>
      <c r="U122" s="264">
        <v>57063</v>
      </c>
      <c r="V122" s="264">
        <v>11620</v>
      </c>
      <c r="W122" s="264">
        <v>26178</v>
      </c>
      <c r="X122" s="264">
        <v>16826</v>
      </c>
      <c r="Y122" s="264">
        <v>12769</v>
      </c>
      <c r="Z122" s="264">
        <v>19543</v>
      </c>
      <c r="AA122" s="264">
        <v>31325</v>
      </c>
      <c r="AB122" s="264">
        <v>32143</v>
      </c>
      <c r="AC122" s="264">
        <v>10414</v>
      </c>
      <c r="AD122" s="264">
        <v>33158</v>
      </c>
      <c r="AE122" s="264">
        <v>3786</v>
      </c>
      <c r="AF122" s="264">
        <v>41159</v>
      </c>
      <c r="AG122" s="264">
        <v>16790</v>
      </c>
      <c r="AH122" s="264">
        <v>10037</v>
      </c>
      <c r="AI122" s="264">
        <v>821243</v>
      </c>
      <c r="AK122" s="264" t="s">
        <v>623</v>
      </c>
    </row>
    <row r="123" spans="1:37">
      <c r="A123" s="307">
        <v>40026</v>
      </c>
      <c r="B123" s="264" t="s">
        <v>863</v>
      </c>
      <c r="C123" s="264">
        <v>11810</v>
      </c>
      <c r="D123" s="264">
        <v>35962</v>
      </c>
      <c r="E123" s="264">
        <v>10387</v>
      </c>
      <c r="F123" s="264">
        <v>6094</v>
      </c>
      <c r="G123" s="264">
        <v>28760</v>
      </c>
      <c r="H123" s="264">
        <v>7795</v>
      </c>
      <c r="I123" s="264">
        <v>13374</v>
      </c>
      <c r="J123" s="264">
        <v>32424</v>
      </c>
      <c r="K123" s="264">
        <v>99224</v>
      </c>
      <c r="L123" s="264">
        <v>11877</v>
      </c>
      <c r="M123" s="264">
        <v>39179</v>
      </c>
      <c r="N123" s="264">
        <v>12812</v>
      </c>
      <c r="O123" s="264">
        <v>11733</v>
      </c>
      <c r="P123" s="264">
        <v>73733</v>
      </c>
      <c r="Q123" s="264">
        <v>54932</v>
      </c>
      <c r="R123" s="264">
        <v>27385</v>
      </c>
      <c r="S123" s="264">
        <v>10483</v>
      </c>
      <c r="T123" s="264">
        <v>10814</v>
      </c>
      <c r="U123" s="264">
        <v>56910</v>
      </c>
      <c r="V123" s="264">
        <v>11634</v>
      </c>
      <c r="W123" s="264">
        <v>26168</v>
      </c>
      <c r="X123" s="264">
        <v>16881</v>
      </c>
      <c r="Y123" s="264">
        <v>12785</v>
      </c>
      <c r="Z123" s="264">
        <v>19493</v>
      </c>
      <c r="AA123" s="264">
        <v>31288</v>
      </c>
      <c r="AB123" s="264">
        <v>32165</v>
      </c>
      <c r="AC123" s="264">
        <v>10414</v>
      </c>
      <c r="AD123" s="264">
        <v>33098</v>
      </c>
      <c r="AE123" s="264">
        <v>3791</v>
      </c>
      <c r="AF123" s="264">
        <v>41183</v>
      </c>
      <c r="AG123" s="264">
        <v>16804</v>
      </c>
      <c r="AH123" s="264">
        <v>10077</v>
      </c>
      <c r="AI123" s="264">
        <v>821469</v>
      </c>
      <c r="AK123" s="264" t="s">
        <v>624</v>
      </c>
    </row>
    <row r="124" spans="1:37">
      <c r="A124" s="307">
        <v>40057</v>
      </c>
      <c r="B124" s="264" t="s">
        <v>864</v>
      </c>
      <c r="C124" s="264">
        <v>11813</v>
      </c>
      <c r="D124" s="264">
        <v>35982</v>
      </c>
      <c r="E124" s="264">
        <v>10369</v>
      </c>
      <c r="F124" s="264">
        <v>6110</v>
      </c>
      <c r="G124" s="264">
        <v>28770</v>
      </c>
      <c r="H124" s="264">
        <v>7845</v>
      </c>
      <c r="I124" s="264">
        <v>13466</v>
      </c>
      <c r="J124" s="264">
        <v>32363</v>
      </c>
      <c r="K124" s="264">
        <v>99233</v>
      </c>
      <c r="L124" s="264">
        <v>11859</v>
      </c>
      <c r="M124" s="264">
        <v>39041</v>
      </c>
      <c r="N124" s="264">
        <v>12765</v>
      </c>
      <c r="O124" s="264">
        <v>11715</v>
      </c>
      <c r="P124" s="264">
        <v>73640</v>
      </c>
      <c r="Q124" s="264">
        <v>55050</v>
      </c>
      <c r="R124" s="264">
        <v>27398</v>
      </c>
      <c r="S124" s="264">
        <v>10549</v>
      </c>
      <c r="T124" s="264">
        <v>10844</v>
      </c>
      <c r="U124" s="264">
        <v>57058</v>
      </c>
      <c r="V124" s="264">
        <v>11638</v>
      </c>
      <c r="W124" s="264">
        <v>26127</v>
      </c>
      <c r="X124" s="264">
        <v>16893</v>
      </c>
      <c r="Y124" s="264">
        <v>12823</v>
      </c>
      <c r="Z124" s="264">
        <v>19475</v>
      </c>
      <c r="AA124" s="264">
        <v>31278</v>
      </c>
      <c r="AB124" s="264">
        <v>32201</v>
      </c>
      <c r="AC124" s="264">
        <v>10405</v>
      </c>
      <c r="AD124" s="264">
        <v>33033</v>
      </c>
      <c r="AE124" s="264">
        <v>3809</v>
      </c>
      <c r="AF124" s="264">
        <v>41149</v>
      </c>
      <c r="AG124" s="264">
        <v>16868</v>
      </c>
      <c r="AH124" s="264">
        <v>10052</v>
      </c>
      <c r="AI124" s="264">
        <v>821621</v>
      </c>
      <c r="AK124" s="264" t="s">
        <v>625</v>
      </c>
    </row>
    <row r="125" spans="1:37">
      <c r="A125" s="307">
        <v>40087</v>
      </c>
      <c r="B125" s="264" t="s">
        <v>865</v>
      </c>
      <c r="C125" s="264">
        <v>11844</v>
      </c>
      <c r="D125" s="264">
        <v>36060</v>
      </c>
      <c r="E125" s="264">
        <v>10401</v>
      </c>
      <c r="F125" s="264">
        <v>6139</v>
      </c>
      <c r="G125" s="264">
        <v>28931</v>
      </c>
      <c r="H125" s="264">
        <v>7856</v>
      </c>
      <c r="I125" s="264">
        <v>13526</v>
      </c>
      <c r="J125" s="264">
        <v>32380</v>
      </c>
      <c r="K125" s="264">
        <v>99305</v>
      </c>
      <c r="L125" s="264">
        <v>11888</v>
      </c>
      <c r="M125" s="264">
        <v>39132</v>
      </c>
      <c r="N125" s="264">
        <v>12751</v>
      </c>
      <c r="O125" s="264">
        <v>11774</v>
      </c>
      <c r="P125" s="264">
        <v>73864</v>
      </c>
      <c r="Q125" s="264">
        <v>55155</v>
      </c>
      <c r="R125" s="264">
        <v>27527</v>
      </c>
      <c r="S125" s="264">
        <v>10572</v>
      </c>
      <c r="T125" s="264">
        <v>10888</v>
      </c>
      <c r="U125" s="264">
        <v>56971</v>
      </c>
      <c r="V125" s="264">
        <v>11656</v>
      </c>
      <c r="W125" s="264">
        <v>26286</v>
      </c>
      <c r="X125" s="264">
        <v>16954</v>
      </c>
      <c r="Y125" s="264">
        <v>12792</v>
      </c>
      <c r="Z125" s="264">
        <v>19448</v>
      </c>
      <c r="AA125" s="264">
        <v>31378</v>
      </c>
      <c r="AB125" s="264">
        <v>32221</v>
      </c>
      <c r="AC125" s="264">
        <v>10464</v>
      </c>
      <c r="AD125" s="264">
        <v>33118</v>
      </c>
      <c r="AE125" s="264">
        <v>3834</v>
      </c>
      <c r="AF125" s="264">
        <v>41175</v>
      </c>
      <c r="AG125" s="264">
        <v>16955</v>
      </c>
      <c r="AH125" s="264">
        <v>10075</v>
      </c>
      <c r="AI125" s="264">
        <v>823320</v>
      </c>
      <c r="AK125" s="264" t="s">
        <v>626</v>
      </c>
    </row>
    <row r="126" spans="1:37">
      <c r="A126" s="307">
        <v>40118</v>
      </c>
      <c r="B126" s="264" t="s">
        <v>866</v>
      </c>
      <c r="C126" s="264">
        <v>11914</v>
      </c>
      <c r="D126" s="264">
        <v>35903</v>
      </c>
      <c r="E126" s="264">
        <v>10405</v>
      </c>
      <c r="F126" s="264">
        <v>6179</v>
      </c>
      <c r="G126" s="264">
        <v>28877</v>
      </c>
      <c r="H126" s="264">
        <v>7831</v>
      </c>
      <c r="I126" s="264">
        <v>13464</v>
      </c>
      <c r="J126" s="264">
        <v>32361</v>
      </c>
      <c r="K126" s="264">
        <v>99416</v>
      </c>
      <c r="L126" s="264">
        <v>11932</v>
      </c>
      <c r="M126" s="264">
        <v>39177</v>
      </c>
      <c r="N126" s="264">
        <v>12789</v>
      </c>
      <c r="O126" s="264">
        <v>11801</v>
      </c>
      <c r="P126" s="264">
        <v>73952</v>
      </c>
      <c r="Q126" s="264">
        <v>55218</v>
      </c>
      <c r="R126" s="264">
        <v>27640</v>
      </c>
      <c r="S126" s="264">
        <v>10577</v>
      </c>
      <c r="T126" s="264">
        <v>10925</v>
      </c>
      <c r="U126" s="264">
        <v>56899</v>
      </c>
      <c r="V126" s="264">
        <v>11642</v>
      </c>
      <c r="W126" s="264">
        <v>26332</v>
      </c>
      <c r="X126" s="264">
        <v>17071</v>
      </c>
      <c r="Y126" s="264">
        <v>12791</v>
      </c>
      <c r="Z126" s="264">
        <v>19429</v>
      </c>
      <c r="AA126" s="264">
        <v>31466</v>
      </c>
      <c r="AB126" s="264">
        <v>32245</v>
      </c>
      <c r="AC126" s="264">
        <v>10450</v>
      </c>
      <c r="AD126" s="264">
        <v>33158</v>
      </c>
      <c r="AE126" s="264">
        <v>3845</v>
      </c>
      <c r="AF126" s="264">
        <v>41174</v>
      </c>
      <c r="AG126" s="264">
        <v>16946</v>
      </c>
      <c r="AH126" s="264">
        <v>10068</v>
      </c>
      <c r="AI126" s="264">
        <v>823877</v>
      </c>
      <c r="AK126" s="264" t="s">
        <v>627</v>
      </c>
    </row>
    <row r="127" spans="1:37">
      <c r="A127" s="307">
        <v>40148</v>
      </c>
      <c r="B127" s="264" t="s">
        <v>867</v>
      </c>
      <c r="C127" s="264">
        <v>11927</v>
      </c>
      <c r="D127" s="264">
        <v>35820</v>
      </c>
      <c r="E127" s="264">
        <v>10352</v>
      </c>
      <c r="F127" s="264">
        <v>6138</v>
      </c>
      <c r="G127" s="264">
        <v>28727</v>
      </c>
      <c r="H127" s="264">
        <v>7818</v>
      </c>
      <c r="I127" s="264">
        <v>13428</v>
      </c>
      <c r="J127" s="264">
        <v>32290</v>
      </c>
      <c r="K127" s="264">
        <v>99490</v>
      </c>
      <c r="L127" s="264">
        <v>11874</v>
      </c>
      <c r="M127" s="264">
        <v>39201</v>
      </c>
      <c r="N127" s="264">
        <v>12743</v>
      </c>
      <c r="O127" s="264">
        <v>11795</v>
      </c>
      <c r="P127" s="264">
        <v>73791</v>
      </c>
      <c r="Q127" s="264">
        <v>55070</v>
      </c>
      <c r="R127" s="264">
        <v>27553</v>
      </c>
      <c r="S127" s="264">
        <v>10560</v>
      </c>
      <c r="T127" s="264">
        <v>10875</v>
      </c>
      <c r="U127" s="264">
        <v>56824</v>
      </c>
      <c r="V127" s="264">
        <v>11615</v>
      </c>
      <c r="W127" s="264">
        <v>26276</v>
      </c>
      <c r="X127" s="264">
        <v>17046</v>
      </c>
      <c r="Y127" s="264">
        <v>12738</v>
      </c>
      <c r="Z127" s="264">
        <v>19350</v>
      </c>
      <c r="AA127" s="264">
        <v>31462</v>
      </c>
      <c r="AB127" s="264">
        <v>32146</v>
      </c>
      <c r="AC127" s="264">
        <v>10421</v>
      </c>
      <c r="AD127" s="264">
        <v>33120</v>
      </c>
      <c r="AE127" s="264">
        <v>3824</v>
      </c>
      <c r="AF127" s="264">
        <v>41123</v>
      </c>
      <c r="AG127" s="264">
        <v>16932</v>
      </c>
      <c r="AH127" s="264">
        <v>10045</v>
      </c>
      <c r="AI127" s="264">
        <v>822374</v>
      </c>
      <c r="AK127" s="264" t="s">
        <v>628</v>
      </c>
    </row>
    <row r="128" spans="1:37">
      <c r="A128" s="307">
        <v>40179</v>
      </c>
      <c r="B128" s="264" t="s">
        <v>1014</v>
      </c>
      <c r="C128" s="264">
        <v>11890</v>
      </c>
      <c r="D128" s="264">
        <v>35645</v>
      </c>
      <c r="E128" s="264">
        <v>10342</v>
      </c>
      <c r="F128" s="264">
        <v>6128</v>
      </c>
      <c r="G128" s="264">
        <v>28710</v>
      </c>
      <c r="H128" s="264">
        <v>7810</v>
      </c>
      <c r="I128" s="264">
        <v>13293</v>
      </c>
      <c r="J128" s="264">
        <v>32074</v>
      </c>
      <c r="K128" s="264">
        <v>99346</v>
      </c>
      <c r="L128" s="264">
        <v>11850</v>
      </c>
      <c r="M128" s="264">
        <v>39127</v>
      </c>
      <c r="N128" s="264">
        <v>12648</v>
      </c>
      <c r="O128" s="264">
        <v>11742</v>
      </c>
      <c r="P128" s="264">
        <v>73647</v>
      </c>
      <c r="Q128" s="264">
        <v>54961</v>
      </c>
      <c r="R128" s="264">
        <v>27421</v>
      </c>
      <c r="S128" s="264">
        <v>10486</v>
      </c>
      <c r="T128" s="264">
        <v>10914</v>
      </c>
      <c r="U128" s="264">
        <v>56692</v>
      </c>
      <c r="V128" s="264">
        <v>11538</v>
      </c>
      <c r="W128" s="264">
        <v>26154</v>
      </c>
      <c r="X128" s="264">
        <v>17010</v>
      </c>
      <c r="Y128" s="264">
        <v>12661</v>
      </c>
      <c r="Z128" s="264">
        <v>19285</v>
      </c>
      <c r="AA128" s="264">
        <v>31437</v>
      </c>
      <c r="AB128" s="264">
        <v>32087</v>
      </c>
      <c r="AC128" s="264">
        <v>10433</v>
      </c>
      <c r="AD128" s="264">
        <v>33036</v>
      </c>
      <c r="AE128" s="264">
        <v>3817</v>
      </c>
      <c r="AF128" s="264">
        <v>40997</v>
      </c>
      <c r="AG128" s="264">
        <v>16883</v>
      </c>
      <c r="AH128" s="264">
        <v>10011</v>
      </c>
      <c r="AI128" s="264">
        <v>820075</v>
      </c>
      <c r="AJ128" s="264">
        <v>2010</v>
      </c>
      <c r="AK128" s="264" t="s">
        <v>620</v>
      </c>
    </row>
    <row r="129" spans="1:37">
      <c r="A129" s="307">
        <v>40210</v>
      </c>
      <c r="B129" s="264" t="s">
        <v>868</v>
      </c>
      <c r="C129" s="264">
        <v>11876</v>
      </c>
      <c r="D129" s="264">
        <v>35685</v>
      </c>
      <c r="E129" s="264">
        <v>10332</v>
      </c>
      <c r="F129" s="264">
        <v>6143</v>
      </c>
      <c r="G129" s="264">
        <v>28776</v>
      </c>
      <c r="H129" s="264">
        <v>7848</v>
      </c>
      <c r="I129" s="264">
        <v>13264</v>
      </c>
      <c r="J129" s="264">
        <v>32021</v>
      </c>
      <c r="K129" s="264">
        <v>99564</v>
      </c>
      <c r="L129" s="264">
        <v>11873</v>
      </c>
      <c r="M129" s="264">
        <v>39318</v>
      </c>
      <c r="N129" s="264">
        <v>12705</v>
      </c>
      <c r="O129" s="264">
        <v>11743</v>
      </c>
      <c r="P129" s="264">
        <v>73894</v>
      </c>
      <c r="Q129" s="264">
        <v>55015</v>
      </c>
      <c r="R129" s="264">
        <v>27514</v>
      </c>
      <c r="S129" s="264">
        <v>10504</v>
      </c>
      <c r="T129" s="264">
        <v>10958</v>
      </c>
      <c r="U129" s="264">
        <v>56919</v>
      </c>
      <c r="V129" s="264">
        <v>11540</v>
      </c>
      <c r="W129" s="264">
        <v>26209</v>
      </c>
      <c r="X129" s="264">
        <v>17048</v>
      </c>
      <c r="Y129" s="264">
        <v>12646</v>
      </c>
      <c r="Z129" s="264">
        <v>19354</v>
      </c>
      <c r="AA129" s="264">
        <v>31555</v>
      </c>
      <c r="AB129" s="264">
        <v>32182</v>
      </c>
      <c r="AC129" s="264">
        <v>10485</v>
      </c>
      <c r="AD129" s="264">
        <v>33168</v>
      </c>
      <c r="AE129" s="264">
        <v>3833</v>
      </c>
      <c r="AF129" s="264">
        <v>41113</v>
      </c>
      <c r="AG129" s="264">
        <v>16907</v>
      </c>
      <c r="AH129" s="264">
        <v>10040</v>
      </c>
      <c r="AI129" s="264">
        <v>822032</v>
      </c>
      <c r="AK129" s="264" t="s">
        <v>621</v>
      </c>
    </row>
    <row r="130" spans="1:37">
      <c r="A130" s="307">
        <v>40238</v>
      </c>
      <c r="B130" s="264" t="s">
        <v>869</v>
      </c>
      <c r="C130" s="264">
        <v>11949</v>
      </c>
      <c r="D130" s="264">
        <v>35711</v>
      </c>
      <c r="E130" s="264">
        <v>10338</v>
      </c>
      <c r="F130" s="264">
        <v>6171</v>
      </c>
      <c r="G130" s="264">
        <v>28945</v>
      </c>
      <c r="H130" s="264">
        <v>7878</v>
      </c>
      <c r="I130" s="264">
        <v>13383</v>
      </c>
      <c r="J130" s="264">
        <v>32030</v>
      </c>
      <c r="K130" s="264">
        <v>99969</v>
      </c>
      <c r="L130" s="264">
        <v>11893</v>
      </c>
      <c r="M130" s="264">
        <v>39267</v>
      </c>
      <c r="N130" s="264">
        <v>12742</v>
      </c>
      <c r="O130" s="264">
        <v>11776</v>
      </c>
      <c r="P130" s="264">
        <v>74033</v>
      </c>
      <c r="Q130" s="264">
        <v>55040</v>
      </c>
      <c r="R130" s="264">
        <v>27661</v>
      </c>
      <c r="S130" s="264">
        <v>10566</v>
      </c>
      <c r="T130" s="264">
        <v>10935</v>
      </c>
      <c r="U130" s="264">
        <v>57099</v>
      </c>
      <c r="V130" s="264">
        <v>11606</v>
      </c>
      <c r="W130" s="264">
        <v>26274</v>
      </c>
      <c r="X130" s="264">
        <v>17143</v>
      </c>
      <c r="Y130" s="264">
        <v>12681</v>
      </c>
      <c r="Z130" s="264">
        <v>19473</v>
      </c>
      <c r="AA130" s="264">
        <v>31555</v>
      </c>
      <c r="AB130" s="264">
        <v>32284</v>
      </c>
      <c r="AC130" s="264">
        <v>10534</v>
      </c>
      <c r="AD130" s="264">
        <v>33288</v>
      </c>
      <c r="AE130" s="264">
        <v>3867</v>
      </c>
      <c r="AF130" s="264">
        <v>41341</v>
      </c>
      <c r="AG130" s="264">
        <v>17068</v>
      </c>
      <c r="AH130" s="264">
        <v>10087</v>
      </c>
      <c r="AI130" s="264">
        <v>824587</v>
      </c>
      <c r="AK130" s="264" t="s">
        <v>578</v>
      </c>
    </row>
    <row r="131" spans="1:37">
      <c r="A131" s="307">
        <v>40269</v>
      </c>
      <c r="B131" s="264" t="s">
        <v>870</v>
      </c>
      <c r="C131" s="264">
        <v>12002</v>
      </c>
      <c r="D131" s="264">
        <v>35761</v>
      </c>
      <c r="E131" s="264">
        <v>10331</v>
      </c>
      <c r="F131" s="264">
        <v>6216</v>
      </c>
      <c r="G131" s="264">
        <v>28939</v>
      </c>
      <c r="H131" s="264">
        <v>7924</v>
      </c>
      <c r="I131" s="264">
        <v>13372</v>
      </c>
      <c r="J131" s="264">
        <v>32135</v>
      </c>
      <c r="K131" s="264">
        <v>99332</v>
      </c>
      <c r="L131" s="264">
        <v>11933</v>
      </c>
      <c r="M131" s="264">
        <v>39339</v>
      </c>
      <c r="N131" s="264">
        <v>12775</v>
      </c>
      <c r="O131" s="264">
        <v>11816</v>
      </c>
      <c r="P131" s="264">
        <v>74187</v>
      </c>
      <c r="Q131" s="264">
        <v>55022</v>
      </c>
      <c r="R131" s="264">
        <v>27717</v>
      </c>
      <c r="S131" s="264">
        <v>10644</v>
      </c>
      <c r="T131" s="264">
        <v>10949</v>
      </c>
      <c r="U131" s="264">
        <v>57165</v>
      </c>
      <c r="V131" s="264">
        <v>11609</v>
      </c>
      <c r="W131" s="264">
        <v>26320</v>
      </c>
      <c r="X131" s="264">
        <v>17170</v>
      </c>
      <c r="Y131" s="264">
        <v>12675</v>
      </c>
      <c r="Z131" s="264">
        <v>19511</v>
      </c>
      <c r="AA131" s="264">
        <v>31573</v>
      </c>
      <c r="AB131" s="264">
        <v>32358</v>
      </c>
      <c r="AC131" s="264">
        <v>10525</v>
      </c>
      <c r="AD131" s="264">
        <v>33305</v>
      </c>
      <c r="AE131" s="264">
        <v>3875</v>
      </c>
      <c r="AF131" s="264">
        <v>41359</v>
      </c>
      <c r="AG131" s="264">
        <v>17072</v>
      </c>
      <c r="AH131" s="264">
        <v>10145</v>
      </c>
      <c r="AI131" s="264">
        <v>825056</v>
      </c>
      <c r="AK131" s="264" t="s">
        <v>617</v>
      </c>
    </row>
    <row r="132" spans="1:37">
      <c r="A132" s="307">
        <v>40299</v>
      </c>
      <c r="B132" s="264" t="s">
        <v>871</v>
      </c>
      <c r="C132" s="264">
        <v>11978</v>
      </c>
      <c r="D132" s="264">
        <v>35774</v>
      </c>
      <c r="E132" s="264">
        <v>10329</v>
      </c>
      <c r="F132" s="264">
        <v>6210</v>
      </c>
      <c r="G132" s="264">
        <v>28981</v>
      </c>
      <c r="H132" s="264">
        <v>7950</v>
      </c>
      <c r="I132" s="264">
        <v>13389</v>
      </c>
      <c r="J132" s="264">
        <v>32116</v>
      </c>
      <c r="K132" s="264">
        <v>99402</v>
      </c>
      <c r="L132" s="264">
        <v>11887</v>
      </c>
      <c r="M132" s="264">
        <v>39386</v>
      </c>
      <c r="N132" s="264">
        <v>12825</v>
      </c>
      <c r="O132" s="264">
        <v>11850</v>
      </c>
      <c r="P132" s="264">
        <v>74342</v>
      </c>
      <c r="Q132" s="264">
        <v>55138</v>
      </c>
      <c r="R132" s="264">
        <v>27799</v>
      </c>
      <c r="S132" s="264">
        <v>10732</v>
      </c>
      <c r="T132" s="264">
        <v>10964</v>
      </c>
      <c r="U132" s="264">
        <v>57214</v>
      </c>
      <c r="V132" s="264">
        <v>11557</v>
      </c>
      <c r="W132" s="264">
        <v>26291</v>
      </c>
      <c r="X132" s="264">
        <v>17251</v>
      </c>
      <c r="Y132" s="264">
        <v>12623</v>
      </c>
      <c r="Z132" s="264">
        <v>19478</v>
      </c>
      <c r="AA132" s="264">
        <v>31640</v>
      </c>
      <c r="AB132" s="264">
        <v>32371</v>
      </c>
      <c r="AC132" s="264">
        <v>10505</v>
      </c>
      <c r="AD132" s="264">
        <v>33263</v>
      </c>
      <c r="AE132" s="264">
        <v>3915</v>
      </c>
      <c r="AF132" s="264">
        <v>41398</v>
      </c>
      <c r="AG132" s="264">
        <v>17067</v>
      </c>
      <c r="AH132" s="264">
        <v>10109</v>
      </c>
      <c r="AI132" s="264">
        <v>825734</v>
      </c>
      <c r="AK132" s="264" t="s">
        <v>619</v>
      </c>
    </row>
    <row r="133" spans="1:37">
      <c r="A133" s="307">
        <v>40330</v>
      </c>
      <c r="B133" s="264" t="s">
        <v>872</v>
      </c>
      <c r="C133" s="264">
        <v>12035</v>
      </c>
      <c r="D133" s="264">
        <v>35804</v>
      </c>
      <c r="E133" s="264">
        <v>10349</v>
      </c>
      <c r="F133" s="264">
        <v>6242</v>
      </c>
      <c r="G133" s="264">
        <v>29101</v>
      </c>
      <c r="H133" s="264">
        <v>7957</v>
      </c>
      <c r="I133" s="264">
        <v>13452</v>
      </c>
      <c r="J133" s="264">
        <v>32235</v>
      </c>
      <c r="K133" s="264">
        <v>99635</v>
      </c>
      <c r="L133" s="264">
        <v>11873</v>
      </c>
      <c r="M133" s="264">
        <v>39450</v>
      </c>
      <c r="N133" s="264">
        <v>12831</v>
      </c>
      <c r="O133" s="264">
        <v>11924</v>
      </c>
      <c r="P133" s="264">
        <v>74385</v>
      </c>
      <c r="Q133" s="264">
        <v>55283</v>
      </c>
      <c r="R133" s="264">
        <v>27857</v>
      </c>
      <c r="S133" s="264">
        <v>10763</v>
      </c>
      <c r="T133" s="264">
        <v>10931</v>
      </c>
      <c r="U133" s="264">
        <v>57427</v>
      </c>
      <c r="V133" s="264">
        <v>11572</v>
      </c>
      <c r="W133" s="264">
        <v>26361</v>
      </c>
      <c r="X133" s="264">
        <v>17335</v>
      </c>
      <c r="Y133" s="264">
        <v>12682</v>
      </c>
      <c r="Z133" s="264">
        <v>19594</v>
      </c>
      <c r="AA133" s="264">
        <v>31775</v>
      </c>
      <c r="AB133" s="264">
        <v>32486</v>
      </c>
      <c r="AC133" s="264">
        <v>10548</v>
      </c>
      <c r="AD133" s="264">
        <v>33277</v>
      </c>
      <c r="AE133" s="264">
        <v>3912</v>
      </c>
      <c r="AF133" s="264">
        <v>41564</v>
      </c>
      <c r="AG133" s="264">
        <v>17116</v>
      </c>
      <c r="AH133" s="264">
        <v>10107</v>
      </c>
      <c r="AI133" s="264">
        <v>827863</v>
      </c>
      <c r="AK133" s="264" t="s">
        <v>622</v>
      </c>
    </row>
    <row r="134" spans="1:37">
      <c r="A134" s="307">
        <v>40360</v>
      </c>
      <c r="B134" s="264" t="s">
        <v>873</v>
      </c>
      <c r="C134" s="264">
        <v>12028</v>
      </c>
      <c r="D134" s="264">
        <v>35904</v>
      </c>
      <c r="E134" s="264">
        <v>10298</v>
      </c>
      <c r="F134" s="264">
        <v>6236</v>
      </c>
      <c r="G134" s="264">
        <v>29072</v>
      </c>
      <c r="H134" s="264">
        <v>7994</v>
      </c>
      <c r="I134" s="264">
        <v>13478</v>
      </c>
      <c r="J134" s="264">
        <v>32237</v>
      </c>
      <c r="K134" s="264">
        <v>99831</v>
      </c>
      <c r="L134" s="264">
        <v>11792</v>
      </c>
      <c r="M134" s="264">
        <v>39355</v>
      </c>
      <c r="N134" s="264">
        <v>12866</v>
      </c>
      <c r="O134" s="264">
        <v>11943</v>
      </c>
      <c r="P134" s="264">
        <v>74337</v>
      </c>
      <c r="Q134" s="264">
        <v>55466</v>
      </c>
      <c r="R134" s="264">
        <v>27829</v>
      </c>
      <c r="S134" s="264">
        <v>10739</v>
      </c>
      <c r="T134" s="264">
        <v>10919</v>
      </c>
      <c r="U134" s="264">
        <v>57369</v>
      </c>
      <c r="V134" s="264">
        <v>11559</v>
      </c>
      <c r="W134" s="264">
        <v>26395</v>
      </c>
      <c r="X134" s="264">
        <v>17436</v>
      </c>
      <c r="Y134" s="264">
        <v>12706</v>
      </c>
      <c r="Z134" s="264">
        <v>19562</v>
      </c>
      <c r="AA134" s="264">
        <v>31793</v>
      </c>
      <c r="AB134" s="264">
        <v>32503</v>
      </c>
      <c r="AC134" s="264">
        <v>10504</v>
      </c>
      <c r="AD134" s="264">
        <v>33170</v>
      </c>
      <c r="AE134" s="264">
        <v>3921</v>
      </c>
      <c r="AF134" s="264">
        <v>41493</v>
      </c>
      <c r="AG134" s="264">
        <v>17060</v>
      </c>
      <c r="AH134" s="264">
        <v>10072</v>
      </c>
      <c r="AI134" s="264">
        <v>827867</v>
      </c>
      <c r="AK134" s="264" t="s">
        <v>623</v>
      </c>
    </row>
    <row r="135" spans="1:37">
      <c r="A135" s="307">
        <v>40391</v>
      </c>
      <c r="B135" s="264" t="s">
        <v>874</v>
      </c>
      <c r="C135" s="264">
        <v>12034</v>
      </c>
      <c r="D135" s="264">
        <v>36051</v>
      </c>
      <c r="E135" s="264">
        <v>10283</v>
      </c>
      <c r="F135" s="264">
        <v>6241</v>
      </c>
      <c r="G135" s="264">
        <v>29131</v>
      </c>
      <c r="H135" s="264">
        <v>7999</v>
      </c>
      <c r="I135" s="264">
        <v>13525</v>
      </c>
      <c r="J135" s="264">
        <v>32259</v>
      </c>
      <c r="K135" s="264">
        <v>99924</v>
      </c>
      <c r="L135" s="264">
        <v>11755</v>
      </c>
      <c r="M135" s="264">
        <v>39360</v>
      </c>
      <c r="N135" s="264">
        <v>12886</v>
      </c>
      <c r="O135" s="264">
        <v>11976</v>
      </c>
      <c r="P135" s="264">
        <v>74525</v>
      </c>
      <c r="Q135" s="264">
        <v>55581</v>
      </c>
      <c r="R135" s="264">
        <v>27882</v>
      </c>
      <c r="S135" s="264">
        <v>10759</v>
      </c>
      <c r="T135" s="264">
        <v>10951</v>
      </c>
      <c r="U135" s="264">
        <v>57407</v>
      </c>
      <c r="V135" s="264">
        <v>11542</v>
      </c>
      <c r="W135" s="264">
        <v>26389</v>
      </c>
      <c r="X135" s="264">
        <v>17460</v>
      </c>
      <c r="Y135" s="264">
        <v>12701</v>
      </c>
      <c r="Z135" s="264">
        <v>19586</v>
      </c>
      <c r="AA135" s="264">
        <v>31793</v>
      </c>
      <c r="AB135" s="264">
        <v>32574</v>
      </c>
      <c r="AC135" s="264">
        <v>10561</v>
      </c>
      <c r="AD135" s="264">
        <v>33155</v>
      </c>
      <c r="AE135" s="264">
        <v>3935</v>
      </c>
      <c r="AF135" s="264">
        <v>41503</v>
      </c>
      <c r="AG135" s="264">
        <v>17054</v>
      </c>
      <c r="AH135" s="264">
        <v>10099</v>
      </c>
      <c r="AI135" s="264">
        <v>828881</v>
      </c>
      <c r="AK135" s="264" t="s">
        <v>624</v>
      </c>
    </row>
    <row r="136" spans="1:37">
      <c r="A136" s="307">
        <v>40422</v>
      </c>
      <c r="B136" s="264" t="s">
        <v>875</v>
      </c>
      <c r="C136" s="264">
        <v>11995</v>
      </c>
      <c r="D136" s="264">
        <v>36144</v>
      </c>
      <c r="E136" s="264">
        <v>10258</v>
      </c>
      <c r="F136" s="264">
        <v>6211</v>
      </c>
      <c r="G136" s="264">
        <v>29094</v>
      </c>
      <c r="H136" s="264">
        <v>8020</v>
      </c>
      <c r="I136" s="264">
        <v>13510</v>
      </c>
      <c r="J136" s="264">
        <v>32181</v>
      </c>
      <c r="K136" s="264">
        <v>99949</v>
      </c>
      <c r="L136" s="264">
        <v>11756</v>
      </c>
      <c r="M136" s="264">
        <v>39391</v>
      </c>
      <c r="N136" s="264">
        <v>12839</v>
      </c>
      <c r="O136" s="264">
        <v>11934</v>
      </c>
      <c r="P136" s="264">
        <v>74463</v>
      </c>
      <c r="Q136" s="264">
        <v>55636</v>
      </c>
      <c r="R136" s="264">
        <v>27817</v>
      </c>
      <c r="S136" s="264">
        <v>10771</v>
      </c>
      <c r="T136" s="264">
        <v>10950</v>
      </c>
      <c r="U136" s="264">
        <v>57359</v>
      </c>
      <c r="V136" s="264">
        <v>11491</v>
      </c>
      <c r="W136" s="264">
        <v>26362</v>
      </c>
      <c r="X136" s="264">
        <v>17481</v>
      </c>
      <c r="Y136" s="264">
        <v>12726</v>
      </c>
      <c r="Z136" s="264">
        <v>19563</v>
      </c>
      <c r="AA136" s="264">
        <v>31737</v>
      </c>
      <c r="AB136" s="264">
        <v>32561</v>
      </c>
      <c r="AC136" s="264">
        <v>10455</v>
      </c>
      <c r="AD136" s="264">
        <v>33093</v>
      </c>
      <c r="AE136" s="264">
        <v>3950</v>
      </c>
      <c r="AF136" s="264">
        <v>41442</v>
      </c>
      <c r="AG136" s="264">
        <v>17088</v>
      </c>
      <c r="AH136" s="264">
        <v>10037</v>
      </c>
      <c r="AI136" s="264">
        <v>828264</v>
      </c>
      <c r="AK136" s="264" t="s">
        <v>625</v>
      </c>
    </row>
    <row r="137" spans="1:37">
      <c r="A137" s="307">
        <v>40452</v>
      </c>
      <c r="B137" s="264" t="s">
        <v>876</v>
      </c>
      <c r="C137" s="264">
        <v>11980</v>
      </c>
      <c r="D137" s="264">
        <v>36248</v>
      </c>
      <c r="E137" s="264">
        <v>10239</v>
      </c>
      <c r="F137" s="264">
        <v>6227</v>
      </c>
      <c r="G137" s="264">
        <v>29098</v>
      </c>
      <c r="H137" s="264">
        <v>8044</v>
      </c>
      <c r="I137" s="264">
        <v>13502</v>
      </c>
      <c r="J137" s="264">
        <v>32183</v>
      </c>
      <c r="K137" s="264">
        <v>100034</v>
      </c>
      <c r="L137" s="264">
        <v>11800</v>
      </c>
      <c r="M137" s="264">
        <v>39496</v>
      </c>
      <c r="N137" s="264">
        <v>12836</v>
      </c>
      <c r="O137" s="264">
        <v>11956</v>
      </c>
      <c r="P137" s="264">
        <v>74721</v>
      </c>
      <c r="Q137" s="264">
        <v>55773</v>
      </c>
      <c r="R137" s="264">
        <v>27786</v>
      </c>
      <c r="S137" s="264">
        <v>10814</v>
      </c>
      <c r="T137" s="264">
        <v>10934</v>
      </c>
      <c r="U137" s="264">
        <v>57527</v>
      </c>
      <c r="V137" s="264">
        <v>11548</v>
      </c>
      <c r="W137" s="264">
        <v>26448</v>
      </c>
      <c r="X137" s="264">
        <v>17587</v>
      </c>
      <c r="Y137" s="264">
        <v>12757</v>
      </c>
      <c r="Z137" s="264">
        <v>19610</v>
      </c>
      <c r="AA137" s="264">
        <v>31783</v>
      </c>
      <c r="AB137" s="264">
        <v>32484</v>
      </c>
      <c r="AC137" s="264">
        <v>10477</v>
      </c>
      <c r="AD137" s="264">
        <v>32977</v>
      </c>
      <c r="AE137" s="264">
        <v>3929</v>
      </c>
      <c r="AF137" s="264">
        <v>41446</v>
      </c>
      <c r="AG137" s="264">
        <v>17151</v>
      </c>
      <c r="AH137" s="264">
        <v>10033</v>
      </c>
      <c r="AI137" s="264">
        <v>829428</v>
      </c>
      <c r="AK137" s="264" t="s">
        <v>626</v>
      </c>
    </row>
    <row r="138" spans="1:37">
      <c r="A138" s="307">
        <v>40483</v>
      </c>
      <c r="B138" s="264" t="s">
        <v>877</v>
      </c>
      <c r="C138" s="264">
        <v>12000</v>
      </c>
      <c r="D138" s="264">
        <v>36359</v>
      </c>
      <c r="E138" s="264">
        <v>10213</v>
      </c>
      <c r="F138" s="264">
        <v>6254</v>
      </c>
      <c r="G138" s="264">
        <v>29082</v>
      </c>
      <c r="H138" s="264">
        <v>8061</v>
      </c>
      <c r="I138" s="264">
        <v>13527</v>
      </c>
      <c r="J138" s="264">
        <v>32077</v>
      </c>
      <c r="K138" s="264">
        <v>99772</v>
      </c>
      <c r="L138" s="264">
        <v>11713</v>
      </c>
      <c r="M138" s="264">
        <v>39481</v>
      </c>
      <c r="N138" s="264">
        <v>12757</v>
      </c>
      <c r="O138" s="264">
        <v>11974</v>
      </c>
      <c r="P138" s="264">
        <v>74584</v>
      </c>
      <c r="Q138" s="264">
        <v>55860</v>
      </c>
      <c r="R138" s="264">
        <v>27805</v>
      </c>
      <c r="S138" s="264">
        <v>10836</v>
      </c>
      <c r="T138" s="264">
        <v>10943</v>
      </c>
      <c r="U138" s="264">
        <v>57464</v>
      </c>
      <c r="V138" s="264">
        <v>11525</v>
      </c>
      <c r="W138" s="264">
        <v>26409</v>
      </c>
      <c r="X138" s="264">
        <v>17563</v>
      </c>
      <c r="Y138" s="264">
        <v>12760</v>
      </c>
      <c r="Z138" s="264">
        <v>19633</v>
      </c>
      <c r="AA138" s="264">
        <v>31784</v>
      </c>
      <c r="AB138" s="264">
        <v>32451</v>
      </c>
      <c r="AC138" s="264">
        <v>10442</v>
      </c>
      <c r="AD138" s="264">
        <v>32944</v>
      </c>
      <c r="AE138" s="264">
        <v>3903</v>
      </c>
      <c r="AF138" s="264">
        <v>41353</v>
      </c>
      <c r="AG138" s="264">
        <v>17210</v>
      </c>
      <c r="AH138" s="264">
        <v>9974</v>
      </c>
      <c r="AI138" s="264">
        <v>828713</v>
      </c>
      <c r="AK138" s="264" t="s">
        <v>627</v>
      </c>
    </row>
    <row r="139" spans="1:37">
      <c r="A139" s="307">
        <v>40513</v>
      </c>
      <c r="B139" s="264" t="s">
        <v>878</v>
      </c>
      <c r="C139" s="264">
        <v>11964</v>
      </c>
      <c r="D139" s="264">
        <v>36210</v>
      </c>
      <c r="E139" s="264">
        <v>10176</v>
      </c>
      <c r="F139" s="264">
        <v>6275</v>
      </c>
      <c r="G139" s="264">
        <v>28999</v>
      </c>
      <c r="H139" s="264">
        <v>8065</v>
      </c>
      <c r="I139" s="264">
        <v>13489</v>
      </c>
      <c r="J139" s="264">
        <v>31949</v>
      </c>
      <c r="K139" s="264">
        <v>99623</v>
      </c>
      <c r="L139" s="264">
        <v>11699</v>
      </c>
      <c r="M139" s="264">
        <v>39428</v>
      </c>
      <c r="N139" s="264">
        <v>12696</v>
      </c>
      <c r="O139" s="264">
        <v>11937</v>
      </c>
      <c r="P139" s="264">
        <v>74713</v>
      </c>
      <c r="Q139" s="264">
        <v>55699</v>
      </c>
      <c r="R139" s="264">
        <v>27787</v>
      </c>
      <c r="S139" s="264">
        <v>10852</v>
      </c>
      <c r="T139" s="264">
        <v>10898</v>
      </c>
      <c r="U139" s="264">
        <v>57480</v>
      </c>
      <c r="V139" s="264">
        <v>11479</v>
      </c>
      <c r="W139" s="264">
        <v>26354</v>
      </c>
      <c r="X139" s="264">
        <v>17514</v>
      </c>
      <c r="Y139" s="264">
        <v>12724</v>
      </c>
      <c r="Z139" s="264">
        <v>19607</v>
      </c>
      <c r="AA139" s="264">
        <v>31692</v>
      </c>
      <c r="AB139" s="264">
        <v>32327</v>
      </c>
      <c r="AC139" s="264">
        <v>10372</v>
      </c>
      <c r="AD139" s="264">
        <v>32781</v>
      </c>
      <c r="AE139" s="264">
        <v>3892</v>
      </c>
      <c r="AF139" s="264">
        <v>41179</v>
      </c>
      <c r="AG139" s="264">
        <v>17152</v>
      </c>
      <c r="AH139" s="264">
        <v>9947</v>
      </c>
      <c r="AI139" s="264">
        <v>826959</v>
      </c>
      <c r="AK139" s="264" t="s">
        <v>628</v>
      </c>
    </row>
    <row r="140" spans="1:37">
      <c r="A140" s="307">
        <v>40544</v>
      </c>
      <c r="B140" s="264" t="s">
        <v>1015</v>
      </c>
      <c r="C140" s="264">
        <v>11899</v>
      </c>
      <c r="D140" s="264">
        <v>36058</v>
      </c>
      <c r="E140" s="264">
        <v>10125</v>
      </c>
      <c r="F140" s="264">
        <v>6219</v>
      </c>
      <c r="G140" s="264">
        <v>28851</v>
      </c>
      <c r="H140" s="264">
        <v>8030</v>
      </c>
      <c r="I140" s="264">
        <v>13323</v>
      </c>
      <c r="J140" s="264">
        <v>31880</v>
      </c>
      <c r="K140" s="264">
        <v>99292</v>
      </c>
      <c r="L140" s="264">
        <v>11660</v>
      </c>
      <c r="M140" s="264">
        <v>39181</v>
      </c>
      <c r="N140" s="264">
        <v>12616</v>
      </c>
      <c r="O140" s="264">
        <v>11864</v>
      </c>
      <c r="P140" s="264">
        <v>74555</v>
      </c>
      <c r="Q140" s="264">
        <v>55400</v>
      </c>
      <c r="R140" s="264">
        <v>27649</v>
      </c>
      <c r="S140" s="264">
        <v>10816</v>
      </c>
      <c r="T140" s="264">
        <v>10836</v>
      </c>
      <c r="U140" s="264">
        <v>57247</v>
      </c>
      <c r="V140" s="264">
        <v>11338</v>
      </c>
      <c r="W140" s="264">
        <v>26205</v>
      </c>
      <c r="X140" s="264">
        <v>17405</v>
      </c>
      <c r="Y140" s="264">
        <v>12633</v>
      </c>
      <c r="Z140" s="264">
        <v>19499</v>
      </c>
      <c r="AA140" s="264">
        <v>31596</v>
      </c>
      <c r="AB140" s="264">
        <v>32227</v>
      </c>
      <c r="AC140" s="264">
        <v>10262</v>
      </c>
      <c r="AD140" s="264">
        <v>32499</v>
      </c>
      <c r="AE140" s="264">
        <v>3844</v>
      </c>
      <c r="AF140" s="264">
        <v>40967</v>
      </c>
      <c r="AG140" s="264">
        <v>17082</v>
      </c>
      <c r="AH140" s="264">
        <v>9908</v>
      </c>
      <c r="AI140" s="264">
        <v>822966</v>
      </c>
      <c r="AJ140" s="264">
        <v>2011</v>
      </c>
      <c r="AK140" s="264" t="s">
        <v>620</v>
      </c>
    </row>
    <row r="141" spans="1:37">
      <c r="A141" s="307">
        <v>40575</v>
      </c>
      <c r="B141" s="264" t="s">
        <v>879</v>
      </c>
      <c r="C141" s="264">
        <v>11970</v>
      </c>
      <c r="D141" s="264">
        <v>36187</v>
      </c>
      <c r="E141" s="264">
        <v>10134</v>
      </c>
      <c r="F141" s="264">
        <v>6242</v>
      </c>
      <c r="G141" s="264">
        <v>28902</v>
      </c>
      <c r="H141" s="264">
        <v>8067</v>
      </c>
      <c r="I141" s="264">
        <v>13387</v>
      </c>
      <c r="J141" s="264">
        <v>31978</v>
      </c>
      <c r="K141" s="264">
        <v>99361</v>
      </c>
      <c r="L141" s="264">
        <v>11711</v>
      </c>
      <c r="M141" s="264">
        <v>39293</v>
      </c>
      <c r="N141" s="264">
        <v>12600</v>
      </c>
      <c r="O141" s="264">
        <v>11874</v>
      </c>
      <c r="P141" s="264">
        <v>74888</v>
      </c>
      <c r="Q141" s="264">
        <v>55504</v>
      </c>
      <c r="R141" s="264">
        <v>27648</v>
      </c>
      <c r="S141" s="264">
        <v>10867</v>
      </c>
      <c r="T141" s="264">
        <v>10880</v>
      </c>
      <c r="U141" s="264">
        <v>57265</v>
      </c>
      <c r="V141" s="264">
        <v>11305</v>
      </c>
      <c r="W141" s="264">
        <v>26257</v>
      </c>
      <c r="X141" s="264">
        <v>17449</v>
      </c>
      <c r="Y141" s="264">
        <v>12654</v>
      </c>
      <c r="Z141" s="264">
        <v>19518</v>
      </c>
      <c r="AA141" s="264">
        <v>31612</v>
      </c>
      <c r="AB141" s="264">
        <v>32324</v>
      </c>
      <c r="AC141" s="264">
        <v>10256</v>
      </c>
      <c r="AD141" s="264">
        <v>32424</v>
      </c>
      <c r="AE141" s="264">
        <v>3832</v>
      </c>
      <c r="AF141" s="264">
        <v>41046</v>
      </c>
      <c r="AG141" s="264">
        <v>17145</v>
      </c>
      <c r="AH141" s="264">
        <v>9947</v>
      </c>
      <c r="AI141" s="264">
        <v>824527</v>
      </c>
      <c r="AK141" s="264" t="s">
        <v>621</v>
      </c>
    </row>
    <row r="142" spans="1:37">
      <c r="A142" s="307">
        <v>40603</v>
      </c>
      <c r="B142" s="264" t="s">
        <v>880</v>
      </c>
      <c r="C142" s="264">
        <v>11980</v>
      </c>
      <c r="D142" s="264">
        <v>36294</v>
      </c>
      <c r="E142" s="264">
        <v>10165</v>
      </c>
      <c r="F142" s="264">
        <v>6264</v>
      </c>
      <c r="G142" s="264">
        <v>28940</v>
      </c>
      <c r="H142" s="264">
        <v>8107</v>
      </c>
      <c r="I142" s="264">
        <v>13411</v>
      </c>
      <c r="J142" s="264">
        <v>32052</v>
      </c>
      <c r="K142" s="264">
        <v>99606</v>
      </c>
      <c r="L142" s="264">
        <v>11720</v>
      </c>
      <c r="M142" s="264">
        <v>39396</v>
      </c>
      <c r="N142" s="264">
        <v>12594</v>
      </c>
      <c r="O142" s="264">
        <v>11895</v>
      </c>
      <c r="P142" s="264">
        <v>75096</v>
      </c>
      <c r="Q142" s="264">
        <v>55815</v>
      </c>
      <c r="R142" s="264">
        <v>27736</v>
      </c>
      <c r="S142" s="264">
        <v>10892</v>
      </c>
      <c r="T142" s="264">
        <v>10833</v>
      </c>
      <c r="U142" s="264">
        <v>57427</v>
      </c>
      <c r="V142" s="264">
        <v>11313</v>
      </c>
      <c r="W142" s="264">
        <v>26354</v>
      </c>
      <c r="X142" s="264">
        <v>17511</v>
      </c>
      <c r="Y142" s="264">
        <v>12680</v>
      </c>
      <c r="Z142" s="264">
        <v>19585</v>
      </c>
      <c r="AA142" s="264">
        <v>31677</v>
      </c>
      <c r="AB142" s="264">
        <v>32421</v>
      </c>
      <c r="AC142" s="264">
        <v>10316</v>
      </c>
      <c r="AD142" s="264">
        <v>32456</v>
      </c>
      <c r="AE142" s="264">
        <v>3846</v>
      </c>
      <c r="AF142" s="264">
        <v>41203</v>
      </c>
      <c r="AG142" s="264">
        <v>17223</v>
      </c>
      <c r="AH142" s="264">
        <v>10017</v>
      </c>
      <c r="AI142" s="264">
        <v>826825</v>
      </c>
      <c r="AK142" s="264" t="s">
        <v>578</v>
      </c>
    </row>
    <row r="143" spans="1:37">
      <c r="A143" s="307">
        <v>40634</v>
      </c>
      <c r="B143" s="264" t="s">
        <v>881</v>
      </c>
      <c r="C143" s="264">
        <v>11990</v>
      </c>
      <c r="D143" s="264">
        <v>36399</v>
      </c>
      <c r="E143" s="264">
        <v>10130</v>
      </c>
      <c r="F143" s="264">
        <v>6273</v>
      </c>
      <c r="G143" s="264">
        <v>29027</v>
      </c>
      <c r="H143" s="264">
        <v>8146</v>
      </c>
      <c r="I143" s="264">
        <v>13437</v>
      </c>
      <c r="J143" s="264">
        <v>31973</v>
      </c>
      <c r="K143" s="264">
        <v>99629</v>
      </c>
      <c r="L143" s="264">
        <v>11780</v>
      </c>
      <c r="M143" s="264">
        <v>39383</v>
      </c>
      <c r="N143" s="264">
        <v>12620</v>
      </c>
      <c r="O143" s="264">
        <v>11909</v>
      </c>
      <c r="P143" s="264">
        <v>75245</v>
      </c>
      <c r="Q143" s="264">
        <v>55904</v>
      </c>
      <c r="R143" s="264">
        <v>27812</v>
      </c>
      <c r="S143" s="264">
        <v>10903</v>
      </c>
      <c r="T143" s="264">
        <v>10837</v>
      </c>
      <c r="U143" s="264">
        <v>57396</v>
      </c>
      <c r="V143" s="264">
        <v>11362</v>
      </c>
      <c r="W143" s="264">
        <v>26469</v>
      </c>
      <c r="X143" s="264">
        <v>17593</v>
      </c>
      <c r="Y143" s="264">
        <v>12689</v>
      </c>
      <c r="Z143" s="264">
        <v>19566</v>
      </c>
      <c r="AA143" s="264">
        <v>31700</v>
      </c>
      <c r="AB143" s="264">
        <v>32400</v>
      </c>
      <c r="AC143" s="264">
        <v>10296</v>
      </c>
      <c r="AD143" s="264">
        <v>32408</v>
      </c>
      <c r="AE143" s="264">
        <v>3860</v>
      </c>
      <c r="AF143" s="264">
        <v>41205</v>
      </c>
      <c r="AG143" s="264">
        <v>17232</v>
      </c>
      <c r="AH143" s="264">
        <v>9977</v>
      </c>
      <c r="AI143" s="264">
        <v>827550</v>
      </c>
      <c r="AK143" s="264" t="s">
        <v>617</v>
      </c>
    </row>
    <row r="144" spans="1:37">
      <c r="A144" s="307">
        <v>40664</v>
      </c>
      <c r="B144" s="264" t="s">
        <v>882</v>
      </c>
      <c r="C144" s="264">
        <v>11984</v>
      </c>
      <c r="D144" s="264">
        <v>36534</v>
      </c>
      <c r="E144" s="264">
        <v>10105</v>
      </c>
      <c r="F144" s="264">
        <v>6263</v>
      </c>
      <c r="G144" s="264">
        <v>29047</v>
      </c>
      <c r="H144" s="264">
        <v>8134</v>
      </c>
      <c r="I144" s="264">
        <v>13500</v>
      </c>
      <c r="J144" s="264">
        <v>32038</v>
      </c>
      <c r="K144" s="264">
        <v>99756</v>
      </c>
      <c r="L144" s="264">
        <v>11827</v>
      </c>
      <c r="M144" s="264">
        <v>39425</v>
      </c>
      <c r="N144" s="264">
        <v>12602</v>
      </c>
      <c r="O144" s="264">
        <v>11964</v>
      </c>
      <c r="P144" s="264">
        <v>75410</v>
      </c>
      <c r="Q144" s="264">
        <v>56035</v>
      </c>
      <c r="R144" s="264">
        <v>27885</v>
      </c>
      <c r="S144" s="264">
        <v>10909</v>
      </c>
      <c r="T144" s="264">
        <v>10844</v>
      </c>
      <c r="U144" s="264">
        <v>57395</v>
      </c>
      <c r="V144" s="264">
        <v>11355</v>
      </c>
      <c r="W144" s="264">
        <v>26533</v>
      </c>
      <c r="X144" s="264">
        <v>17622</v>
      </c>
      <c r="Y144" s="264">
        <v>12752</v>
      </c>
      <c r="Z144" s="264">
        <v>19598</v>
      </c>
      <c r="AA144" s="264">
        <v>31708</v>
      </c>
      <c r="AB144" s="264">
        <v>32465</v>
      </c>
      <c r="AC144" s="264">
        <v>10299</v>
      </c>
      <c r="AD144" s="264">
        <v>32433</v>
      </c>
      <c r="AE144" s="264">
        <v>3884</v>
      </c>
      <c r="AF144" s="264">
        <v>41281</v>
      </c>
      <c r="AG144" s="264">
        <v>17261</v>
      </c>
      <c r="AH144" s="264">
        <v>9994</v>
      </c>
      <c r="AI144" s="264">
        <v>828842</v>
      </c>
      <c r="AK144" s="264" t="s">
        <v>619</v>
      </c>
    </row>
    <row r="145" spans="1:37">
      <c r="A145" s="307">
        <v>40695</v>
      </c>
      <c r="B145" s="264" t="s">
        <v>883</v>
      </c>
      <c r="C145" s="264">
        <v>12003</v>
      </c>
      <c r="D145" s="264">
        <v>36569</v>
      </c>
      <c r="E145" s="264">
        <v>10129</v>
      </c>
      <c r="F145" s="264">
        <v>6272</v>
      </c>
      <c r="G145" s="264">
        <v>29142</v>
      </c>
      <c r="H145" s="264">
        <v>8179</v>
      </c>
      <c r="I145" s="264">
        <v>13527</v>
      </c>
      <c r="J145" s="264">
        <v>32011</v>
      </c>
      <c r="K145" s="264">
        <v>99901</v>
      </c>
      <c r="L145" s="264">
        <v>11828</v>
      </c>
      <c r="M145" s="264">
        <v>39455</v>
      </c>
      <c r="N145" s="264">
        <v>12625</v>
      </c>
      <c r="O145" s="264">
        <v>11945</v>
      </c>
      <c r="P145" s="264">
        <v>75543</v>
      </c>
      <c r="Q145" s="264">
        <v>56181</v>
      </c>
      <c r="R145" s="264">
        <v>28003</v>
      </c>
      <c r="S145" s="264">
        <v>10930</v>
      </c>
      <c r="T145" s="264">
        <v>10821</v>
      </c>
      <c r="U145" s="264">
        <v>57623</v>
      </c>
      <c r="V145" s="264">
        <v>11382</v>
      </c>
      <c r="W145" s="264">
        <v>26690</v>
      </c>
      <c r="X145" s="264">
        <v>17656</v>
      </c>
      <c r="Y145" s="264">
        <v>12744</v>
      </c>
      <c r="Z145" s="264">
        <v>19698</v>
      </c>
      <c r="AA145" s="264">
        <v>31799</v>
      </c>
      <c r="AB145" s="264">
        <v>32602</v>
      </c>
      <c r="AC145" s="264">
        <v>10308</v>
      </c>
      <c r="AD145" s="264">
        <v>32407</v>
      </c>
      <c r="AE145" s="264">
        <v>3955</v>
      </c>
      <c r="AF145" s="264">
        <v>41482</v>
      </c>
      <c r="AG145" s="264">
        <v>17322</v>
      </c>
      <c r="AH145" s="264">
        <v>10038</v>
      </c>
      <c r="AI145" s="264">
        <v>830770</v>
      </c>
      <c r="AK145" s="264" t="s">
        <v>622</v>
      </c>
    </row>
    <row r="146" spans="1:37">
      <c r="A146" s="307">
        <v>40725</v>
      </c>
      <c r="B146" s="264" t="s">
        <v>884</v>
      </c>
      <c r="C146" s="264">
        <v>11999</v>
      </c>
      <c r="D146" s="264">
        <v>36505</v>
      </c>
      <c r="E146" s="264">
        <v>10123</v>
      </c>
      <c r="F146" s="264">
        <v>6248</v>
      </c>
      <c r="G146" s="264">
        <v>29117</v>
      </c>
      <c r="H146" s="264">
        <v>8205</v>
      </c>
      <c r="I146" s="264">
        <v>13550</v>
      </c>
      <c r="J146" s="264">
        <v>31995</v>
      </c>
      <c r="K146" s="264">
        <v>100140</v>
      </c>
      <c r="L146" s="264">
        <v>11792</v>
      </c>
      <c r="M146" s="264">
        <v>39480</v>
      </c>
      <c r="N146" s="264">
        <v>12601</v>
      </c>
      <c r="O146" s="264">
        <v>11941</v>
      </c>
      <c r="P146" s="264">
        <v>75515</v>
      </c>
      <c r="Q146" s="264">
        <v>56355</v>
      </c>
      <c r="R146" s="264">
        <v>28004</v>
      </c>
      <c r="S146" s="264">
        <v>10965</v>
      </c>
      <c r="T146" s="264">
        <v>10788</v>
      </c>
      <c r="U146" s="264">
        <v>57610</v>
      </c>
      <c r="V146" s="264">
        <v>11356</v>
      </c>
      <c r="W146" s="264">
        <v>26752</v>
      </c>
      <c r="X146" s="264">
        <v>17659</v>
      </c>
      <c r="Y146" s="264">
        <v>12723</v>
      </c>
      <c r="Z146" s="264">
        <v>19730</v>
      </c>
      <c r="AA146" s="264">
        <v>31808</v>
      </c>
      <c r="AB146" s="264">
        <v>32576</v>
      </c>
      <c r="AC146" s="264">
        <v>10303</v>
      </c>
      <c r="AD146" s="264">
        <v>32309</v>
      </c>
      <c r="AE146" s="264">
        <v>3969</v>
      </c>
      <c r="AF146" s="264">
        <v>41554</v>
      </c>
      <c r="AG146" s="264">
        <v>17317</v>
      </c>
      <c r="AH146" s="264">
        <v>10022</v>
      </c>
      <c r="AI146" s="264">
        <v>831011</v>
      </c>
      <c r="AK146" s="264" t="s">
        <v>623</v>
      </c>
    </row>
    <row r="147" spans="1:37">
      <c r="A147" s="307">
        <v>40756</v>
      </c>
      <c r="B147" s="264" t="s">
        <v>885</v>
      </c>
      <c r="C147" s="264">
        <v>12048</v>
      </c>
      <c r="D147" s="264">
        <v>36549</v>
      </c>
      <c r="E147" s="264">
        <v>10110</v>
      </c>
      <c r="F147" s="264">
        <v>6224</v>
      </c>
      <c r="G147" s="264">
        <v>29134</v>
      </c>
      <c r="H147" s="264">
        <v>8249</v>
      </c>
      <c r="I147" s="264">
        <v>13601</v>
      </c>
      <c r="J147" s="264">
        <v>31943</v>
      </c>
      <c r="K147" s="264">
        <v>100034</v>
      </c>
      <c r="L147" s="264">
        <v>11797</v>
      </c>
      <c r="M147" s="264">
        <v>39494</v>
      </c>
      <c r="N147" s="264">
        <v>12553</v>
      </c>
      <c r="O147" s="264">
        <v>11972</v>
      </c>
      <c r="P147" s="264">
        <v>75719</v>
      </c>
      <c r="Q147" s="264">
        <v>56485</v>
      </c>
      <c r="R147" s="264">
        <v>28096</v>
      </c>
      <c r="S147" s="264">
        <v>11011</v>
      </c>
      <c r="T147" s="264">
        <v>10741</v>
      </c>
      <c r="U147" s="264">
        <v>57579</v>
      </c>
      <c r="V147" s="264">
        <v>11375</v>
      </c>
      <c r="W147" s="264">
        <v>26760</v>
      </c>
      <c r="X147" s="264">
        <v>17747</v>
      </c>
      <c r="Y147" s="264">
        <v>12699</v>
      </c>
      <c r="Z147" s="264">
        <v>19723</v>
      </c>
      <c r="AA147" s="264">
        <v>31735</v>
      </c>
      <c r="AB147" s="264">
        <v>32531</v>
      </c>
      <c r="AC147" s="264">
        <v>10359</v>
      </c>
      <c r="AD147" s="264">
        <v>32248</v>
      </c>
      <c r="AE147" s="264">
        <v>3995</v>
      </c>
      <c r="AF147" s="264">
        <v>41614</v>
      </c>
      <c r="AG147" s="264">
        <v>17352</v>
      </c>
      <c r="AH147" s="264">
        <v>10062</v>
      </c>
      <c r="AI147" s="264">
        <v>831539</v>
      </c>
      <c r="AK147" s="264" t="s">
        <v>624</v>
      </c>
    </row>
    <row r="148" spans="1:37">
      <c r="A148" s="307">
        <v>40787</v>
      </c>
      <c r="B148" s="264" t="s">
        <v>886</v>
      </c>
      <c r="C148" s="264">
        <v>12031</v>
      </c>
      <c r="D148" s="264">
        <v>36492</v>
      </c>
      <c r="E148" s="264">
        <v>10127</v>
      </c>
      <c r="F148" s="264">
        <v>6217</v>
      </c>
      <c r="G148" s="264">
        <v>29180</v>
      </c>
      <c r="H148" s="264">
        <v>8275</v>
      </c>
      <c r="I148" s="264">
        <v>13618</v>
      </c>
      <c r="J148" s="264">
        <v>31925</v>
      </c>
      <c r="K148" s="264">
        <v>100262</v>
      </c>
      <c r="L148" s="264">
        <v>11820</v>
      </c>
      <c r="M148" s="264">
        <v>39484</v>
      </c>
      <c r="N148" s="264">
        <v>12457</v>
      </c>
      <c r="O148" s="264">
        <v>11994</v>
      </c>
      <c r="P148" s="264">
        <v>75739</v>
      </c>
      <c r="Q148" s="264">
        <v>56600</v>
      </c>
      <c r="R148" s="264">
        <v>28098</v>
      </c>
      <c r="S148" s="264">
        <v>11053</v>
      </c>
      <c r="T148" s="264">
        <v>10669</v>
      </c>
      <c r="U148" s="264">
        <v>57457</v>
      </c>
      <c r="V148" s="264">
        <v>11399</v>
      </c>
      <c r="W148" s="264">
        <v>26703</v>
      </c>
      <c r="X148" s="264">
        <v>17760</v>
      </c>
      <c r="Y148" s="264">
        <v>12669</v>
      </c>
      <c r="Z148" s="264">
        <v>19689</v>
      </c>
      <c r="AA148" s="264">
        <v>31654</v>
      </c>
      <c r="AB148" s="264">
        <v>32687</v>
      </c>
      <c r="AC148" s="264">
        <v>10336</v>
      </c>
      <c r="AD148" s="264">
        <v>32139</v>
      </c>
      <c r="AE148" s="264">
        <v>4025</v>
      </c>
      <c r="AF148" s="264">
        <v>41629</v>
      </c>
      <c r="AG148" s="264">
        <v>17302</v>
      </c>
      <c r="AH148" s="264">
        <v>10048</v>
      </c>
      <c r="AI148" s="264">
        <v>831538</v>
      </c>
      <c r="AK148" s="264" t="s">
        <v>625</v>
      </c>
    </row>
    <row r="149" spans="1:37">
      <c r="A149" s="307">
        <v>40817</v>
      </c>
      <c r="B149" s="264" t="s">
        <v>887</v>
      </c>
      <c r="C149" s="264">
        <v>12072</v>
      </c>
      <c r="D149" s="264">
        <v>36409</v>
      </c>
      <c r="E149" s="264">
        <v>10077</v>
      </c>
      <c r="F149" s="264">
        <v>6215</v>
      </c>
      <c r="G149" s="264">
        <v>29193</v>
      </c>
      <c r="H149" s="264">
        <v>8274</v>
      </c>
      <c r="I149" s="264">
        <v>13683</v>
      </c>
      <c r="J149" s="264">
        <v>31952</v>
      </c>
      <c r="K149" s="264">
        <v>99983</v>
      </c>
      <c r="L149" s="264">
        <v>11864</v>
      </c>
      <c r="M149" s="264">
        <v>39599</v>
      </c>
      <c r="N149" s="264">
        <v>12365</v>
      </c>
      <c r="O149" s="264">
        <v>12033</v>
      </c>
      <c r="P149" s="264">
        <v>75866</v>
      </c>
      <c r="Q149" s="264">
        <v>56407</v>
      </c>
      <c r="R149" s="264">
        <v>28090</v>
      </c>
      <c r="S149" s="264">
        <v>11099</v>
      </c>
      <c r="T149" s="264">
        <v>10567</v>
      </c>
      <c r="U149" s="264">
        <v>57570</v>
      </c>
      <c r="V149" s="264">
        <v>11449</v>
      </c>
      <c r="W149" s="264">
        <v>26727</v>
      </c>
      <c r="X149" s="264">
        <v>17859</v>
      </c>
      <c r="Y149" s="264">
        <v>12654</v>
      </c>
      <c r="Z149" s="264">
        <v>19729</v>
      </c>
      <c r="AA149" s="264">
        <v>31798</v>
      </c>
      <c r="AB149" s="264">
        <v>32728</v>
      </c>
      <c r="AC149" s="264">
        <v>10340</v>
      </c>
      <c r="AD149" s="264">
        <v>32108</v>
      </c>
      <c r="AE149" s="264">
        <v>4029</v>
      </c>
      <c r="AF149" s="264">
        <v>41693</v>
      </c>
      <c r="AG149" s="264">
        <v>17365</v>
      </c>
      <c r="AH149" s="264">
        <v>10054</v>
      </c>
      <c r="AI149" s="264">
        <v>831851</v>
      </c>
      <c r="AK149" s="264" t="s">
        <v>626</v>
      </c>
    </row>
    <row r="150" spans="1:37">
      <c r="A150" s="307">
        <v>40848</v>
      </c>
      <c r="B150" s="264" t="s">
        <v>888</v>
      </c>
      <c r="C150" s="264">
        <v>12047</v>
      </c>
      <c r="D150" s="264">
        <v>36285</v>
      </c>
      <c r="E150" s="264">
        <v>10068</v>
      </c>
      <c r="F150" s="264">
        <v>6184</v>
      </c>
      <c r="G150" s="264">
        <v>29113</v>
      </c>
      <c r="H150" s="264">
        <v>8285</v>
      </c>
      <c r="I150" s="264">
        <v>13633</v>
      </c>
      <c r="J150" s="264">
        <v>31888</v>
      </c>
      <c r="K150" s="264">
        <v>99982</v>
      </c>
      <c r="L150" s="264">
        <v>11866</v>
      </c>
      <c r="M150" s="264">
        <v>39487</v>
      </c>
      <c r="N150" s="264">
        <v>12354</v>
      </c>
      <c r="O150" s="264">
        <v>12016</v>
      </c>
      <c r="P150" s="264">
        <v>75832</v>
      </c>
      <c r="Q150" s="264">
        <v>56476</v>
      </c>
      <c r="R150" s="264">
        <v>28040</v>
      </c>
      <c r="S150" s="264">
        <v>11065</v>
      </c>
      <c r="T150" s="264">
        <v>10556</v>
      </c>
      <c r="U150" s="264">
        <v>57416</v>
      </c>
      <c r="V150" s="264">
        <v>11474</v>
      </c>
      <c r="W150" s="264">
        <v>26702</v>
      </c>
      <c r="X150" s="264">
        <v>17874</v>
      </c>
      <c r="Y150" s="264">
        <v>12586</v>
      </c>
      <c r="Z150" s="264">
        <v>19741</v>
      </c>
      <c r="AA150" s="264">
        <v>31659</v>
      </c>
      <c r="AB150" s="264">
        <v>32663</v>
      </c>
      <c r="AC150" s="264">
        <v>10343</v>
      </c>
      <c r="AD150" s="264">
        <v>31917</v>
      </c>
      <c r="AE150" s="264">
        <v>4025</v>
      </c>
      <c r="AF150" s="264">
        <v>41578</v>
      </c>
      <c r="AG150" s="264">
        <v>17316</v>
      </c>
      <c r="AH150" s="264">
        <v>10000</v>
      </c>
      <c r="AI150" s="264">
        <v>830471</v>
      </c>
      <c r="AK150" s="264" t="s">
        <v>627</v>
      </c>
    </row>
    <row r="151" spans="1:37">
      <c r="A151" s="307">
        <v>40878</v>
      </c>
      <c r="B151" s="264" t="s">
        <v>889</v>
      </c>
      <c r="C151" s="264">
        <v>12017</v>
      </c>
      <c r="D151" s="264">
        <v>36154</v>
      </c>
      <c r="E151" s="264">
        <v>10043</v>
      </c>
      <c r="F151" s="264">
        <v>6167</v>
      </c>
      <c r="G151" s="264">
        <v>28966</v>
      </c>
      <c r="H151" s="264">
        <v>8226</v>
      </c>
      <c r="I151" s="264">
        <v>13534</v>
      </c>
      <c r="J151" s="264">
        <v>31659</v>
      </c>
      <c r="K151" s="264">
        <v>99450</v>
      </c>
      <c r="L151" s="264">
        <v>11851</v>
      </c>
      <c r="M151" s="264">
        <v>39457</v>
      </c>
      <c r="N151" s="264">
        <v>12294</v>
      </c>
      <c r="O151" s="264">
        <v>11964</v>
      </c>
      <c r="P151" s="264">
        <v>75571</v>
      </c>
      <c r="Q151" s="264">
        <v>56456</v>
      </c>
      <c r="R151" s="264">
        <v>27964</v>
      </c>
      <c r="S151" s="264">
        <v>11045</v>
      </c>
      <c r="T151" s="264">
        <v>10569</v>
      </c>
      <c r="U151" s="264">
        <v>57190</v>
      </c>
      <c r="V151" s="264">
        <v>11452</v>
      </c>
      <c r="W151" s="264">
        <v>26643</v>
      </c>
      <c r="X151" s="264">
        <v>17831</v>
      </c>
      <c r="Y151" s="264">
        <v>12516</v>
      </c>
      <c r="Z151" s="264">
        <v>19712</v>
      </c>
      <c r="AA151" s="264">
        <v>31550</v>
      </c>
      <c r="AB151" s="264">
        <v>32529</v>
      </c>
      <c r="AC151" s="264">
        <v>10281</v>
      </c>
      <c r="AD151" s="264">
        <v>31743</v>
      </c>
      <c r="AE151" s="264">
        <v>3995</v>
      </c>
      <c r="AF151" s="264">
        <v>41389</v>
      </c>
      <c r="AG151" s="264">
        <v>17304</v>
      </c>
      <c r="AH151" s="264">
        <v>9976</v>
      </c>
      <c r="AI151" s="264">
        <v>827498</v>
      </c>
      <c r="AK151" s="264" t="s">
        <v>628</v>
      </c>
    </row>
    <row r="152" spans="1:37">
      <c r="A152" s="307">
        <v>40909</v>
      </c>
      <c r="B152" s="264" t="s">
        <v>1016</v>
      </c>
      <c r="C152" s="264">
        <v>11994</v>
      </c>
      <c r="D152" s="264">
        <v>36047</v>
      </c>
      <c r="E152" s="264">
        <v>9985</v>
      </c>
      <c r="F152" s="264">
        <v>6147</v>
      </c>
      <c r="G152" s="264">
        <v>28945</v>
      </c>
      <c r="H152" s="264">
        <v>8163</v>
      </c>
      <c r="I152" s="264">
        <v>13465</v>
      </c>
      <c r="J152" s="264">
        <v>31598</v>
      </c>
      <c r="K152" s="264">
        <v>99371</v>
      </c>
      <c r="L152" s="264">
        <v>11873</v>
      </c>
      <c r="M152" s="264">
        <v>39327</v>
      </c>
      <c r="N152" s="264">
        <v>12233</v>
      </c>
      <c r="O152" s="264">
        <v>11980</v>
      </c>
      <c r="P152" s="264">
        <v>75496</v>
      </c>
      <c r="Q152" s="264">
        <v>56365</v>
      </c>
      <c r="R152" s="264">
        <v>27858</v>
      </c>
      <c r="S152" s="264">
        <v>10984</v>
      </c>
      <c r="T152" s="264">
        <v>10483</v>
      </c>
      <c r="U152" s="264">
        <v>57054</v>
      </c>
      <c r="V152" s="264">
        <v>11425</v>
      </c>
      <c r="W152" s="264">
        <v>26605</v>
      </c>
      <c r="X152" s="264">
        <v>17819</v>
      </c>
      <c r="Y152" s="264">
        <v>12208</v>
      </c>
      <c r="Z152" s="264">
        <v>19599</v>
      </c>
      <c r="AA152" s="264">
        <v>31537</v>
      </c>
      <c r="AB152" s="264">
        <v>32463</v>
      </c>
      <c r="AC152" s="264">
        <v>10254</v>
      </c>
      <c r="AD152" s="264">
        <v>31578</v>
      </c>
      <c r="AE152" s="264">
        <v>3974</v>
      </c>
      <c r="AF152" s="264">
        <v>41256</v>
      </c>
      <c r="AG152" s="264">
        <v>17273</v>
      </c>
      <c r="AH152" s="264">
        <v>9940</v>
      </c>
      <c r="AI152" s="264">
        <v>825299</v>
      </c>
      <c r="AJ152" s="264">
        <v>2012</v>
      </c>
      <c r="AK152" s="264" t="s">
        <v>620</v>
      </c>
    </row>
    <row r="153" spans="1:37">
      <c r="A153" s="307">
        <v>40940</v>
      </c>
      <c r="B153" s="264" t="s">
        <v>890</v>
      </c>
      <c r="C153" s="264">
        <v>12042</v>
      </c>
      <c r="D153" s="264">
        <v>36076</v>
      </c>
      <c r="E153" s="264">
        <v>10022</v>
      </c>
      <c r="F153" s="264">
        <v>6171</v>
      </c>
      <c r="G153" s="264">
        <v>28993</v>
      </c>
      <c r="H153" s="264">
        <v>8173</v>
      </c>
      <c r="I153" s="264">
        <v>13473</v>
      </c>
      <c r="J153" s="264">
        <v>31666</v>
      </c>
      <c r="K153" s="264">
        <v>99478</v>
      </c>
      <c r="L153" s="264">
        <v>11921</v>
      </c>
      <c r="M153" s="264">
        <v>39340</v>
      </c>
      <c r="N153" s="264">
        <v>12259</v>
      </c>
      <c r="O153" s="264">
        <v>12007</v>
      </c>
      <c r="P153" s="264">
        <v>75794</v>
      </c>
      <c r="Q153" s="264">
        <v>56532</v>
      </c>
      <c r="R153" s="264">
        <v>27851</v>
      </c>
      <c r="S153" s="264">
        <v>10997</v>
      </c>
      <c r="T153" s="264">
        <v>10443</v>
      </c>
      <c r="U153" s="264">
        <v>57129</v>
      </c>
      <c r="V153" s="264">
        <v>11466</v>
      </c>
      <c r="W153" s="264">
        <v>26654</v>
      </c>
      <c r="X153" s="264">
        <v>17922</v>
      </c>
      <c r="Y153" s="264">
        <v>11892</v>
      </c>
      <c r="Z153" s="264">
        <v>19677</v>
      </c>
      <c r="AA153" s="264">
        <v>31596</v>
      </c>
      <c r="AB153" s="264">
        <v>32547</v>
      </c>
      <c r="AC153" s="264">
        <v>10242</v>
      </c>
      <c r="AD153" s="264">
        <v>31565</v>
      </c>
      <c r="AE153" s="264">
        <v>3984</v>
      </c>
      <c r="AF153" s="264">
        <v>41337</v>
      </c>
      <c r="AG153" s="264">
        <v>17291</v>
      </c>
      <c r="AH153" s="264">
        <v>9951</v>
      </c>
      <c r="AI153" s="264">
        <v>826491</v>
      </c>
      <c r="AK153" s="264" t="s">
        <v>621</v>
      </c>
    </row>
    <row r="154" spans="1:37">
      <c r="A154" s="307">
        <v>40969</v>
      </c>
      <c r="B154" s="264" t="s">
        <v>891</v>
      </c>
      <c r="C154" s="264">
        <v>12075</v>
      </c>
      <c r="D154" s="264">
        <v>36089</v>
      </c>
      <c r="E154" s="264">
        <v>10107</v>
      </c>
      <c r="F154" s="264">
        <v>6187</v>
      </c>
      <c r="G154" s="264">
        <v>29129</v>
      </c>
      <c r="H154" s="264">
        <v>8190</v>
      </c>
      <c r="I154" s="264">
        <v>13500</v>
      </c>
      <c r="J154" s="264">
        <v>31804</v>
      </c>
      <c r="K154" s="264">
        <v>99790</v>
      </c>
      <c r="L154" s="264">
        <v>11966</v>
      </c>
      <c r="M154" s="264">
        <v>39447</v>
      </c>
      <c r="N154" s="264">
        <v>12304</v>
      </c>
      <c r="O154" s="264">
        <v>12028</v>
      </c>
      <c r="P154" s="264">
        <v>76020</v>
      </c>
      <c r="Q154" s="264">
        <v>56688</v>
      </c>
      <c r="R154" s="264">
        <v>27900</v>
      </c>
      <c r="S154" s="264">
        <v>10998</v>
      </c>
      <c r="T154" s="264">
        <v>10474</v>
      </c>
      <c r="U154" s="264">
        <v>57239</v>
      </c>
      <c r="V154" s="264">
        <v>11485</v>
      </c>
      <c r="W154" s="264">
        <v>26685</v>
      </c>
      <c r="X154" s="264">
        <v>17980</v>
      </c>
      <c r="Y154" s="264">
        <v>11832</v>
      </c>
      <c r="Z154" s="264">
        <v>19701</v>
      </c>
      <c r="AA154" s="264">
        <v>31663</v>
      </c>
      <c r="AB154" s="264">
        <v>32649</v>
      </c>
      <c r="AC154" s="264">
        <v>10286</v>
      </c>
      <c r="AD154" s="264">
        <v>31709</v>
      </c>
      <c r="AE154" s="264">
        <v>3997</v>
      </c>
      <c r="AF154" s="264">
        <v>41480</v>
      </c>
      <c r="AG154" s="264">
        <v>17333</v>
      </c>
      <c r="AH154" s="264">
        <v>9953</v>
      </c>
      <c r="AI154" s="264">
        <v>828688</v>
      </c>
      <c r="AK154" s="264" t="s">
        <v>578</v>
      </c>
    </row>
    <row r="155" spans="1:37">
      <c r="A155" s="307">
        <v>41000</v>
      </c>
      <c r="B155" s="264" t="s">
        <v>892</v>
      </c>
      <c r="C155" s="264">
        <v>12098</v>
      </c>
      <c r="D155" s="264">
        <v>36048</v>
      </c>
      <c r="E155" s="264">
        <v>10085</v>
      </c>
      <c r="F155" s="264">
        <v>6199</v>
      </c>
      <c r="G155" s="264">
        <v>29028</v>
      </c>
      <c r="H155" s="264">
        <v>8220</v>
      </c>
      <c r="I155" s="264">
        <v>13411</v>
      </c>
      <c r="J155" s="264">
        <v>31827</v>
      </c>
      <c r="K155" s="264">
        <v>99811</v>
      </c>
      <c r="L155" s="264">
        <v>11973</v>
      </c>
      <c r="M155" s="264">
        <v>39407</v>
      </c>
      <c r="N155" s="264">
        <v>12300</v>
      </c>
      <c r="O155" s="264">
        <v>12058</v>
      </c>
      <c r="P155" s="264">
        <v>75997</v>
      </c>
      <c r="Q155" s="264">
        <v>56636</v>
      </c>
      <c r="R155" s="264">
        <v>27963</v>
      </c>
      <c r="S155" s="264">
        <v>10996</v>
      </c>
      <c r="T155" s="264">
        <v>10481</v>
      </c>
      <c r="U155" s="264">
        <v>57282</v>
      </c>
      <c r="V155" s="264">
        <v>11499</v>
      </c>
      <c r="W155" s="264">
        <v>26676</v>
      </c>
      <c r="X155" s="264">
        <v>17976</v>
      </c>
      <c r="Y155" s="264">
        <v>11869</v>
      </c>
      <c r="Z155" s="264">
        <v>19757</v>
      </c>
      <c r="AA155" s="264">
        <v>31664</v>
      </c>
      <c r="AB155" s="264">
        <v>32648</v>
      </c>
      <c r="AC155" s="264">
        <v>10246</v>
      </c>
      <c r="AD155" s="264">
        <v>31531</v>
      </c>
      <c r="AE155" s="264">
        <v>4008</v>
      </c>
      <c r="AF155" s="264">
        <v>41550</v>
      </c>
      <c r="AG155" s="264">
        <v>17346</v>
      </c>
      <c r="AH155" s="264">
        <v>9942</v>
      </c>
      <c r="AI155" s="264">
        <v>828532</v>
      </c>
      <c r="AK155" s="264" t="s">
        <v>617</v>
      </c>
    </row>
    <row r="156" spans="1:37">
      <c r="A156" s="307">
        <v>41030</v>
      </c>
      <c r="B156" s="264" t="s">
        <v>893</v>
      </c>
      <c r="C156" s="264">
        <v>12103</v>
      </c>
      <c r="D156" s="264">
        <v>36064</v>
      </c>
      <c r="E156" s="264">
        <v>10111</v>
      </c>
      <c r="F156" s="264">
        <v>6230</v>
      </c>
      <c r="G156" s="264">
        <v>29080</v>
      </c>
      <c r="H156" s="264">
        <v>8213</v>
      </c>
      <c r="I156" s="264">
        <v>13407</v>
      </c>
      <c r="J156" s="264">
        <v>31878</v>
      </c>
      <c r="K156" s="264">
        <v>99920</v>
      </c>
      <c r="L156" s="264">
        <v>12012</v>
      </c>
      <c r="M156" s="264">
        <v>39556</v>
      </c>
      <c r="N156" s="264">
        <v>12335</v>
      </c>
      <c r="O156" s="264">
        <v>12111</v>
      </c>
      <c r="P156" s="264">
        <v>75984</v>
      </c>
      <c r="Q156" s="264">
        <v>56753</v>
      </c>
      <c r="R156" s="264">
        <v>27989</v>
      </c>
      <c r="S156" s="264">
        <v>11014</v>
      </c>
      <c r="T156" s="264">
        <v>10452</v>
      </c>
      <c r="U156" s="264">
        <v>57297</v>
      </c>
      <c r="V156" s="264">
        <v>11473</v>
      </c>
      <c r="W156" s="264">
        <v>26706</v>
      </c>
      <c r="X156" s="264">
        <v>18045</v>
      </c>
      <c r="Y156" s="264">
        <v>11967</v>
      </c>
      <c r="Z156" s="264">
        <v>19753</v>
      </c>
      <c r="AA156" s="264">
        <v>31728</v>
      </c>
      <c r="AB156" s="264">
        <v>32702</v>
      </c>
      <c r="AC156" s="264">
        <v>10236</v>
      </c>
      <c r="AD156" s="264">
        <v>31455</v>
      </c>
      <c r="AE156" s="264">
        <v>4026</v>
      </c>
      <c r="AF156" s="264">
        <v>41660</v>
      </c>
      <c r="AG156" s="264">
        <v>17249</v>
      </c>
      <c r="AH156" s="264">
        <v>9997</v>
      </c>
      <c r="AI156" s="264">
        <v>829506</v>
      </c>
      <c r="AK156" s="264" t="s">
        <v>619</v>
      </c>
    </row>
    <row r="157" spans="1:37">
      <c r="A157" s="307">
        <v>41061</v>
      </c>
      <c r="B157" s="264" t="s">
        <v>894</v>
      </c>
      <c r="C157" s="264">
        <v>12160</v>
      </c>
      <c r="D157" s="264">
        <v>36143</v>
      </c>
      <c r="E157" s="264">
        <v>10166</v>
      </c>
      <c r="F157" s="264">
        <v>6249</v>
      </c>
      <c r="G157" s="264">
        <v>29183</v>
      </c>
      <c r="H157" s="264">
        <v>8284</v>
      </c>
      <c r="I157" s="264">
        <v>13387</v>
      </c>
      <c r="J157" s="264">
        <v>31951</v>
      </c>
      <c r="K157" s="264">
        <v>100167</v>
      </c>
      <c r="L157" s="264">
        <v>12053</v>
      </c>
      <c r="M157" s="264">
        <v>39701</v>
      </c>
      <c r="N157" s="264">
        <v>12357</v>
      </c>
      <c r="O157" s="264">
        <v>12195</v>
      </c>
      <c r="P157" s="264">
        <v>76096</v>
      </c>
      <c r="Q157" s="264">
        <v>56999</v>
      </c>
      <c r="R157" s="264">
        <v>28091</v>
      </c>
      <c r="S157" s="264">
        <v>11083</v>
      </c>
      <c r="T157" s="264">
        <v>10512</v>
      </c>
      <c r="U157" s="264">
        <v>57490</v>
      </c>
      <c r="V157" s="264">
        <v>11522</v>
      </c>
      <c r="W157" s="264">
        <v>26838</v>
      </c>
      <c r="X157" s="264">
        <v>18143</v>
      </c>
      <c r="Y157" s="264">
        <v>12033</v>
      </c>
      <c r="Z157" s="264">
        <v>19722</v>
      </c>
      <c r="AA157" s="264">
        <v>31711</v>
      </c>
      <c r="AB157" s="264">
        <v>32762</v>
      </c>
      <c r="AC157" s="264">
        <v>10234</v>
      </c>
      <c r="AD157" s="264">
        <v>31522</v>
      </c>
      <c r="AE157" s="264">
        <v>4004</v>
      </c>
      <c r="AF157" s="264">
        <v>41826</v>
      </c>
      <c r="AG157" s="264">
        <v>17244</v>
      </c>
      <c r="AH157" s="264">
        <v>10027</v>
      </c>
      <c r="AI157" s="264">
        <v>831855</v>
      </c>
      <c r="AK157" s="264" t="s">
        <v>622</v>
      </c>
    </row>
    <row r="158" spans="1:37">
      <c r="A158" s="307">
        <v>41091</v>
      </c>
      <c r="B158" s="264" t="s">
        <v>895</v>
      </c>
      <c r="C158" s="264">
        <v>12187</v>
      </c>
      <c r="D158" s="264">
        <v>36025</v>
      </c>
      <c r="E158" s="264">
        <v>10151</v>
      </c>
      <c r="F158" s="264">
        <v>6226</v>
      </c>
      <c r="G158" s="264">
        <v>29228</v>
      </c>
      <c r="H158" s="264">
        <v>8293</v>
      </c>
      <c r="I158" s="264">
        <v>13413</v>
      </c>
      <c r="J158" s="264">
        <v>31996</v>
      </c>
      <c r="K158" s="264">
        <v>100350</v>
      </c>
      <c r="L158" s="264">
        <v>12022</v>
      </c>
      <c r="M158" s="264">
        <v>39768</v>
      </c>
      <c r="N158" s="264">
        <v>12338</v>
      </c>
      <c r="O158" s="264">
        <v>12204</v>
      </c>
      <c r="P158" s="264">
        <v>76329</v>
      </c>
      <c r="Q158" s="264">
        <v>57133</v>
      </c>
      <c r="R158" s="264">
        <v>28115</v>
      </c>
      <c r="S158" s="264">
        <v>11111</v>
      </c>
      <c r="T158" s="264">
        <v>10465</v>
      </c>
      <c r="U158" s="264">
        <v>57524</v>
      </c>
      <c r="V158" s="264">
        <v>11559</v>
      </c>
      <c r="W158" s="264">
        <v>26778</v>
      </c>
      <c r="X158" s="264">
        <v>18232</v>
      </c>
      <c r="Y158" s="264">
        <v>12046</v>
      </c>
      <c r="Z158" s="264">
        <v>19750</v>
      </c>
      <c r="AA158" s="264">
        <v>31644</v>
      </c>
      <c r="AB158" s="264">
        <v>32673</v>
      </c>
      <c r="AC158" s="264">
        <v>10233</v>
      </c>
      <c r="AD158" s="264">
        <v>31433</v>
      </c>
      <c r="AE158" s="264">
        <v>4007</v>
      </c>
      <c r="AF158" s="264">
        <v>41758</v>
      </c>
      <c r="AG158" s="264">
        <v>16879</v>
      </c>
      <c r="AH158" s="264">
        <v>10063</v>
      </c>
      <c r="AI158" s="264">
        <v>831933</v>
      </c>
      <c r="AK158" s="264" t="s">
        <v>623</v>
      </c>
    </row>
    <row r="159" spans="1:37">
      <c r="A159" s="307">
        <v>41122</v>
      </c>
      <c r="B159" s="264" t="s">
        <v>896</v>
      </c>
      <c r="C159" s="264">
        <v>12199</v>
      </c>
      <c r="D159" s="264">
        <v>36003</v>
      </c>
      <c r="E159" s="264">
        <v>10185</v>
      </c>
      <c r="F159" s="264">
        <v>6217</v>
      </c>
      <c r="G159" s="264">
        <v>29146</v>
      </c>
      <c r="H159" s="264">
        <v>8296</v>
      </c>
      <c r="I159" s="264">
        <v>13478</v>
      </c>
      <c r="J159" s="264">
        <v>32065</v>
      </c>
      <c r="K159" s="264">
        <v>100522</v>
      </c>
      <c r="L159" s="264">
        <v>12044</v>
      </c>
      <c r="M159" s="264">
        <v>39883</v>
      </c>
      <c r="N159" s="264">
        <v>12406</v>
      </c>
      <c r="O159" s="264">
        <v>12241</v>
      </c>
      <c r="P159" s="264">
        <v>76697</v>
      </c>
      <c r="Q159" s="264">
        <v>57441</v>
      </c>
      <c r="R159" s="264">
        <v>28167</v>
      </c>
      <c r="S159" s="264">
        <v>11190</v>
      </c>
      <c r="T159" s="264">
        <v>10457</v>
      </c>
      <c r="U159" s="264">
        <v>57608</v>
      </c>
      <c r="V159" s="264">
        <v>11647</v>
      </c>
      <c r="W159" s="264">
        <v>26831</v>
      </c>
      <c r="X159" s="264">
        <v>18279</v>
      </c>
      <c r="Y159" s="264">
        <v>12085</v>
      </c>
      <c r="Z159" s="264">
        <v>19768</v>
      </c>
      <c r="AA159" s="264">
        <v>31648</v>
      </c>
      <c r="AB159" s="264">
        <v>32842</v>
      </c>
      <c r="AC159" s="264">
        <v>10276</v>
      </c>
      <c r="AD159" s="264">
        <v>31270</v>
      </c>
      <c r="AE159" s="264">
        <v>4074</v>
      </c>
      <c r="AF159" s="264">
        <v>41851</v>
      </c>
      <c r="AG159" s="264">
        <v>16885</v>
      </c>
      <c r="AH159" s="264">
        <v>10061</v>
      </c>
      <c r="AI159" s="264">
        <v>833762</v>
      </c>
      <c r="AK159" s="264" t="s">
        <v>624</v>
      </c>
    </row>
    <row r="160" spans="1:37">
      <c r="A160" s="307">
        <v>41153</v>
      </c>
      <c r="B160" s="264" t="s">
        <v>897</v>
      </c>
      <c r="C160" s="264">
        <v>12229</v>
      </c>
      <c r="D160" s="264">
        <v>35990</v>
      </c>
      <c r="E160" s="264">
        <v>10206</v>
      </c>
      <c r="F160" s="264">
        <v>6237</v>
      </c>
      <c r="G160" s="264">
        <v>29168</v>
      </c>
      <c r="H160" s="264">
        <v>8325</v>
      </c>
      <c r="I160" s="264">
        <v>13516</v>
      </c>
      <c r="J160" s="264">
        <v>32143</v>
      </c>
      <c r="K160" s="264">
        <v>100781</v>
      </c>
      <c r="L160" s="264">
        <v>12030</v>
      </c>
      <c r="M160" s="264">
        <v>39881</v>
      </c>
      <c r="N160" s="264">
        <v>12448</v>
      </c>
      <c r="O160" s="264">
        <v>12271</v>
      </c>
      <c r="P160" s="264">
        <v>76848</v>
      </c>
      <c r="Q160" s="264">
        <v>57564</v>
      </c>
      <c r="R160" s="264">
        <v>28181</v>
      </c>
      <c r="S160" s="264">
        <v>11210</v>
      </c>
      <c r="T160" s="264">
        <v>10455</v>
      </c>
      <c r="U160" s="264">
        <v>57697</v>
      </c>
      <c r="V160" s="264">
        <v>11682</v>
      </c>
      <c r="W160" s="264">
        <v>26853</v>
      </c>
      <c r="X160" s="264">
        <v>18329</v>
      </c>
      <c r="Y160" s="264">
        <v>12098</v>
      </c>
      <c r="Z160" s="264">
        <v>19806</v>
      </c>
      <c r="AA160" s="264">
        <v>31744</v>
      </c>
      <c r="AB160" s="264">
        <v>32912</v>
      </c>
      <c r="AC160" s="264">
        <v>10273</v>
      </c>
      <c r="AD160" s="264">
        <v>31325</v>
      </c>
      <c r="AE160" s="264">
        <v>4107</v>
      </c>
      <c r="AF160" s="264">
        <v>41869</v>
      </c>
      <c r="AG160" s="264">
        <v>16899</v>
      </c>
      <c r="AH160" s="264">
        <v>10093</v>
      </c>
      <c r="AI160" s="264">
        <v>835170</v>
      </c>
      <c r="AK160" s="264" t="s">
        <v>625</v>
      </c>
    </row>
    <row r="161" spans="1:37">
      <c r="A161" s="307">
        <v>41183</v>
      </c>
      <c r="B161" s="264" t="s">
        <v>898</v>
      </c>
      <c r="C161" s="264">
        <v>12297</v>
      </c>
      <c r="D161" s="264">
        <v>36047</v>
      </c>
      <c r="E161" s="264">
        <v>10226</v>
      </c>
      <c r="F161" s="264">
        <v>6256</v>
      </c>
      <c r="G161" s="264">
        <v>29168</v>
      </c>
      <c r="H161" s="264">
        <v>8334</v>
      </c>
      <c r="I161" s="264">
        <v>13559</v>
      </c>
      <c r="J161" s="264">
        <v>32218</v>
      </c>
      <c r="K161" s="264">
        <v>101207</v>
      </c>
      <c r="L161" s="264">
        <v>12086</v>
      </c>
      <c r="M161" s="264">
        <v>40094</v>
      </c>
      <c r="N161" s="264">
        <v>12516</v>
      </c>
      <c r="O161" s="264">
        <v>12355</v>
      </c>
      <c r="P161" s="264">
        <v>77238</v>
      </c>
      <c r="Q161" s="264">
        <v>57920</v>
      </c>
      <c r="R161" s="264">
        <v>28263</v>
      </c>
      <c r="S161" s="264">
        <v>11233</v>
      </c>
      <c r="T161" s="264">
        <v>10475</v>
      </c>
      <c r="U161" s="264">
        <v>57879</v>
      </c>
      <c r="V161" s="264">
        <v>11720</v>
      </c>
      <c r="W161" s="264">
        <v>26950</v>
      </c>
      <c r="X161" s="264">
        <v>18431</v>
      </c>
      <c r="Y161" s="264">
        <v>12127</v>
      </c>
      <c r="Z161" s="264">
        <v>19881</v>
      </c>
      <c r="AA161" s="264">
        <v>31878</v>
      </c>
      <c r="AB161" s="264">
        <v>32823</v>
      </c>
      <c r="AC161" s="264">
        <v>10320</v>
      </c>
      <c r="AD161" s="264">
        <v>31429</v>
      </c>
      <c r="AE161" s="264">
        <v>4152</v>
      </c>
      <c r="AF161" s="264">
        <v>41884</v>
      </c>
      <c r="AG161" s="264">
        <v>16985</v>
      </c>
      <c r="AH161" s="264">
        <v>10155</v>
      </c>
      <c r="AI161" s="264">
        <v>838106</v>
      </c>
      <c r="AK161" s="264" t="s">
        <v>626</v>
      </c>
    </row>
    <row r="162" spans="1:37">
      <c r="A162" s="307">
        <v>41214</v>
      </c>
      <c r="B162" s="264" t="s">
        <v>899</v>
      </c>
      <c r="C162" s="264">
        <v>12358</v>
      </c>
      <c r="D162" s="264">
        <v>35944</v>
      </c>
      <c r="E162" s="264">
        <v>10222</v>
      </c>
      <c r="F162" s="264">
        <v>6258</v>
      </c>
      <c r="G162" s="264">
        <v>29171</v>
      </c>
      <c r="H162" s="264">
        <v>8385</v>
      </c>
      <c r="I162" s="264">
        <v>13521</v>
      </c>
      <c r="J162" s="264">
        <v>32185</v>
      </c>
      <c r="K162" s="264">
        <v>101061</v>
      </c>
      <c r="L162" s="264">
        <v>12114</v>
      </c>
      <c r="M162" s="264">
        <v>40186</v>
      </c>
      <c r="N162" s="264">
        <v>12489</v>
      </c>
      <c r="O162" s="264">
        <v>12389</v>
      </c>
      <c r="P162" s="264">
        <v>77407</v>
      </c>
      <c r="Q162" s="264">
        <v>57984</v>
      </c>
      <c r="R162" s="264">
        <v>28249</v>
      </c>
      <c r="S162" s="264">
        <v>11214</v>
      </c>
      <c r="T162" s="264">
        <v>10484</v>
      </c>
      <c r="U162" s="264">
        <v>58001</v>
      </c>
      <c r="V162" s="264">
        <v>11715</v>
      </c>
      <c r="W162" s="264">
        <v>26948</v>
      </c>
      <c r="X162" s="264">
        <v>18476</v>
      </c>
      <c r="Y162" s="264">
        <v>12096</v>
      </c>
      <c r="Z162" s="264">
        <v>19888</v>
      </c>
      <c r="AA162" s="264">
        <v>31933</v>
      </c>
      <c r="AB162" s="264">
        <v>32857</v>
      </c>
      <c r="AC162" s="264">
        <v>10318</v>
      </c>
      <c r="AD162" s="264">
        <v>31442</v>
      </c>
      <c r="AE162" s="264">
        <v>4144</v>
      </c>
      <c r="AF162" s="264">
        <v>41889</v>
      </c>
      <c r="AG162" s="264">
        <v>17028</v>
      </c>
      <c r="AH162" s="264">
        <v>10122</v>
      </c>
      <c r="AI162" s="264">
        <v>838478</v>
      </c>
      <c r="AK162" s="264" t="s">
        <v>627</v>
      </c>
    </row>
    <row r="163" spans="1:37">
      <c r="A163" s="307">
        <v>41244</v>
      </c>
      <c r="B163" s="264" t="s">
        <v>900</v>
      </c>
      <c r="C163" s="264">
        <v>12345</v>
      </c>
      <c r="D163" s="264">
        <v>35865</v>
      </c>
      <c r="E163" s="264">
        <v>10224</v>
      </c>
      <c r="F163" s="264">
        <v>6247</v>
      </c>
      <c r="G163" s="264">
        <v>29136</v>
      </c>
      <c r="H163" s="264">
        <v>8352</v>
      </c>
      <c r="I163" s="264">
        <v>13455</v>
      </c>
      <c r="J163" s="264">
        <v>32180</v>
      </c>
      <c r="K163" s="264">
        <v>101027</v>
      </c>
      <c r="L163" s="264">
        <v>12102</v>
      </c>
      <c r="M163" s="264">
        <v>40199</v>
      </c>
      <c r="N163" s="264">
        <v>12519</v>
      </c>
      <c r="O163" s="264">
        <v>12381</v>
      </c>
      <c r="P163" s="264">
        <v>77290</v>
      </c>
      <c r="Q163" s="264">
        <v>57834</v>
      </c>
      <c r="R163" s="264">
        <v>28145</v>
      </c>
      <c r="S163" s="264">
        <v>11200</v>
      </c>
      <c r="T163" s="264">
        <v>10435</v>
      </c>
      <c r="U163" s="264">
        <v>57822</v>
      </c>
      <c r="V163" s="264">
        <v>11606</v>
      </c>
      <c r="W163" s="264">
        <v>26877</v>
      </c>
      <c r="X163" s="264">
        <v>18392</v>
      </c>
      <c r="Y163" s="264">
        <v>11998</v>
      </c>
      <c r="Z163" s="264">
        <v>19748</v>
      </c>
      <c r="AA163" s="264">
        <v>31763</v>
      </c>
      <c r="AB163" s="264">
        <v>32798</v>
      </c>
      <c r="AC163" s="264">
        <v>10263</v>
      </c>
      <c r="AD163" s="264">
        <v>31392</v>
      </c>
      <c r="AE163" s="264">
        <v>4119</v>
      </c>
      <c r="AF163" s="264">
        <v>41587</v>
      </c>
      <c r="AG163" s="264">
        <v>16838</v>
      </c>
      <c r="AH163" s="264">
        <v>10076</v>
      </c>
      <c r="AI163" s="264">
        <v>836215</v>
      </c>
      <c r="AK163" s="264" t="s">
        <v>628</v>
      </c>
    </row>
    <row r="164" spans="1:37">
      <c r="A164" s="307">
        <v>41275</v>
      </c>
      <c r="B164" s="264" t="s">
        <v>1017</v>
      </c>
      <c r="C164" s="264">
        <v>12347</v>
      </c>
      <c r="D164" s="264">
        <v>35657</v>
      </c>
      <c r="E164" s="264">
        <v>10216</v>
      </c>
      <c r="F164" s="264">
        <v>6212</v>
      </c>
      <c r="G164" s="264">
        <v>29077</v>
      </c>
      <c r="H164" s="264">
        <v>8350</v>
      </c>
      <c r="I164" s="264">
        <v>13342</v>
      </c>
      <c r="J164" s="264">
        <v>32101</v>
      </c>
      <c r="K164" s="264">
        <v>101057</v>
      </c>
      <c r="L164" s="264">
        <v>12126</v>
      </c>
      <c r="M164" s="264">
        <v>39974</v>
      </c>
      <c r="N164" s="264">
        <v>12450</v>
      </c>
      <c r="O164" s="264">
        <v>12357</v>
      </c>
      <c r="P164" s="294">
        <v>77000</v>
      </c>
      <c r="Q164" s="264">
        <v>57641</v>
      </c>
      <c r="R164" s="264">
        <v>28038</v>
      </c>
      <c r="S164" s="264">
        <v>11148</v>
      </c>
      <c r="T164" s="264">
        <v>10400</v>
      </c>
      <c r="U164" s="264">
        <v>57638</v>
      </c>
      <c r="V164" s="264">
        <v>11515</v>
      </c>
      <c r="W164" s="264">
        <v>26791</v>
      </c>
      <c r="X164" s="264">
        <v>18355</v>
      </c>
      <c r="Y164" s="264">
        <v>11889</v>
      </c>
      <c r="Z164" s="264">
        <v>19727</v>
      </c>
      <c r="AA164" s="264">
        <v>31712</v>
      </c>
      <c r="AB164" s="264">
        <v>32777</v>
      </c>
      <c r="AC164" s="264">
        <v>10208</v>
      </c>
      <c r="AD164" s="264">
        <v>31331</v>
      </c>
      <c r="AE164" s="264">
        <v>4111</v>
      </c>
      <c r="AF164" s="264">
        <v>41412</v>
      </c>
      <c r="AG164" s="264">
        <v>16811</v>
      </c>
      <c r="AH164" s="264">
        <v>10085</v>
      </c>
      <c r="AI164" s="264">
        <v>833855</v>
      </c>
      <c r="AJ164" s="264">
        <v>2013</v>
      </c>
      <c r="AK164" s="264" t="s">
        <v>620</v>
      </c>
    </row>
    <row r="165" spans="1:37">
      <c r="A165" s="307">
        <v>41306</v>
      </c>
      <c r="B165" s="264" t="s">
        <v>901</v>
      </c>
      <c r="C165" s="264">
        <v>12396</v>
      </c>
      <c r="D165" s="264">
        <v>35583</v>
      </c>
      <c r="E165" s="264">
        <v>10220</v>
      </c>
      <c r="F165" s="264">
        <v>6206</v>
      </c>
      <c r="G165" s="264">
        <v>29096</v>
      </c>
      <c r="H165" s="264">
        <v>8399</v>
      </c>
      <c r="I165" s="264">
        <v>13357</v>
      </c>
      <c r="J165" s="264">
        <v>32179</v>
      </c>
      <c r="K165" s="264">
        <v>101184</v>
      </c>
      <c r="L165" s="264">
        <v>12180</v>
      </c>
      <c r="M165" s="264">
        <v>40063</v>
      </c>
      <c r="N165" s="264">
        <v>12505</v>
      </c>
      <c r="O165" s="264">
        <v>12412</v>
      </c>
      <c r="P165" s="294">
        <v>77247</v>
      </c>
      <c r="Q165" s="264">
        <v>57830</v>
      </c>
      <c r="R165" s="264">
        <v>28116</v>
      </c>
      <c r="S165" s="264">
        <v>11187</v>
      </c>
      <c r="T165" s="264">
        <v>10397</v>
      </c>
      <c r="U165" s="264">
        <v>57578</v>
      </c>
      <c r="V165" s="264">
        <v>11515</v>
      </c>
      <c r="W165" s="264">
        <v>26796</v>
      </c>
      <c r="X165" s="264">
        <v>18435</v>
      </c>
      <c r="Y165" s="264">
        <v>11891</v>
      </c>
      <c r="Z165" s="264">
        <v>19801</v>
      </c>
      <c r="AA165" s="264">
        <v>31777</v>
      </c>
      <c r="AB165" s="264">
        <v>32844</v>
      </c>
      <c r="AC165" s="264">
        <v>10254</v>
      </c>
      <c r="AD165" s="264">
        <v>31381</v>
      </c>
      <c r="AE165" s="264">
        <v>4165</v>
      </c>
      <c r="AF165" s="264">
        <v>41532</v>
      </c>
      <c r="AG165" s="264">
        <v>16872</v>
      </c>
      <c r="AH165" s="264">
        <v>10157</v>
      </c>
      <c r="AI165" s="264">
        <v>835555</v>
      </c>
      <c r="AK165" s="264" t="s">
        <v>621</v>
      </c>
    </row>
    <row r="166" spans="1:37">
      <c r="A166" s="307">
        <v>41334</v>
      </c>
      <c r="B166" s="264" t="s">
        <v>902</v>
      </c>
      <c r="C166" s="264">
        <v>12462</v>
      </c>
      <c r="D166" s="264">
        <v>35544</v>
      </c>
      <c r="E166" s="264">
        <v>10263</v>
      </c>
      <c r="F166" s="264">
        <v>6240</v>
      </c>
      <c r="G166" s="264">
        <v>29139</v>
      </c>
      <c r="H166" s="264">
        <v>8394</v>
      </c>
      <c r="I166" s="264">
        <v>13329</v>
      </c>
      <c r="J166" s="264">
        <v>32265</v>
      </c>
      <c r="K166" s="264">
        <v>101389</v>
      </c>
      <c r="L166" s="264">
        <v>12203</v>
      </c>
      <c r="M166" s="264">
        <v>40187</v>
      </c>
      <c r="N166" s="264">
        <v>12566</v>
      </c>
      <c r="O166" s="264">
        <v>12413</v>
      </c>
      <c r="P166" s="294">
        <v>77422</v>
      </c>
      <c r="Q166" s="264">
        <v>58008</v>
      </c>
      <c r="R166" s="264">
        <v>28126</v>
      </c>
      <c r="S166" s="264">
        <v>11224</v>
      </c>
      <c r="T166" s="264">
        <v>10421</v>
      </c>
      <c r="U166" s="264">
        <v>57802</v>
      </c>
      <c r="V166" s="264">
        <v>11506</v>
      </c>
      <c r="W166" s="264">
        <v>26848</v>
      </c>
      <c r="X166" s="264">
        <v>18489</v>
      </c>
      <c r="Y166" s="264">
        <v>11930</v>
      </c>
      <c r="Z166" s="264">
        <v>19828</v>
      </c>
      <c r="AA166" s="264">
        <v>31877</v>
      </c>
      <c r="AB166" s="264">
        <v>32840</v>
      </c>
      <c r="AC166" s="264">
        <v>10298</v>
      </c>
      <c r="AD166" s="264">
        <v>31351</v>
      </c>
      <c r="AE166" s="264">
        <v>4127</v>
      </c>
      <c r="AF166" s="264">
        <v>41537</v>
      </c>
      <c r="AG166" s="264">
        <v>16921</v>
      </c>
      <c r="AH166" s="264">
        <v>10173</v>
      </c>
      <c r="AI166" s="264">
        <v>837122</v>
      </c>
      <c r="AK166" s="264" t="s">
        <v>578</v>
      </c>
    </row>
    <row r="167" spans="1:37">
      <c r="A167" s="307">
        <v>41365</v>
      </c>
      <c r="B167" s="264" t="s">
        <v>903</v>
      </c>
      <c r="C167" s="264">
        <v>12515</v>
      </c>
      <c r="D167" s="264">
        <v>35532</v>
      </c>
      <c r="E167" s="264">
        <v>10310</v>
      </c>
      <c r="F167" s="264">
        <v>6238</v>
      </c>
      <c r="G167" s="264">
        <v>29133</v>
      </c>
      <c r="H167" s="264">
        <v>8447</v>
      </c>
      <c r="I167" s="264">
        <v>13380</v>
      </c>
      <c r="J167" s="264">
        <v>32434</v>
      </c>
      <c r="K167" s="264">
        <v>101623</v>
      </c>
      <c r="L167" s="264">
        <v>12230</v>
      </c>
      <c r="M167" s="264">
        <v>40338</v>
      </c>
      <c r="N167" s="264">
        <v>12587</v>
      </c>
      <c r="O167" s="264">
        <v>12407</v>
      </c>
      <c r="P167" s="294">
        <v>77558</v>
      </c>
      <c r="Q167" s="264">
        <v>58189</v>
      </c>
      <c r="R167" s="264">
        <v>28165</v>
      </c>
      <c r="S167" s="264">
        <v>11204</v>
      </c>
      <c r="T167" s="264">
        <v>10412</v>
      </c>
      <c r="U167" s="264">
        <v>57865</v>
      </c>
      <c r="V167" s="264">
        <v>11542</v>
      </c>
      <c r="W167" s="264">
        <v>26932</v>
      </c>
      <c r="X167" s="264">
        <v>18544</v>
      </c>
      <c r="Y167" s="264">
        <v>11906</v>
      </c>
      <c r="Z167" s="264">
        <v>19877</v>
      </c>
      <c r="AA167" s="264">
        <v>31918</v>
      </c>
      <c r="AB167" s="264">
        <v>32917</v>
      </c>
      <c r="AC167" s="264">
        <v>10298</v>
      </c>
      <c r="AD167" s="264">
        <v>31245</v>
      </c>
      <c r="AE167" s="264">
        <v>4128</v>
      </c>
      <c r="AF167" s="264">
        <v>41666</v>
      </c>
      <c r="AG167" s="264">
        <v>16974</v>
      </c>
      <c r="AH167" s="264">
        <v>10238</v>
      </c>
      <c r="AI167" s="264">
        <v>838752</v>
      </c>
      <c r="AK167" s="264" t="s">
        <v>617</v>
      </c>
    </row>
    <row r="168" spans="1:37">
      <c r="A168" s="307">
        <v>41395</v>
      </c>
      <c r="B168" s="264" t="s">
        <v>904</v>
      </c>
      <c r="C168" s="264">
        <v>12531</v>
      </c>
      <c r="D168" s="264">
        <v>35455</v>
      </c>
      <c r="E168" s="264">
        <v>10323</v>
      </c>
      <c r="F168" s="264">
        <v>6219</v>
      </c>
      <c r="G168" s="264">
        <v>29080</v>
      </c>
      <c r="H168" s="264">
        <v>8470</v>
      </c>
      <c r="I168" s="264">
        <v>13395</v>
      </c>
      <c r="J168" s="264">
        <v>32452</v>
      </c>
      <c r="K168" s="264">
        <v>101782</v>
      </c>
      <c r="L168" s="264">
        <v>12217</v>
      </c>
      <c r="M168" s="264">
        <v>40422</v>
      </c>
      <c r="N168" s="264">
        <v>12588</v>
      </c>
      <c r="O168" s="264">
        <v>12471</v>
      </c>
      <c r="P168" s="294">
        <v>77685</v>
      </c>
      <c r="Q168" s="264">
        <v>58283</v>
      </c>
      <c r="R168" s="264">
        <v>28166</v>
      </c>
      <c r="S168" s="264">
        <v>11216</v>
      </c>
      <c r="T168" s="264">
        <v>10355</v>
      </c>
      <c r="U168" s="264">
        <v>57925</v>
      </c>
      <c r="V168" s="264">
        <v>11603</v>
      </c>
      <c r="W168" s="264">
        <v>26917</v>
      </c>
      <c r="X168" s="264">
        <v>18659</v>
      </c>
      <c r="Y168" s="264">
        <v>11939</v>
      </c>
      <c r="Z168" s="264">
        <v>19867</v>
      </c>
      <c r="AA168" s="264">
        <v>31996</v>
      </c>
      <c r="AB168" s="264">
        <v>32927</v>
      </c>
      <c r="AC168" s="264">
        <v>10290</v>
      </c>
      <c r="AD168" s="264">
        <v>31302</v>
      </c>
      <c r="AE168" s="264">
        <v>4128</v>
      </c>
      <c r="AF168" s="264">
        <v>41634</v>
      </c>
      <c r="AG168" s="264">
        <v>16946</v>
      </c>
      <c r="AH168" s="264">
        <v>10279</v>
      </c>
      <c r="AI168" s="264">
        <v>839522</v>
      </c>
      <c r="AK168" s="264" t="s">
        <v>619</v>
      </c>
    </row>
    <row r="169" spans="1:37">
      <c r="A169" s="307">
        <v>41426</v>
      </c>
      <c r="B169" s="264" t="s">
        <v>905</v>
      </c>
      <c r="C169" s="264">
        <v>12585</v>
      </c>
      <c r="D169" s="264">
        <v>35423</v>
      </c>
      <c r="E169" s="264">
        <v>10332</v>
      </c>
      <c r="F169" s="264">
        <v>6206</v>
      </c>
      <c r="G169" s="264">
        <v>28980</v>
      </c>
      <c r="H169" s="264">
        <v>8525</v>
      </c>
      <c r="I169" s="264">
        <v>13464</v>
      </c>
      <c r="J169" s="264">
        <v>32491</v>
      </c>
      <c r="K169" s="264">
        <v>101908</v>
      </c>
      <c r="L169" s="264">
        <v>12198</v>
      </c>
      <c r="M169" s="264">
        <v>40583</v>
      </c>
      <c r="N169" s="264">
        <v>12581</v>
      </c>
      <c r="O169" s="264">
        <v>12509</v>
      </c>
      <c r="P169" s="294">
        <v>77781</v>
      </c>
      <c r="Q169" s="264">
        <v>58389</v>
      </c>
      <c r="R169" s="264">
        <v>28276</v>
      </c>
      <c r="S169" s="264">
        <v>11230</v>
      </c>
      <c r="T169" s="264">
        <v>10396</v>
      </c>
      <c r="U169" s="264">
        <v>58038</v>
      </c>
      <c r="V169" s="264">
        <v>11660</v>
      </c>
      <c r="W169" s="264">
        <v>26928</v>
      </c>
      <c r="X169" s="264">
        <v>18714</v>
      </c>
      <c r="Y169" s="264">
        <v>11969</v>
      </c>
      <c r="Z169" s="264">
        <v>19900</v>
      </c>
      <c r="AA169" s="264">
        <v>31977</v>
      </c>
      <c r="AB169" s="264">
        <v>32967</v>
      </c>
      <c r="AC169" s="264">
        <v>10343</v>
      </c>
      <c r="AD169" s="264">
        <v>31265</v>
      </c>
      <c r="AE169" s="264">
        <v>4124</v>
      </c>
      <c r="AF169" s="264">
        <v>41672</v>
      </c>
      <c r="AG169" s="264">
        <v>16861</v>
      </c>
      <c r="AH169" s="264">
        <v>10235</v>
      </c>
      <c r="AI169" s="264">
        <v>840510</v>
      </c>
      <c r="AK169" s="264" t="s">
        <v>622</v>
      </c>
    </row>
    <row r="170" spans="1:37">
      <c r="A170" s="307">
        <v>41456</v>
      </c>
      <c r="B170" s="264" t="s">
        <v>906</v>
      </c>
      <c r="C170" s="264">
        <v>12609</v>
      </c>
      <c r="D170" s="264">
        <v>35348</v>
      </c>
      <c r="E170" s="264">
        <v>10321</v>
      </c>
      <c r="F170" s="264">
        <v>6176</v>
      </c>
      <c r="G170" s="264">
        <v>29038</v>
      </c>
      <c r="H170" s="264">
        <v>8533</v>
      </c>
      <c r="I170" s="264">
        <v>13427</v>
      </c>
      <c r="J170" s="264">
        <v>32537</v>
      </c>
      <c r="K170" s="264">
        <v>102076</v>
      </c>
      <c r="L170" s="264">
        <v>12167</v>
      </c>
      <c r="M170" s="264">
        <v>40740</v>
      </c>
      <c r="N170" s="264">
        <v>12589</v>
      </c>
      <c r="O170" s="264">
        <v>12515</v>
      </c>
      <c r="P170" s="294">
        <v>77887</v>
      </c>
      <c r="Q170" s="264">
        <v>58411</v>
      </c>
      <c r="R170" s="264">
        <v>28351</v>
      </c>
      <c r="S170" s="264">
        <v>11199</v>
      </c>
      <c r="T170" s="264">
        <v>10386</v>
      </c>
      <c r="U170" s="264">
        <v>58133</v>
      </c>
      <c r="V170" s="264">
        <v>11717</v>
      </c>
      <c r="W170" s="264">
        <v>26943</v>
      </c>
      <c r="X170" s="264">
        <v>18741</v>
      </c>
      <c r="Y170" s="264">
        <v>12016</v>
      </c>
      <c r="Z170" s="264">
        <v>19940</v>
      </c>
      <c r="AA170" s="264">
        <v>31943</v>
      </c>
      <c r="AB170" s="264">
        <v>33017</v>
      </c>
      <c r="AC170" s="264">
        <v>10395</v>
      </c>
      <c r="AD170" s="264">
        <v>31307</v>
      </c>
      <c r="AE170" s="264">
        <v>4126</v>
      </c>
      <c r="AF170" s="264">
        <v>41784</v>
      </c>
      <c r="AG170" s="264">
        <v>16897</v>
      </c>
      <c r="AH170" s="264">
        <v>10264</v>
      </c>
      <c r="AI170" s="264">
        <v>841533</v>
      </c>
      <c r="AK170" s="264" t="s">
        <v>623</v>
      </c>
    </row>
    <row r="171" spans="1:37">
      <c r="A171" s="307">
        <v>41487</v>
      </c>
      <c r="B171" s="264" t="s">
        <v>907</v>
      </c>
      <c r="C171" s="264">
        <v>12661</v>
      </c>
      <c r="D171" s="264">
        <v>35374</v>
      </c>
      <c r="E171" s="264">
        <v>10367</v>
      </c>
      <c r="F171" s="264">
        <v>6190</v>
      </c>
      <c r="G171" s="264">
        <v>28969</v>
      </c>
      <c r="H171" s="264">
        <v>8522</v>
      </c>
      <c r="I171" s="264">
        <v>13437</v>
      </c>
      <c r="J171" s="264">
        <v>32518</v>
      </c>
      <c r="K171" s="264">
        <v>102340</v>
      </c>
      <c r="L171" s="264">
        <v>12146</v>
      </c>
      <c r="M171" s="264">
        <v>40872</v>
      </c>
      <c r="N171" s="264">
        <v>12622</v>
      </c>
      <c r="O171" s="264">
        <v>12565</v>
      </c>
      <c r="P171" s="294">
        <v>77956</v>
      </c>
      <c r="Q171" s="264">
        <v>58297</v>
      </c>
      <c r="R171" s="264">
        <v>28427</v>
      </c>
      <c r="S171" s="264">
        <v>11197</v>
      </c>
      <c r="T171" s="264">
        <v>10424</v>
      </c>
      <c r="U171" s="264">
        <v>58193</v>
      </c>
      <c r="V171" s="264">
        <v>11731</v>
      </c>
      <c r="W171" s="264">
        <v>27012</v>
      </c>
      <c r="X171" s="264">
        <v>18806</v>
      </c>
      <c r="Y171" s="264">
        <v>12006</v>
      </c>
      <c r="Z171" s="264">
        <v>20002</v>
      </c>
      <c r="AA171" s="264">
        <v>32034</v>
      </c>
      <c r="AB171" s="264">
        <v>33087</v>
      </c>
      <c r="AC171" s="264">
        <v>10436</v>
      </c>
      <c r="AD171" s="264">
        <v>31328</v>
      </c>
      <c r="AE171" s="264">
        <v>4121</v>
      </c>
      <c r="AF171" s="264">
        <v>41852</v>
      </c>
      <c r="AG171" s="264">
        <v>16899</v>
      </c>
      <c r="AH171" s="264">
        <v>10301</v>
      </c>
      <c r="AI171" s="264">
        <v>842692</v>
      </c>
      <c r="AK171" s="264" t="s">
        <v>624</v>
      </c>
    </row>
    <row r="172" spans="1:37">
      <c r="A172" s="307">
        <v>41518</v>
      </c>
      <c r="B172" s="264" t="s">
        <v>908</v>
      </c>
      <c r="C172" s="264">
        <v>12684</v>
      </c>
      <c r="D172" s="264">
        <v>35423</v>
      </c>
      <c r="E172" s="264">
        <v>10365</v>
      </c>
      <c r="F172" s="264">
        <v>6170</v>
      </c>
      <c r="G172" s="264">
        <v>29024</v>
      </c>
      <c r="H172" s="264">
        <v>8488</v>
      </c>
      <c r="I172" s="264">
        <v>13482</v>
      </c>
      <c r="J172" s="264">
        <v>32459</v>
      </c>
      <c r="K172" s="264">
        <v>102459</v>
      </c>
      <c r="L172" s="264">
        <v>12139</v>
      </c>
      <c r="M172" s="264">
        <v>40979</v>
      </c>
      <c r="N172" s="264">
        <v>12640</v>
      </c>
      <c r="O172" s="264">
        <v>12615</v>
      </c>
      <c r="P172" s="294">
        <v>78101</v>
      </c>
      <c r="Q172" s="264">
        <v>58326</v>
      </c>
      <c r="R172" s="264">
        <v>28462</v>
      </c>
      <c r="S172" s="264">
        <v>11225</v>
      </c>
      <c r="T172" s="264">
        <v>10436</v>
      </c>
      <c r="U172" s="264">
        <v>58275</v>
      </c>
      <c r="V172" s="264">
        <v>11757</v>
      </c>
      <c r="W172" s="264">
        <v>27068</v>
      </c>
      <c r="X172" s="264">
        <v>18888</v>
      </c>
      <c r="Y172" s="264">
        <v>12033</v>
      </c>
      <c r="Z172" s="264">
        <v>20041</v>
      </c>
      <c r="AA172" s="264">
        <v>32019</v>
      </c>
      <c r="AB172" s="264">
        <v>33108</v>
      </c>
      <c r="AC172" s="264">
        <v>10473</v>
      </c>
      <c r="AD172" s="264">
        <v>31272</v>
      </c>
      <c r="AE172" s="264">
        <v>4150</v>
      </c>
      <c r="AF172" s="264">
        <v>41796</v>
      </c>
      <c r="AG172" s="264">
        <v>16872</v>
      </c>
      <c r="AH172" s="264">
        <v>10321</v>
      </c>
      <c r="AI172" s="264">
        <v>843550</v>
      </c>
      <c r="AK172" s="264" t="s">
        <v>625</v>
      </c>
    </row>
    <row r="173" spans="1:37">
      <c r="A173" s="307">
        <v>41548</v>
      </c>
      <c r="B173" s="264" t="s">
        <v>909</v>
      </c>
      <c r="C173" s="264">
        <v>12728</v>
      </c>
      <c r="D173" s="264">
        <v>35449</v>
      </c>
      <c r="E173" s="264">
        <v>10391</v>
      </c>
      <c r="F173" s="264">
        <v>6196</v>
      </c>
      <c r="G173" s="264">
        <v>29117</v>
      </c>
      <c r="H173" s="264">
        <v>8525</v>
      </c>
      <c r="I173" s="264">
        <v>13490</v>
      </c>
      <c r="J173" s="264">
        <v>32473</v>
      </c>
      <c r="K173" s="264">
        <v>103034</v>
      </c>
      <c r="L173" s="264">
        <v>12202</v>
      </c>
      <c r="M173" s="264">
        <v>41111</v>
      </c>
      <c r="N173" s="264">
        <v>12625</v>
      </c>
      <c r="O173" s="264">
        <v>12687</v>
      </c>
      <c r="P173" s="294">
        <v>78279</v>
      </c>
      <c r="Q173" s="264">
        <v>58490</v>
      </c>
      <c r="R173" s="264">
        <v>28541</v>
      </c>
      <c r="S173" s="264">
        <v>11257</v>
      </c>
      <c r="T173" s="264">
        <v>10477</v>
      </c>
      <c r="U173" s="264">
        <v>58324</v>
      </c>
      <c r="V173" s="264">
        <v>11804</v>
      </c>
      <c r="W173" s="264">
        <v>27185</v>
      </c>
      <c r="X173" s="264">
        <v>18996</v>
      </c>
      <c r="Y173" s="264">
        <v>12084</v>
      </c>
      <c r="Z173" s="264">
        <v>20141</v>
      </c>
      <c r="AA173" s="264">
        <v>32170</v>
      </c>
      <c r="AB173" s="264">
        <v>33145</v>
      </c>
      <c r="AC173" s="264">
        <v>10530</v>
      </c>
      <c r="AD173" s="264">
        <v>31273</v>
      </c>
      <c r="AE173" s="264">
        <v>4172</v>
      </c>
      <c r="AF173" s="264">
        <v>41839</v>
      </c>
      <c r="AG173" s="264">
        <v>16928</v>
      </c>
      <c r="AH173" s="264">
        <v>10333</v>
      </c>
      <c r="AI173" s="264">
        <v>845996</v>
      </c>
      <c r="AK173" s="264" t="s">
        <v>626</v>
      </c>
    </row>
    <row r="174" spans="1:37">
      <c r="A174" s="307">
        <v>41579</v>
      </c>
      <c r="B174" s="264" t="s">
        <v>910</v>
      </c>
      <c r="C174" s="264">
        <v>12724</v>
      </c>
      <c r="D174" s="264">
        <v>35451</v>
      </c>
      <c r="E174" s="264">
        <v>10394</v>
      </c>
      <c r="F174" s="264">
        <v>6113</v>
      </c>
      <c r="G174" s="264">
        <v>29054</v>
      </c>
      <c r="H174" s="264">
        <v>8522</v>
      </c>
      <c r="I174" s="264">
        <v>13452</v>
      </c>
      <c r="J174" s="264">
        <v>32503</v>
      </c>
      <c r="K174" s="264">
        <v>103283</v>
      </c>
      <c r="L174" s="264">
        <v>12221</v>
      </c>
      <c r="M174" s="264">
        <v>41108</v>
      </c>
      <c r="N174" s="264">
        <v>12647</v>
      </c>
      <c r="O174" s="264">
        <v>12707</v>
      </c>
      <c r="P174" s="294">
        <v>78340</v>
      </c>
      <c r="Q174" s="264">
        <v>58580</v>
      </c>
      <c r="R174" s="264">
        <v>28530</v>
      </c>
      <c r="S174" s="264">
        <v>11294</v>
      </c>
      <c r="T174" s="264">
        <v>10471</v>
      </c>
      <c r="U174" s="264">
        <v>58455</v>
      </c>
      <c r="V174" s="264">
        <v>11758</v>
      </c>
      <c r="W174" s="264">
        <v>27123</v>
      </c>
      <c r="X174" s="264">
        <v>18995</v>
      </c>
      <c r="Y174" s="264">
        <v>12081</v>
      </c>
      <c r="Z174" s="264">
        <v>20128</v>
      </c>
      <c r="AA174" s="264">
        <v>32224</v>
      </c>
      <c r="AB174" s="264">
        <v>33183</v>
      </c>
      <c r="AC174" s="264">
        <v>10561</v>
      </c>
      <c r="AD174" s="264">
        <v>31221</v>
      </c>
      <c r="AE174" s="264">
        <v>4184</v>
      </c>
      <c r="AF174" s="264">
        <v>41801</v>
      </c>
      <c r="AG174" s="264">
        <v>16888</v>
      </c>
      <c r="AH174" s="264">
        <v>10314</v>
      </c>
      <c r="AI174" s="264">
        <v>846310</v>
      </c>
      <c r="AK174" s="264" t="s">
        <v>627</v>
      </c>
    </row>
    <row r="175" spans="1:37">
      <c r="A175" s="307">
        <v>41609</v>
      </c>
      <c r="B175" s="264" t="s">
        <v>911</v>
      </c>
      <c r="C175" s="264">
        <v>12680</v>
      </c>
      <c r="D175" s="264">
        <v>35336</v>
      </c>
      <c r="E175" s="264">
        <v>10323</v>
      </c>
      <c r="F175" s="264">
        <v>6109</v>
      </c>
      <c r="G175" s="264">
        <v>28948</v>
      </c>
      <c r="H175" s="264">
        <v>8494</v>
      </c>
      <c r="I175" s="264">
        <v>13399</v>
      </c>
      <c r="J175" s="264">
        <v>32387</v>
      </c>
      <c r="K175" s="264">
        <v>103035</v>
      </c>
      <c r="L175" s="264">
        <v>12155</v>
      </c>
      <c r="M175" s="264">
        <v>40915</v>
      </c>
      <c r="N175" s="264">
        <v>12612</v>
      </c>
      <c r="O175" s="264">
        <v>12675</v>
      </c>
      <c r="P175" s="294">
        <v>78051</v>
      </c>
      <c r="Q175" s="264">
        <v>58320</v>
      </c>
      <c r="R175" s="264">
        <v>28496</v>
      </c>
      <c r="S175" s="264">
        <v>11231</v>
      </c>
      <c r="T175" s="264">
        <v>10468</v>
      </c>
      <c r="U175" s="264">
        <v>58344</v>
      </c>
      <c r="V175" s="264">
        <v>11639</v>
      </c>
      <c r="W175" s="264">
        <v>26988</v>
      </c>
      <c r="X175" s="264">
        <v>18879</v>
      </c>
      <c r="Y175" s="264">
        <v>12010</v>
      </c>
      <c r="Z175" s="264">
        <v>20059</v>
      </c>
      <c r="AA175" s="264">
        <v>32070</v>
      </c>
      <c r="AB175" s="264">
        <v>32981</v>
      </c>
      <c r="AC175" s="264">
        <v>10563</v>
      </c>
      <c r="AD175" s="264">
        <v>31002</v>
      </c>
      <c r="AE175" s="264">
        <v>4133</v>
      </c>
      <c r="AF175" s="264">
        <v>41475</v>
      </c>
      <c r="AG175" s="264">
        <v>16804</v>
      </c>
      <c r="AH175" s="264">
        <v>10267</v>
      </c>
      <c r="AI175" s="264">
        <v>842848</v>
      </c>
      <c r="AK175" s="264" t="s">
        <v>628</v>
      </c>
    </row>
    <row r="176" spans="1:37">
      <c r="A176" s="307">
        <v>41640</v>
      </c>
      <c r="B176" s="264" t="s">
        <v>1018</v>
      </c>
      <c r="C176" s="264">
        <v>12612</v>
      </c>
      <c r="D176" s="264">
        <v>34897</v>
      </c>
      <c r="E176" s="264">
        <v>10199</v>
      </c>
      <c r="F176" s="264">
        <v>5992</v>
      </c>
      <c r="G176" s="264">
        <v>28733</v>
      </c>
      <c r="H176" s="264">
        <v>8418</v>
      </c>
      <c r="I176" s="264">
        <v>13243</v>
      </c>
      <c r="J176" s="264">
        <v>32211</v>
      </c>
      <c r="K176" s="264">
        <v>102571</v>
      </c>
      <c r="L176" s="264">
        <v>12093</v>
      </c>
      <c r="M176" s="264">
        <v>40576</v>
      </c>
      <c r="N176" s="264">
        <v>12488</v>
      </c>
      <c r="O176" s="264">
        <v>12568</v>
      </c>
      <c r="P176" s="294">
        <v>77415</v>
      </c>
      <c r="Q176" s="264">
        <v>57888</v>
      </c>
      <c r="R176" s="264">
        <v>28264</v>
      </c>
      <c r="S176" s="264">
        <v>11109</v>
      </c>
      <c r="T176" s="264">
        <v>10376</v>
      </c>
      <c r="U176" s="264">
        <v>58046</v>
      </c>
      <c r="V176" s="264">
        <v>11461</v>
      </c>
      <c r="W176" s="264">
        <v>26785</v>
      </c>
      <c r="X176" s="264">
        <v>18798</v>
      </c>
      <c r="Y176" s="264">
        <v>11879</v>
      </c>
      <c r="Z176" s="264">
        <v>19813</v>
      </c>
      <c r="AA176" s="264">
        <v>31749</v>
      </c>
      <c r="AB176" s="264">
        <v>32801</v>
      </c>
      <c r="AC176" s="264">
        <v>10485</v>
      </c>
      <c r="AD176" s="264">
        <v>30746</v>
      </c>
      <c r="AE176" s="264">
        <v>4071</v>
      </c>
      <c r="AF176" s="264">
        <v>40920</v>
      </c>
      <c r="AG176" s="264">
        <v>16569</v>
      </c>
      <c r="AH176" s="264">
        <v>10155</v>
      </c>
      <c r="AI176" s="264">
        <v>835931</v>
      </c>
      <c r="AJ176" s="264">
        <v>2014</v>
      </c>
      <c r="AK176" s="264" t="s">
        <v>620</v>
      </c>
    </row>
    <row r="177" spans="1:37">
      <c r="A177" s="307">
        <v>41671</v>
      </c>
      <c r="B177" s="264" t="s">
        <v>912</v>
      </c>
      <c r="C177" s="264">
        <v>12574</v>
      </c>
      <c r="D177" s="264">
        <v>34833</v>
      </c>
      <c r="E177" s="264">
        <v>10204</v>
      </c>
      <c r="F177" s="264">
        <v>6016</v>
      </c>
      <c r="G177" s="264">
        <v>28713</v>
      </c>
      <c r="H177" s="264">
        <v>8404</v>
      </c>
      <c r="I177" s="264">
        <v>13200</v>
      </c>
      <c r="J177" s="264">
        <v>32282</v>
      </c>
      <c r="K177" s="264">
        <v>102659</v>
      </c>
      <c r="L177" s="264">
        <v>12090</v>
      </c>
      <c r="M177" s="264">
        <v>40591</v>
      </c>
      <c r="N177" s="264">
        <v>12504</v>
      </c>
      <c r="O177" s="264">
        <v>12571</v>
      </c>
      <c r="P177" s="294">
        <v>77447</v>
      </c>
      <c r="Q177" s="264">
        <v>57745</v>
      </c>
      <c r="R177" s="264">
        <v>28329</v>
      </c>
      <c r="S177" s="264">
        <v>11078</v>
      </c>
      <c r="T177" s="264">
        <v>10321</v>
      </c>
      <c r="U177" s="264">
        <v>58069</v>
      </c>
      <c r="V177" s="264">
        <v>11499</v>
      </c>
      <c r="W177" s="264">
        <v>26809</v>
      </c>
      <c r="X177" s="264">
        <v>18806</v>
      </c>
      <c r="Y177" s="264">
        <v>11904</v>
      </c>
      <c r="Z177" s="264">
        <v>19763</v>
      </c>
      <c r="AA177" s="264">
        <v>31783</v>
      </c>
      <c r="AB177" s="264">
        <v>32792</v>
      </c>
      <c r="AC177" s="264">
        <v>10509</v>
      </c>
      <c r="AD177" s="264">
        <v>30673</v>
      </c>
      <c r="AE177" s="264">
        <v>4073</v>
      </c>
      <c r="AF177" s="264">
        <v>40865</v>
      </c>
      <c r="AG177" s="264">
        <v>16589</v>
      </c>
      <c r="AH177" s="264">
        <v>10178</v>
      </c>
      <c r="AI177" s="264">
        <v>835873</v>
      </c>
      <c r="AK177" s="264" t="s">
        <v>621</v>
      </c>
    </row>
    <row r="178" spans="1:37">
      <c r="A178" s="307">
        <v>41699</v>
      </c>
      <c r="B178" s="264" t="s">
        <v>913</v>
      </c>
      <c r="C178" s="264">
        <v>12569</v>
      </c>
      <c r="D178" s="264">
        <v>34822</v>
      </c>
      <c r="E178" s="264">
        <v>10269</v>
      </c>
      <c r="F178" s="264">
        <v>5987</v>
      </c>
      <c r="G178" s="264">
        <v>28762</v>
      </c>
      <c r="H178" s="264">
        <v>8445</v>
      </c>
      <c r="I178" s="264">
        <v>13257</v>
      </c>
      <c r="J178" s="264">
        <v>32319</v>
      </c>
      <c r="K178" s="264">
        <v>103034</v>
      </c>
      <c r="L178" s="264">
        <v>12146</v>
      </c>
      <c r="M178" s="264">
        <v>40652</v>
      </c>
      <c r="N178" s="264">
        <v>12512</v>
      </c>
      <c r="O178" s="264">
        <v>12555</v>
      </c>
      <c r="P178" s="294">
        <v>77887</v>
      </c>
      <c r="Q178" s="264">
        <v>57785</v>
      </c>
      <c r="R178" s="264">
        <v>28361</v>
      </c>
      <c r="S178" s="264">
        <v>11123</v>
      </c>
      <c r="T178" s="264">
        <v>10365</v>
      </c>
      <c r="U178" s="264">
        <v>58199</v>
      </c>
      <c r="V178" s="264">
        <v>11496</v>
      </c>
      <c r="W178" s="264">
        <v>26759</v>
      </c>
      <c r="X178" s="264">
        <v>18931</v>
      </c>
      <c r="Y178" s="264">
        <v>11955</v>
      </c>
      <c r="Z178" s="264">
        <v>19778</v>
      </c>
      <c r="AA178" s="264">
        <v>31941</v>
      </c>
      <c r="AB178" s="264">
        <v>32922</v>
      </c>
      <c r="AC178" s="264">
        <v>10552</v>
      </c>
      <c r="AD178" s="264">
        <v>30646</v>
      </c>
      <c r="AE178" s="264">
        <v>4076</v>
      </c>
      <c r="AF178" s="264">
        <v>40892</v>
      </c>
      <c r="AG178" s="264">
        <v>16632</v>
      </c>
      <c r="AH178" s="264">
        <v>10234</v>
      </c>
      <c r="AI178" s="264">
        <v>837863</v>
      </c>
      <c r="AK178" s="264" t="s">
        <v>578</v>
      </c>
    </row>
    <row r="179" spans="1:37">
      <c r="A179" s="307">
        <v>41730</v>
      </c>
      <c r="B179" s="264" t="s">
        <v>914</v>
      </c>
      <c r="C179" s="264">
        <v>12595</v>
      </c>
      <c r="D179" s="264">
        <v>34831</v>
      </c>
      <c r="E179" s="264">
        <v>10301</v>
      </c>
      <c r="F179" s="264">
        <v>6000</v>
      </c>
      <c r="G179" s="264">
        <v>28759</v>
      </c>
      <c r="H179" s="264">
        <v>8472</v>
      </c>
      <c r="I179" s="264">
        <v>13268</v>
      </c>
      <c r="J179" s="264">
        <v>32371</v>
      </c>
      <c r="K179" s="264">
        <v>103118</v>
      </c>
      <c r="L179" s="264">
        <v>12151</v>
      </c>
      <c r="M179" s="264">
        <v>40702</v>
      </c>
      <c r="N179" s="264">
        <v>12509</v>
      </c>
      <c r="O179" s="264">
        <v>12609</v>
      </c>
      <c r="P179" s="294">
        <v>78075</v>
      </c>
      <c r="Q179" s="264">
        <v>57888</v>
      </c>
      <c r="R179" s="264">
        <v>28386</v>
      </c>
      <c r="S179" s="264">
        <v>11123</v>
      </c>
      <c r="T179" s="264">
        <v>10348</v>
      </c>
      <c r="U179" s="264">
        <v>58164</v>
      </c>
      <c r="V179" s="264">
        <v>11522</v>
      </c>
      <c r="W179" s="264">
        <v>26818</v>
      </c>
      <c r="X179" s="264">
        <v>18951</v>
      </c>
      <c r="Y179" s="264">
        <v>11936</v>
      </c>
      <c r="Z179" s="264">
        <v>19700</v>
      </c>
      <c r="AA179" s="264">
        <v>32001</v>
      </c>
      <c r="AB179" s="264">
        <v>32869</v>
      </c>
      <c r="AC179" s="264">
        <v>10567</v>
      </c>
      <c r="AD179" s="264">
        <v>30612</v>
      </c>
      <c r="AE179" s="264">
        <v>4105</v>
      </c>
      <c r="AF179" s="264">
        <v>41006</v>
      </c>
      <c r="AG179" s="264">
        <v>16678</v>
      </c>
      <c r="AH179" s="264">
        <v>10243</v>
      </c>
      <c r="AI179" s="264">
        <v>838678</v>
      </c>
      <c r="AK179" s="264" t="s">
        <v>617</v>
      </c>
    </row>
    <row r="180" spans="1:37">
      <c r="A180" s="307">
        <v>41760</v>
      </c>
      <c r="B180" s="264" t="s">
        <v>915</v>
      </c>
      <c r="C180" s="264">
        <v>12644</v>
      </c>
      <c r="D180" s="264">
        <v>34842</v>
      </c>
      <c r="E180" s="264">
        <v>10303</v>
      </c>
      <c r="F180" s="264">
        <v>5997</v>
      </c>
      <c r="G180" s="264">
        <v>28801</v>
      </c>
      <c r="H180" s="264">
        <v>8477</v>
      </c>
      <c r="I180" s="264">
        <v>13211</v>
      </c>
      <c r="J180" s="264">
        <v>32479</v>
      </c>
      <c r="K180" s="264">
        <v>103451</v>
      </c>
      <c r="L180" s="264">
        <v>12210</v>
      </c>
      <c r="M180" s="264">
        <v>40846</v>
      </c>
      <c r="N180" s="264">
        <v>12549</v>
      </c>
      <c r="O180" s="264">
        <v>12639</v>
      </c>
      <c r="P180" s="294">
        <v>78263</v>
      </c>
      <c r="Q180" s="264">
        <v>58118</v>
      </c>
      <c r="R180" s="264">
        <v>28390</v>
      </c>
      <c r="S180" s="264">
        <v>11161</v>
      </c>
      <c r="T180" s="264">
        <v>10334</v>
      </c>
      <c r="U180" s="264">
        <v>58355</v>
      </c>
      <c r="V180" s="264">
        <v>11525</v>
      </c>
      <c r="W180" s="264">
        <v>26968</v>
      </c>
      <c r="X180" s="264">
        <v>18957</v>
      </c>
      <c r="Y180" s="264">
        <v>11952</v>
      </c>
      <c r="Z180" s="264">
        <v>19687</v>
      </c>
      <c r="AA180" s="264">
        <v>32107</v>
      </c>
      <c r="AB180" s="264">
        <v>32886</v>
      </c>
      <c r="AC180" s="264">
        <v>10599</v>
      </c>
      <c r="AD180" s="264">
        <v>30658</v>
      </c>
      <c r="AE180" s="264">
        <v>4130</v>
      </c>
      <c r="AF180" s="264">
        <v>41110</v>
      </c>
      <c r="AG180" s="264">
        <v>16770</v>
      </c>
      <c r="AH180" s="264">
        <v>10261</v>
      </c>
      <c r="AI180" s="264">
        <v>840680</v>
      </c>
      <c r="AK180" s="264" t="s">
        <v>619</v>
      </c>
    </row>
    <row r="181" spans="1:37">
      <c r="A181" s="307">
        <v>41791</v>
      </c>
      <c r="B181" s="264" t="s">
        <v>916</v>
      </c>
      <c r="C181" s="264">
        <v>12680</v>
      </c>
      <c r="D181" s="264">
        <v>34908</v>
      </c>
      <c r="E181" s="264">
        <v>10314</v>
      </c>
      <c r="F181" s="264">
        <v>6032</v>
      </c>
      <c r="G181" s="264">
        <v>28930</v>
      </c>
      <c r="H181" s="264">
        <v>8508</v>
      </c>
      <c r="I181" s="264">
        <v>13263</v>
      </c>
      <c r="J181" s="264">
        <v>32628</v>
      </c>
      <c r="K181" s="264">
        <v>103724</v>
      </c>
      <c r="L181" s="264">
        <v>12230</v>
      </c>
      <c r="M181" s="264">
        <v>41052</v>
      </c>
      <c r="N181" s="264">
        <v>12630</v>
      </c>
      <c r="O181" s="264">
        <v>12675</v>
      </c>
      <c r="P181" s="294">
        <v>78625</v>
      </c>
      <c r="Q181" s="264">
        <v>58437</v>
      </c>
      <c r="R181" s="264">
        <v>28515</v>
      </c>
      <c r="S181" s="264">
        <v>11205</v>
      </c>
      <c r="T181" s="264">
        <v>10379</v>
      </c>
      <c r="U181" s="264">
        <v>58701</v>
      </c>
      <c r="V181" s="264">
        <v>11601</v>
      </c>
      <c r="W181" s="264">
        <v>27057</v>
      </c>
      <c r="X181" s="264">
        <v>19038</v>
      </c>
      <c r="Y181" s="264">
        <v>11999</v>
      </c>
      <c r="Z181" s="264">
        <v>19735</v>
      </c>
      <c r="AA181" s="264">
        <v>32284</v>
      </c>
      <c r="AB181" s="264">
        <v>32905</v>
      </c>
      <c r="AC181" s="264">
        <v>10654</v>
      </c>
      <c r="AD181" s="264">
        <v>30656</v>
      </c>
      <c r="AE181" s="264">
        <v>4149</v>
      </c>
      <c r="AF181" s="264">
        <v>41261</v>
      </c>
      <c r="AG181" s="264">
        <v>16818</v>
      </c>
      <c r="AH181" s="264">
        <v>10296</v>
      </c>
      <c r="AI181" s="264">
        <v>843889</v>
      </c>
      <c r="AK181" s="264" t="s">
        <v>622</v>
      </c>
    </row>
    <row r="182" spans="1:37">
      <c r="A182" s="307">
        <v>41821</v>
      </c>
      <c r="B182" s="264" t="s">
        <v>917</v>
      </c>
      <c r="C182" s="264">
        <v>12789</v>
      </c>
      <c r="D182" s="264">
        <v>34914</v>
      </c>
      <c r="E182" s="264">
        <v>10310</v>
      </c>
      <c r="F182" s="264">
        <v>6074</v>
      </c>
      <c r="G182" s="264">
        <v>29005</v>
      </c>
      <c r="H182" s="264">
        <v>8543</v>
      </c>
      <c r="I182" s="264">
        <v>13259</v>
      </c>
      <c r="J182" s="264">
        <v>32681</v>
      </c>
      <c r="K182" s="264">
        <v>104028</v>
      </c>
      <c r="L182" s="264">
        <v>12218</v>
      </c>
      <c r="M182" s="264">
        <v>41183</v>
      </c>
      <c r="N182" s="264">
        <v>12670</v>
      </c>
      <c r="O182" s="264">
        <v>12735</v>
      </c>
      <c r="P182" s="294">
        <v>78814</v>
      </c>
      <c r="Q182" s="264">
        <v>58721</v>
      </c>
      <c r="R182" s="264">
        <v>28567</v>
      </c>
      <c r="S182" s="264">
        <v>11239</v>
      </c>
      <c r="T182" s="264">
        <v>10436</v>
      </c>
      <c r="U182" s="264">
        <v>58757</v>
      </c>
      <c r="V182" s="264">
        <v>11624</v>
      </c>
      <c r="W182" s="264">
        <v>27069</v>
      </c>
      <c r="X182" s="264">
        <v>19143</v>
      </c>
      <c r="Y182" s="264">
        <v>12080</v>
      </c>
      <c r="Z182" s="264">
        <v>19766</v>
      </c>
      <c r="AA182" s="264">
        <v>32364</v>
      </c>
      <c r="AB182" s="264">
        <v>32895</v>
      </c>
      <c r="AC182" s="264">
        <v>10683</v>
      </c>
      <c r="AD182" s="264">
        <v>30681</v>
      </c>
      <c r="AE182" s="264">
        <v>4177</v>
      </c>
      <c r="AF182" s="264">
        <v>41323</v>
      </c>
      <c r="AG182" s="264">
        <v>16856</v>
      </c>
      <c r="AH182" s="264">
        <v>10319</v>
      </c>
      <c r="AI182" s="264">
        <v>845923</v>
      </c>
      <c r="AK182" s="264" t="s">
        <v>623</v>
      </c>
    </row>
    <row r="183" spans="1:37">
      <c r="A183" s="307">
        <v>41852</v>
      </c>
      <c r="B183" s="264" t="s">
        <v>918</v>
      </c>
      <c r="C183" s="264">
        <v>12852</v>
      </c>
      <c r="D183" s="264">
        <v>35041</v>
      </c>
      <c r="E183" s="264">
        <v>10341</v>
      </c>
      <c r="F183" s="264">
        <v>6101</v>
      </c>
      <c r="G183" s="264">
        <v>29068</v>
      </c>
      <c r="H183" s="264">
        <v>8569</v>
      </c>
      <c r="I183" s="264">
        <v>13317</v>
      </c>
      <c r="J183" s="264">
        <v>32753</v>
      </c>
      <c r="K183" s="264">
        <v>104409</v>
      </c>
      <c r="L183" s="264">
        <v>12276</v>
      </c>
      <c r="M183" s="264">
        <v>41335</v>
      </c>
      <c r="N183" s="264">
        <v>12696</v>
      </c>
      <c r="O183" s="264">
        <v>12805</v>
      </c>
      <c r="P183" s="294">
        <v>79270</v>
      </c>
      <c r="Q183" s="264">
        <v>58888</v>
      </c>
      <c r="R183" s="264">
        <v>28616</v>
      </c>
      <c r="S183" s="264">
        <v>11224</v>
      </c>
      <c r="T183" s="264">
        <v>10469</v>
      </c>
      <c r="U183" s="264">
        <v>58941</v>
      </c>
      <c r="V183" s="264">
        <v>11719</v>
      </c>
      <c r="W183" s="264">
        <v>27077</v>
      </c>
      <c r="X183" s="264">
        <v>19283</v>
      </c>
      <c r="Y183" s="264">
        <v>12213</v>
      </c>
      <c r="Z183" s="264">
        <v>19823</v>
      </c>
      <c r="AA183" s="264">
        <v>32499</v>
      </c>
      <c r="AB183" s="264">
        <v>33020</v>
      </c>
      <c r="AC183" s="264">
        <v>10711</v>
      </c>
      <c r="AD183" s="264">
        <v>30755</v>
      </c>
      <c r="AE183" s="264">
        <v>4188</v>
      </c>
      <c r="AF183" s="264">
        <v>41456</v>
      </c>
      <c r="AG183" s="264">
        <v>16895</v>
      </c>
      <c r="AH183" s="264">
        <v>10395</v>
      </c>
      <c r="AI183" s="264">
        <v>849005</v>
      </c>
      <c r="AK183" s="264" t="s">
        <v>624</v>
      </c>
    </row>
    <row r="184" spans="1:37">
      <c r="A184" s="307">
        <v>41883</v>
      </c>
      <c r="B184" s="264" t="s">
        <v>919</v>
      </c>
      <c r="C184" s="264">
        <v>12858</v>
      </c>
      <c r="D184" s="264">
        <v>35080</v>
      </c>
      <c r="E184" s="264">
        <v>10347</v>
      </c>
      <c r="F184" s="264">
        <v>6132</v>
      </c>
      <c r="G184" s="264">
        <v>29177</v>
      </c>
      <c r="H184" s="264">
        <v>8614</v>
      </c>
      <c r="I184" s="264">
        <v>13356</v>
      </c>
      <c r="J184" s="264">
        <v>32826</v>
      </c>
      <c r="K184" s="264">
        <v>104720</v>
      </c>
      <c r="L184" s="264">
        <v>12328</v>
      </c>
      <c r="M184" s="264">
        <v>41463</v>
      </c>
      <c r="N184" s="264">
        <v>12709</v>
      </c>
      <c r="O184" s="264">
        <v>12853</v>
      </c>
      <c r="P184" s="294">
        <v>79467</v>
      </c>
      <c r="Q184" s="264">
        <v>59112</v>
      </c>
      <c r="R184" s="264">
        <v>28662</v>
      </c>
      <c r="S184" s="264">
        <v>11255</v>
      </c>
      <c r="T184" s="264">
        <v>10475</v>
      </c>
      <c r="U184" s="264">
        <v>59117</v>
      </c>
      <c r="V184" s="264">
        <v>11729</v>
      </c>
      <c r="W184" s="264">
        <v>27070</v>
      </c>
      <c r="X184" s="264">
        <v>19437</v>
      </c>
      <c r="Y184" s="264">
        <v>12243</v>
      </c>
      <c r="Z184" s="264">
        <v>19862</v>
      </c>
      <c r="AA184" s="264">
        <v>32609</v>
      </c>
      <c r="AB184" s="264">
        <v>33076</v>
      </c>
      <c r="AC184" s="264">
        <v>10745</v>
      </c>
      <c r="AD184" s="264">
        <v>30826</v>
      </c>
      <c r="AE184" s="264">
        <v>4225</v>
      </c>
      <c r="AF184" s="264">
        <v>41442</v>
      </c>
      <c r="AG184" s="264">
        <v>16914</v>
      </c>
      <c r="AH184" s="264">
        <v>10416</v>
      </c>
      <c r="AI184" s="264">
        <v>851145</v>
      </c>
      <c r="AK184" s="264" t="s">
        <v>625</v>
      </c>
    </row>
    <row r="185" spans="1:37">
      <c r="A185" s="307">
        <v>41913</v>
      </c>
      <c r="B185" s="264" t="s">
        <v>920</v>
      </c>
      <c r="C185" s="264">
        <v>12870</v>
      </c>
      <c r="D185" s="264">
        <v>35242</v>
      </c>
      <c r="E185" s="264">
        <v>10334</v>
      </c>
      <c r="F185" s="264">
        <v>6174</v>
      </c>
      <c r="G185" s="264">
        <v>29279</v>
      </c>
      <c r="H185" s="264">
        <v>8647</v>
      </c>
      <c r="I185" s="264">
        <v>13466</v>
      </c>
      <c r="J185" s="264">
        <v>32901</v>
      </c>
      <c r="K185" s="264">
        <v>104914</v>
      </c>
      <c r="L185" s="264">
        <v>12397</v>
      </c>
      <c r="M185" s="264">
        <v>41701</v>
      </c>
      <c r="N185" s="264">
        <v>12811</v>
      </c>
      <c r="O185" s="264">
        <v>12928</v>
      </c>
      <c r="P185" s="294">
        <v>79726</v>
      </c>
      <c r="Q185" s="264">
        <v>59448</v>
      </c>
      <c r="R185" s="264">
        <v>28693</v>
      </c>
      <c r="S185" s="264">
        <v>11285</v>
      </c>
      <c r="T185" s="264">
        <v>10521</v>
      </c>
      <c r="U185" s="264">
        <v>59294</v>
      </c>
      <c r="V185" s="264">
        <v>11827</v>
      </c>
      <c r="W185" s="264">
        <v>27077</v>
      </c>
      <c r="X185" s="264">
        <v>19538</v>
      </c>
      <c r="Y185" s="264">
        <v>12303</v>
      </c>
      <c r="Z185" s="264">
        <v>19958</v>
      </c>
      <c r="AA185" s="264">
        <v>32693</v>
      </c>
      <c r="AB185" s="264">
        <v>33231</v>
      </c>
      <c r="AC185" s="264">
        <v>10754</v>
      </c>
      <c r="AD185" s="264">
        <v>30856</v>
      </c>
      <c r="AE185" s="264">
        <v>4255</v>
      </c>
      <c r="AF185" s="264">
        <v>41573</v>
      </c>
      <c r="AG185" s="264">
        <v>16979</v>
      </c>
      <c r="AH185" s="264">
        <v>10477</v>
      </c>
      <c r="AI185" s="264">
        <v>854152</v>
      </c>
      <c r="AK185" s="264" t="s">
        <v>626</v>
      </c>
    </row>
    <row r="186" spans="1:37">
      <c r="A186" s="307">
        <v>41944</v>
      </c>
      <c r="B186" s="264" t="s">
        <v>921</v>
      </c>
      <c r="C186" s="264">
        <v>12896</v>
      </c>
      <c r="D186" s="264">
        <v>35216</v>
      </c>
      <c r="E186" s="264">
        <v>10367</v>
      </c>
      <c r="F186" s="264">
        <v>6160</v>
      </c>
      <c r="G186" s="264">
        <v>29392</v>
      </c>
      <c r="H186" s="264">
        <v>8684</v>
      </c>
      <c r="I186" s="264">
        <v>13463</v>
      </c>
      <c r="J186" s="264">
        <v>32995</v>
      </c>
      <c r="K186" s="264">
        <v>105015</v>
      </c>
      <c r="L186" s="264">
        <v>12404</v>
      </c>
      <c r="M186" s="264">
        <v>41768</v>
      </c>
      <c r="N186" s="264">
        <v>12884</v>
      </c>
      <c r="O186" s="264">
        <v>12998</v>
      </c>
      <c r="P186" s="294">
        <v>79972</v>
      </c>
      <c r="Q186" s="264">
        <v>59573</v>
      </c>
      <c r="R186" s="264">
        <v>28760</v>
      </c>
      <c r="S186" s="264">
        <v>11269</v>
      </c>
      <c r="T186" s="264">
        <v>10534</v>
      </c>
      <c r="U186" s="264">
        <v>59384</v>
      </c>
      <c r="V186" s="264">
        <v>11927</v>
      </c>
      <c r="W186" s="264">
        <v>27208</v>
      </c>
      <c r="X186" s="264">
        <v>19639</v>
      </c>
      <c r="Y186" s="264">
        <v>12294</v>
      </c>
      <c r="Z186" s="264">
        <v>19985</v>
      </c>
      <c r="AA186" s="264">
        <v>32689</v>
      </c>
      <c r="AB186" s="264">
        <v>33228</v>
      </c>
      <c r="AC186" s="264">
        <v>10758</v>
      </c>
      <c r="AD186" s="264">
        <v>30969</v>
      </c>
      <c r="AE186" s="264">
        <v>4260</v>
      </c>
      <c r="AF186" s="264">
        <v>41602</v>
      </c>
      <c r="AG186" s="264">
        <v>16926</v>
      </c>
      <c r="AH186" s="264">
        <v>10516</v>
      </c>
      <c r="AI186" s="264">
        <v>855735</v>
      </c>
      <c r="AK186" s="264" t="s">
        <v>627</v>
      </c>
    </row>
    <row r="187" spans="1:37">
      <c r="A187" s="307">
        <v>41974</v>
      </c>
      <c r="B187" s="264" t="s">
        <v>922</v>
      </c>
      <c r="C187" s="264">
        <v>12855</v>
      </c>
      <c r="D187" s="264">
        <v>35148</v>
      </c>
      <c r="E187" s="264">
        <v>10414</v>
      </c>
      <c r="F187" s="264">
        <v>6086</v>
      </c>
      <c r="G187" s="264">
        <v>29353</v>
      </c>
      <c r="H187" s="264">
        <v>8665</v>
      </c>
      <c r="I187" s="264">
        <v>13481</v>
      </c>
      <c r="J187" s="264">
        <v>32953</v>
      </c>
      <c r="K187" s="264">
        <v>105070</v>
      </c>
      <c r="L187" s="264">
        <v>12351</v>
      </c>
      <c r="M187" s="264">
        <v>41797</v>
      </c>
      <c r="N187" s="264">
        <v>12778</v>
      </c>
      <c r="O187" s="264">
        <v>13012</v>
      </c>
      <c r="P187" s="294">
        <v>79961</v>
      </c>
      <c r="Q187" s="264">
        <v>59539</v>
      </c>
      <c r="R187" s="264">
        <v>28764</v>
      </c>
      <c r="S187" s="264">
        <v>11236</v>
      </c>
      <c r="T187" s="264">
        <v>10514</v>
      </c>
      <c r="U187" s="264">
        <v>59428</v>
      </c>
      <c r="V187" s="264">
        <v>11899</v>
      </c>
      <c r="W187" s="264">
        <v>27204</v>
      </c>
      <c r="X187" s="264">
        <v>19592</v>
      </c>
      <c r="Y187" s="264">
        <v>12253</v>
      </c>
      <c r="Z187" s="264">
        <v>19950</v>
      </c>
      <c r="AA187" s="264">
        <v>32637</v>
      </c>
      <c r="AB187" s="264">
        <v>33168</v>
      </c>
      <c r="AC187" s="264">
        <v>10735</v>
      </c>
      <c r="AD187" s="264">
        <v>30889</v>
      </c>
      <c r="AE187" s="264">
        <v>4231</v>
      </c>
      <c r="AF187" s="264">
        <v>41528</v>
      </c>
      <c r="AG187" s="264">
        <v>16942</v>
      </c>
      <c r="AH187" s="264">
        <v>10476</v>
      </c>
      <c r="AI187" s="264">
        <v>854909</v>
      </c>
      <c r="AK187" s="264" t="s">
        <v>628</v>
      </c>
    </row>
    <row r="188" spans="1:37">
      <c r="A188" s="307">
        <v>42005</v>
      </c>
      <c r="B188" s="264" t="s">
        <v>1019</v>
      </c>
      <c r="C188" s="264">
        <v>12846</v>
      </c>
      <c r="D188" s="264">
        <v>35067</v>
      </c>
      <c r="E188" s="264">
        <v>10443</v>
      </c>
      <c r="F188" s="264">
        <v>6090</v>
      </c>
      <c r="G188" s="264">
        <v>29380</v>
      </c>
      <c r="H188" s="264">
        <v>8644</v>
      </c>
      <c r="I188" s="264">
        <v>13430</v>
      </c>
      <c r="J188" s="264">
        <v>32901</v>
      </c>
      <c r="K188" s="264">
        <v>105252</v>
      </c>
      <c r="L188" s="264">
        <v>12348</v>
      </c>
      <c r="M188" s="264">
        <v>41763</v>
      </c>
      <c r="N188" s="264">
        <v>12746</v>
      </c>
      <c r="O188" s="264">
        <v>13038</v>
      </c>
      <c r="P188" s="294">
        <v>79838</v>
      </c>
      <c r="Q188" s="264">
        <v>59541</v>
      </c>
      <c r="R188" s="264">
        <v>28729</v>
      </c>
      <c r="S188" s="264">
        <v>11213</v>
      </c>
      <c r="T188" s="264">
        <v>10473</v>
      </c>
      <c r="U188" s="264">
        <v>59364</v>
      </c>
      <c r="V188" s="264">
        <v>11884</v>
      </c>
      <c r="W188" s="264">
        <v>27123</v>
      </c>
      <c r="X188" s="264">
        <v>19650</v>
      </c>
      <c r="Y188" s="264">
        <v>12241</v>
      </c>
      <c r="Z188" s="264">
        <v>19955</v>
      </c>
      <c r="AA188" s="264">
        <v>32646</v>
      </c>
      <c r="AB188" s="264">
        <v>33136</v>
      </c>
      <c r="AC188" s="264">
        <v>10650</v>
      </c>
      <c r="AD188" s="264">
        <v>30781</v>
      </c>
      <c r="AE188" s="264">
        <v>4249</v>
      </c>
      <c r="AF188" s="264">
        <v>41463</v>
      </c>
      <c r="AG188" s="264">
        <v>16905</v>
      </c>
      <c r="AH188" s="264">
        <v>10441</v>
      </c>
      <c r="AI188" s="264">
        <v>854230</v>
      </c>
      <c r="AJ188" s="264">
        <v>2015</v>
      </c>
      <c r="AK188" s="264" t="s">
        <v>620</v>
      </c>
    </row>
    <row r="189" spans="1:37">
      <c r="A189" s="307">
        <v>42036</v>
      </c>
      <c r="B189" s="264" t="s">
        <v>923</v>
      </c>
      <c r="C189" s="264">
        <v>12935</v>
      </c>
      <c r="D189" s="264">
        <v>35297</v>
      </c>
      <c r="E189" s="264">
        <v>10550</v>
      </c>
      <c r="F189" s="264">
        <v>6108</v>
      </c>
      <c r="G189" s="264">
        <v>29591</v>
      </c>
      <c r="H189" s="264">
        <v>8729</v>
      </c>
      <c r="I189" s="264">
        <v>13443</v>
      </c>
      <c r="J189" s="264">
        <v>33101</v>
      </c>
      <c r="K189" s="264">
        <v>105728</v>
      </c>
      <c r="L189" s="264">
        <v>12419</v>
      </c>
      <c r="M189" s="264">
        <v>41833</v>
      </c>
      <c r="N189" s="264">
        <v>12784</v>
      </c>
      <c r="O189" s="264">
        <v>13094</v>
      </c>
      <c r="P189" s="294">
        <v>80280</v>
      </c>
      <c r="Q189" s="264">
        <v>59864</v>
      </c>
      <c r="R189" s="264">
        <v>28848</v>
      </c>
      <c r="S189" s="264">
        <v>11274</v>
      </c>
      <c r="T189" s="264">
        <v>10525</v>
      </c>
      <c r="U189" s="264">
        <v>59588</v>
      </c>
      <c r="V189" s="264">
        <v>11881</v>
      </c>
      <c r="W189" s="264">
        <v>27275</v>
      </c>
      <c r="X189" s="264">
        <v>19721</v>
      </c>
      <c r="Y189" s="264">
        <v>12297</v>
      </c>
      <c r="Z189" s="264">
        <v>20027</v>
      </c>
      <c r="AA189" s="264">
        <v>32829</v>
      </c>
      <c r="AB189" s="264">
        <v>33257</v>
      </c>
      <c r="AC189" s="264">
        <v>10697</v>
      </c>
      <c r="AD189" s="264">
        <v>30685</v>
      </c>
      <c r="AE189" s="264">
        <v>4232</v>
      </c>
      <c r="AF189" s="264">
        <v>41558</v>
      </c>
      <c r="AG189" s="264">
        <v>16985</v>
      </c>
      <c r="AH189" s="264">
        <v>10511</v>
      </c>
      <c r="AI189" s="264">
        <v>857946</v>
      </c>
      <c r="AK189" s="264" t="s">
        <v>621</v>
      </c>
    </row>
    <row r="190" spans="1:37">
      <c r="A190" s="307">
        <v>42064</v>
      </c>
      <c r="B190" s="264" t="s">
        <v>924</v>
      </c>
      <c r="C190" s="264">
        <v>13029</v>
      </c>
      <c r="D190" s="264">
        <v>35466</v>
      </c>
      <c r="E190" s="264">
        <v>10677</v>
      </c>
      <c r="F190" s="264">
        <v>6163</v>
      </c>
      <c r="G190" s="264">
        <v>29922</v>
      </c>
      <c r="H190" s="264">
        <v>8806</v>
      </c>
      <c r="I190" s="264">
        <v>13502</v>
      </c>
      <c r="J190" s="264">
        <v>33330</v>
      </c>
      <c r="K190" s="264">
        <v>106065</v>
      </c>
      <c r="L190" s="264">
        <v>12497</v>
      </c>
      <c r="M190" s="264">
        <v>42007</v>
      </c>
      <c r="N190" s="264">
        <v>12876</v>
      </c>
      <c r="O190" s="264">
        <v>13153</v>
      </c>
      <c r="P190" s="294">
        <v>80658</v>
      </c>
      <c r="Q190" s="264">
        <v>60117</v>
      </c>
      <c r="R190" s="264">
        <v>29044</v>
      </c>
      <c r="S190" s="264">
        <v>11342</v>
      </c>
      <c r="T190" s="264">
        <v>10597</v>
      </c>
      <c r="U190" s="264">
        <v>59791</v>
      </c>
      <c r="V190" s="264">
        <v>11956</v>
      </c>
      <c r="W190" s="264">
        <v>27432</v>
      </c>
      <c r="X190" s="264">
        <v>19783</v>
      </c>
      <c r="Y190" s="264">
        <v>12395</v>
      </c>
      <c r="Z190" s="264">
        <v>20216</v>
      </c>
      <c r="AA190" s="264">
        <v>33115</v>
      </c>
      <c r="AB190" s="264">
        <v>33467</v>
      </c>
      <c r="AC190" s="264">
        <v>10757</v>
      </c>
      <c r="AD190" s="264">
        <v>30793</v>
      </c>
      <c r="AE190" s="264">
        <v>4247</v>
      </c>
      <c r="AF190" s="264">
        <v>41745</v>
      </c>
      <c r="AG190" s="264">
        <v>17116</v>
      </c>
      <c r="AH190" s="264">
        <v>10559</v>
      </c>
      <c r="AI190" s="264">
        <v>862623</v>
      </c>
      <c r="AK190" s="264" t="s">
        <v>578</v>
      </c>
    </row>
    <row r="191" spans="1:37">
      <c r="A191" s="307">
        <v>42095</v>
      </c>
      <c r="B191" s="264" t="s">
        <v>925</v>
      </c>
      <c r="C191" s="264">
        <v>13109</v>
      </c>
      <c r="D191" s="264">
        <v>35610</v>
      </c>
      <c r="E191" s="264">
        <v>10632</v>
      </c>
      <c r="F191" s="264">
        <v>6176</v>
      </c>
      <c r="G191" s="264">
        <v>30129</v>
      </c>
      <c r="H191" s="264">
        <v>8844</v>
      </c>
      <c r="I191" s="264">
        <v>13513</v>
      </c>
      <c r="J191" s="264">
        <v>33481</v>
      </c>
      <c r="K191" s="264">
        <v>106501</v>
      </c>
      <c r="L191" s="264">
        <v>12554</v>
      </c>
      <c r="M191" s="264">
        <v>42183</v>
      </c>
      <c r="N191" s="264">
        <v>12928</v>
      </c>
      <c r="O191" s="264">
        <v>13215</v>
      </c>
      <c r="P191" s="294">
        <v>81007</v>
      </c>
      <c r="Q191" s="264">
        <v>60355</v>
      </c>
      <c r="R191" s="264">
        <v>29143</v>
      </c>
      <c r="S191" s="264">
        <v>11375</v>
      </c>
      <c r="T191" s="264">
        <v>10641</v>
      </c>
      <c r="U191" s="264">
        <v>60023</v>
      </c>
      <c r="V191" s="264">
        <v>12036</v>
      </c>
      <c r="W191" s="264">
        <v>27564</v>
      </c>
      <c r="X191" s="264">
        <v>19868</v>
      </c>
      <c r="Y191" s="264">
        <v>12541</v>
      </c>
      <c r="Z191" s="264">
        <v>20270</v>
      </c>
      <c r="AA191" s="264">
        <v>33303</v>
      </c>
      <c r="AB191" s="264">
        <v>33603</v>
      </c>
      <c r="AC191" s="264">
        <v>10773</v>
      </c>
      <c r="AD191" s="264">
        <v>30920</v>
      </c>
      <c r="AE191" s="264">
        <v>4261</v>
      </c>
      <c r="AF191" s="264">
        <v>41875</v>
      </c>
      <c r="AG191" s="264">
        <v>17133</v>
      </c>
      <c r="AH191" s="264">
        <v>10606</v>
      </c>
      <c r="AI191" s="264">
        <v>866172</v>
      </c>
      <c r="AK191" s="264" t="s">
        <v>617</v>
      </c>
    </row>
    <row r="192" spans="1:37">
      <c r="A192" s="307">
        <v>42125</v>
      </c>
      <c r="B192" s="264" t="s">
        <v>926</v>
      </c>
      <c r="C192" s="264">
        <v>13114</v>
      </c>
      <c r="D192" s="264">
        <v>35649</v>
      </c>
      <c r="E192" s="264">
        <v>10693</v>
      </c>
      <c r="F192" s="264">
        <v>6177</v>
      </c>
      <c r="G192" s="264">
        <v>30204</v>
      </c>
      <c r="H192" s="264">
        <v>8902</v>
      </c>
      <c r="I192" s="264">
        <v>13543</v>
      </c>
      <c r="J192" s="264">
        <v>33638</v>
      </c>
      <c r="K192" s="264">
        <v>106685</v>
      </c>
      <c r="L192" s="264">
        <v>12621</v>
      </c>
      <c r="M192" s="264">
        <v>42358</v>
      </c>
      <c r="N192" s="264">
        <v>12946</v>
      </c>
      <c r="O192" s="264">
        <v>13255</v>
      </c>
      <c r="P192" s="294">
        <v>81244</v>
      </c>
      <c r="Q192" s="264">
        <v>60552</v>
      </c>
      <c r="R192" s="264">
        <v>29282</v>
      </c>
      <c r="S192" s="264">
        <v>11404</v>
      </c>
      <c r="T192" s="264">
        <v>10693</v>
      </c>
      <c r="U192" s="264">
        <v>60120</v>
      </c>
      <c r="V192" s="264">
        <v>12127</v>
      </c>
      <c r="W192" s="264">
        <v>27596</v>
      </c>
      <c r="X192" s="264">
        <v>19943</v>
      </c>
      <c r="Y192" s="264">
        <v>12574</v>
      </c>
      <c r="Z192" s="264">
        <v>20293</v>
      </c>
      <c r="AA192" s="264">
        <v>33462</v>
      </c>
      <c r="AB192" s="264">
        <v>33650</v>
      </c>
      <c r="AC192" s="264">
        <v>10800</v>
      </c>
      <c r="AD192" s="264">
        <v>31007</v>
      </c>
      <c r="AE192" s="264">
        <v>4275</v>
      </c>
      <c r="AF192" s="264">
        <v>41968</v>
      </c>
      <c r="AG192" s="264">
        <v>17080</v>
      </c>
      <c r="AH192" s="264">
        <v>10621</v>
      </c>
      <c r="AI192" s="264">
        <v>868476</v>
      </c>
      <c r="AK192" s="264" t="s">
        <v>619</v>
      </c>
    </row>
    <row r="193" spans="1:37">
      <c r="A193" s="307">
        <v>42156</v>
      </c>
      <c r="B193" s="264" t="s">
        <v>927</v>
      </c>
      <c r="C193" s="264">
        <v>13204</v>
      </c>
      <c r="D193" s="264">
        <v>35858</v>
      </c>
      <c r="E193" s="264">
        <v>10752</v>
      </c>
      <c r="F193" s="264">
        <v>6188</v>
      </c>
      <c r="G193" s="264">
        <v>30395</v>
      </c>
      <c r="H193" s="264">
        <v>8978</v>
      </c>
      <c r="I193" s="264">
        <v>13607</v>
      </c>
      <c r="J193" s="264">
        <v>33854</v>
      </c>
      <c r="K193" s="264">
        <v>107378</v>
      </c>
      <c r="L193" s="264">
        <v>12699</v>
      </c>
      <c r="M193" s="264">
        <v>42622</v>
      </c>
      <c r="N193" s="264">
        <v>12993</v>
      </c>
      <c r="O193" s="264">
        <v>13325</v>
      </c>
      <c r="P193" s="294">
        <v>81685</v>
      </c>
      <c r="Q193" s="264">
        <v>61016</v>
      </c>
      <c r="R193" s="264">
        <v>29497</v>
      </c>
      <c r="S193" s="264">
        <v>11437</v>
      </c>
      <c r="T193" s="264">
        <v>10792</v>
      </c>
      <c r="U193" s="264">
        <v>60447</v>
      </c>
      <c r="V193" s="264">
        <v>12258</v>
      </c>
      <c r="W193" s="264">
        <v>27840</v>
      </c>
      <c r="X193" s="264">
        <v>20067</v>
      </c>
      <c r="Y193" s="264">
        <v>12638</v>
      </c>
      <c r="Z193" s="264">
        <v>20332</v>
      </c>
      <c r="AA193" s="264">
        <v>33717</v>
      </c>
      <c r="AB193" s="264">
        <v>33765</v>
      </c>
      <c r="AC193" s="264">
        <v>10851</v>
      </c>
      <c r="AD193" s="264">
        <v>31226</v>
      </c>
      <c r="AE193" s="264">
        <v>4292</v>
      </c>
      <c r="AF193" s="264">
        <v>42165</v>
      </c>
      <c r="AG193" s="264">
        <v>17201</v>
      </c>
      <c r="AH193" s="264">
        <v>10629</v>
      </c>
      <c r="AI193" s="264">
        <v>873708</v>
      </c>
      <c r="AK193" s="264" t="s">
        <v>622</v>
      </c>
    </row>
    <row r="194" spans="1:37">
      <c r="A194" s="307">
        <v>42186</v>
      </c>
      <c r="B194" s="264" t="s">
        <v>928</v>
      </c>
      <c r="C194" s="264">
        <v>13271</v>
      </c>
      <c r="D194" s="264">
        <v>35937</v>
      </c>
      <c r="E194" s="264">
        <v>10767</v>
      </c>
      <c r="F194" s="264">
        <v>6208</v>
      </c>
      <c r="G194" s="264">
        <v>30545</v>
      </c>
      <c r="H194" s="264">
        <v>8993</v>
      </c>
      <c r="I194" s="264">
        <v>13644</v>
      </c>
      <c r="J194" s="264">
        <v>34080</v>
      </c>
      <c r="K194" s="264">
        <v>107850</v>
      </c>
      <c r="L194" s="264">
        <v>12723</v>
      </c>
      <c r="M194" s="264">
        <v>42705</v>
      </c>
      <c r="N194" s="264">
        <v>13049</v>
      </c>
      <c r="O194" s="264">
        <v>13395</v>
      </c>
      <c r="P194" s="294">
        <v>81999</v>
      </c>
      <c r="Q194" s="264">
        <v>61332</v>
      </c>
      <c r="R194" s="264">
        <v>29655</v>
      </c>
      <c r="S194" s="264">
        <v>11466</v>
      </c>
      <c r="T194" s="264">
        <v>10818</v>
      </c>
      <c r="U194" s="264">
        <v>60666</v>
      </c>
      <c r="V194" s="264">
        <v>12341</v>
      </c>
      <c r="W194" s="264">
        <v>27937</v>
      </c>
      <c r="X194" s="264">
        <v>20219</v>
      </c>
      <c r="Y194" s="264">
        <v>12773</v>
      </c>
      <c r="Z194" s="264">
        <v>20370</v>
      </c>
      <c r="AA194" s="264">
        <v>33782</v>
      </c>
      <c r="AB194" s="264">
        <v>33875</v>
      </c>
      <c r="AC194" s="264">
        <v>10871</v>
      </c>
      <c r="AD194" s="264">
        <v>31245</v>
      </c>
      <c r="AE194" s="264">
        <v>4314</v>
      </c>
      <c r="AF194" s="264">
        <v>42395</v>
      </c>
      <c r="AG194" s="264">
        <v>17135</v>
      </c>
      <c r="AH194" s="264">
        <v>10676</v>
      </c>
      <c r="AI194" s="264">
        <v>877036</v>
      </c>
      <c r="AK194" s="264" t="s">
        <v>623</v>
      </c>
    </row>
    <row r="195" spans="1:37">
      <c r="A195" s="307">
        <v>42217</v>
      </c>
      <c r="B195" s="264" t="s">
        <v>929</v>
      </c>
      <c r="C195" s="264">
        <v>13380</v>
      </c>
      <c r="D195" s="264">
        <v>35976</v>
      </c>
      <c r="E195" s="264">
        <v>10786</v>
      </c>
      <c r="F195" s="264">
        <v>6192</v>
      </c>
      <c r="G195" s="264">
        <v>30657</v>
      </c>
      <c r="H195" s="264">
        <v>9040</v>
      </c>
      <c r="I195" s="264">
        <v>13647</v>
      </c>
      <c r="J195" s="264">
        <v>34154</v>
      </c>
      <c r="K195" s="264">
        <v>108145</v>
      </c>
      <c r="L195" s="264">
        <v>12734</v>
      </c>
      <c r="M195" s="264">
        <v>42913</v>
      </c>
      <c r="N195" s="264">
        <v>13097</v>
      </c>
      <c r="O195" s="264">
        <v>13444</v>
      </c>
      <c r="P195" s="294">
        <v>82416</v>
      </c>
      <c r="Q195" s="264">
        <v>61576</v>
      </c>
      <c r="R195" s="264">
        <v>29813</v>
      </c>
      <c r="S195" s="264">
        <v>11490</v>
      </c>
      <c r="T195" s="264">
        <v>10833</v>
      </c>
      <c r="U195" s="264">
        <v>60759</v>
      </c>
      <c r="V195" s="264">
        <v>12444</v>
      </c>
      <c r="W195" s="264">
        <v>28131</v>
      </c>
      <c r="X195" s="264">
        <v>20353</v>
      </c>
      <c r="Y195" s="264">
        <v>12865</v>
      </c>
      <c r="Z195" s="264">
        <v>20452</v>
      </c>
      <c r="AA195" s="264">
        <v>33867</v>
      </c>
      <c r="AB195" s="264">
        <v>34014</v>
      </c>
      <c r="AC195" s="264">
        <v>10893</v>
      </c>
      <c r="AD195" s="264">
        <v>31289</v>
      </c>
      <c r="AE195" s="264">
        <v>4367</v>
      </c>
      <c r="AF195" s="264">
        <v>42502</v>
      </c>
      <c r="AG195" s="264">
        <v>17153</v>
      </c>
      <c r="AH195" s="264">
        <v>10703</v>
      </c>
      <c r="AI195" s="264">
        <v>880085</v>
      </c>
      <c r="AK195" s="264" t="s">
        <v>624</v>
      </c>
    </row>
    <row r="196" spans="1:37">
      <c r="A196" s="307">
        <v>42248</v>
      </c>
      <c r="B196" s="264" t="s">
        <v>930</v>
      </c>
      <c r="C196" s="264">
        <v>13454</v>
      </c>
      <c r="D196" s="264">
        <v>35966</v>
      </c>
      <c r="E196" s="264">
        <v>10847</v>
      </c>
      <c r="F196" s="264">
        <v>6193</v>
      </c>
      <c r="G196" s="264">
        <v>30752</v>
      </c>
      <c r="H196" s="264">
        <v>9035</v>
      </c>
      <c r="I196" s="264">
        <v>13626</v>
      </c>
      <c r="J196" s="264">
        <v>34245</v>
      </c>
      <c r="K196" s="264">
        <v>108357</v>
      </c>
      <c r="L196" s="264">
        <v>12769</v>
      </c>
      <c r="M196" s="264">
        <v>42981</v>
      </c>
      <c r="N196" s="264">
        <v>13119</v>
      </c>
      <c r="O196" s="264">
        <v>13504</v>
      </c>
      <c r="P196" s="294">
        <v>82549</v>
      </c>
      <c r="Q196" s="264">
        <v>61707</v>
      </c>
      <c r="R196" s="264">
        <v>29928</v>
      </c>
      <c r="S196" s="264">
        <v>11509</v>
      </c>
      <c r="T196" s="264">
        <v>10873</v>
      </c>
      <c r="U196" s="264">
        <v>60933</v>
      </c>
      <c r="V196" s="264">
        <v>12518</v>
      </c>
      <c r="W196" s="264">
        <v>28249</v>
      </c>
      <c r="X196" s="264">
        <v>20425</v>
      </c>
      <c r="Y196" s="264">
        <v>12958</v>
      </c>
      <c r="Z196" s="264">
        <v>20473</v>
      </c>
      <c r="AA196" s="264">
        <v>33991</v>
      </c>
      <c r="AB196" s="264">
        <v>34070</v>
      </c>
      <c r="AC196" s="264">
        <v>10898</v>
      </c>
      <c r="AD196" s="264">
        <v>31305</v>
      </c>
      <c r="AE196" s="264">
        <v>4404</v>
      </c>
      <c r="AF196" s="264">
        <v>42476</v>
      </c>
      <c r="AG196" s="264">
        <v>17226</v>
      </c>
      <c r="AH196" s="264">
        <v>10736</v>
      </c>
      <c r="AI196" s="264">
        <v>882076</v>
      </c>
      <c r="AK196" s="264" t="s">
        <v>625</v>
      </c>
    </row>
    <row r="197" spans="1:37">
      <c r="A197" s="307">
        <v>42278</v>
      </c>
      <c r="B197" s="264" t="s">
        <v>931</v>
      </c>
      <c r="C197" s="264">
        <v>13565</v>
      </c>
      <c r="D197" s="264">
        <v>36160</v>
      </c>
      <c r="E197" s="264">
        <v>10899</v>
      </c>
      <c r="F197" s="264">
        <v>6202</v>
      </c>
      <c r="G197" s="264">
        <v>30875</v>
      </c>
      <c r="H197" s="264">
        <v>9049</v>
      </c>
      <c r="I197" s="264">
        <v>13651</v>
      </c>
      <c r="J197" s="264">
        <v>34411</v>
      </c>
      <c r="K197" s="264">
        <v>108641</v>
      </c>
      <c r="L197" s="264">
        <v>12845</v>
      </c>
      <c r="M197" s="264">
        <v>43181</v>
      </c>
      <c r="N197" s="264">
        <v>13135</v>
      </c>
      <c r="O197" s="264">
        <v>13624</v>
      </c>
      <c r="P197" s="294">
        <v>82929</v>
      </c>
      <c r="Q197" s="264">
        <v>62140</v>
      </c>
      <c r="R197" s="264">
        <v>30038</v>
      </c>
      <c r="S197" s="264">
        <v>11575</v>
      </c>
      <c r="T197" s="264">
        <v>10912</v>
      </c>
      <c r="U197" s="264">
        <v>61103</v>
      </c>
      <c r="V197" s="264">
        <v>12507</v>
      </c>
      <c r="W197" s="264">
        <v>28336</v>
      </c>
      <c r="X197" s="264">
        <v>20581</v>
      </c>
      <c r="Y197" s="264">
        <v>13047</v>
      </c>
      <c r="Z197" s="264">
        <v>20586</v>
      </c>
      <c r="AA197" s="264">
        <v>34119</v>
      </c>
      <c r="AB197" s="264">
        <v>34159</v>
      </c>
      <c r="AC197" s="264">
        <v>10873</v>
      </c>
      <c r="AD197" s="264">
        <v>31244</v>
      </c>
      <c r="AE197" s="264">
        <v>4422</v>
      </c>
      <c r="AF197" s="264">
        <v>42592</v>
      </c>
      <c r="AG197" s="264">
        <v>17273</v>
      </c>
      <c r="AH197" s="264">
        <v>10779</v>
      </c>
      <c r="AI197" s="264">
        <v>885453</v>
      </c>
      <c r="AK197" s="264" t="s">
        <v>626</v>
      </c>
    </row>
    <row r="198" spans="1:37">
      <c r="A198" s="307">
        <v>42309</v>
      </c>
      <c r="B198" s="264" t="s">
        <v>932</v>
      </c>
      <c r="C198" s="264">
        <v>13634</v>
      </c>
      <c r="D198" s="264">
        <v>36237</v>
      </c>
      <c r="E198" s="264">
        <v>10892</v>
      </c>
      <c r="F198" s="264">
        <v>6219</v>
      </c>
      <c r="G198" s="264">
        <v>30961</v>
      </c>
      <c r="H198" s="264">
        <v>9060</v>
      </c>
      <c r="I198" s="264">
        <v>13606</v>
      </c>
      <c r="J198" s="264">
        <v>34559</v>
      </c>
      <c r="K198" s="264">
        <v>108725</v>
      </c>
      <c r="L198" s="264">
        <v>12869</v>
      </c>
      <c r="M198" s="264">
        <v>43322</v>
      </c>
      <c r="N198" s="264">
        <v>13108</v>
      </c>
      <c r="O198" s="264">
        <v>13647</v>
      </c>
      <c r="P198" s="294">
        <v>83012</v>
      </c>
      <c r="Q198" s="264">
        <v>62269</v>
      </c>
      <c r="R198" s="264">
        <v>30145</v>
      </c>
      <c r="S198" s="264">
        <v>11585</v>
      </c>
      <c r="T198" s="264">
        <v>10950</v>
      </c>
      <c r="U198" s="264">
        <v>61321</v>
      </c>
      <c r="V198" s="264">
        <v>12506</v>
      </c>
      <c r="W198" s="264">
        <v>28425</v>
      </c>
      <c r="X198" s="264">
        <v>20590</v>
      </c>
      <c r="Y198" s="264">
        <v>13055</v>
      </c>
      <c r="Z198" s="264">
        <v>20599</v>
      </c>
      <c r="AA198" s="264">
        <v>34232</v>
      </c>
      <c r="AB198" s="264">
        <v>34261</v>
      </c>
      <c r="AC198" s="264">
        <v>10823</v>
      </c>
      <c r="AD198" s="264">
        <v>31258</v>
      </c>
      <c r="AE198" s="264">
        <v>4425</v>
      </c>
      <c r="AF198" s="264">
        <v>42551</v>
      </c>
      <c r="AG198" s="264">
        <v>17296</v>
      </c>
      <c r="AH198" s="264">
        <v>10791</v>
      </c>
      <c r="AI198" s="264">
        <v>886933</v>
      </c>
      <c r="AK198" s="264" t="s">
        <v>627</v>
      </c>
    </row>
    <row r="199" spans="1:37">
      <c r="A199" s="307">
        <v>42339</v>
      </c>
      <c r="B199" s="264" t="s">
        <v>933</v>
      </c>
      <c r="C199" s="264">
        <v>13686</v>
      </c>
      <c r="D199" s="264">
        <v>36220</v>
      </c>
      <c r="E199" s="264">
        <v>10879</v>
      </c>
      <c r="F199" s="264">
        <v>6232</v>
      </c>
      <c r="G199" s="264">
        <v>30865</v>
      </c>
      <c r="H199" s="264">
        <v>9019</v>
      </c>
      <c r="I199" s="264">
        <v>13528</v>
      </c>
      <c r="J199" s="264">
        <v>34530</v>
      </c>
      <c r="K199" s="264">
        <v>108757</v>
      </c>
      <c r="L199" s="264">
        <v>12845</v>
      </c>
      <c r="M199" s="264">
        <v>43218</v>
      </c>
      <c r="N199" s="264">
        <v>13070</v>
      </c>
      <c r="O199" s="264">
        <v>13583</v>
      </c>
      <c r="P199" s="294">
        <v>82957</v>
      </c>
      <c r="Q199" s="264">
        <v>62229</v>
      </c>
      <c r="R199" s="264">
        <v>30153</v>
      </c>
      <c r="S199" s="264">
        <v>11570</v>
      </c>
      <c r="T199" s="264">
        <v>10942</v>
      </c>
      <c r="U199" s="264">
        <v>61269</v>
      </c>
      <c r="V199" s="264">
        <v>12431</v>
      </c>
      <c r="W199" s="264">
        <v>28388</v>
      </c>
      <c r="X199" s="264">
        <v>20644</v>
      </c>
      <c r="Y199" s="264">
        <v>13012</v>
      </c>
      <c r="Z199" s="264">
        <v>20565</v>
      </c>
      <c r="AA199" s="264">
        <v>34256</v>
      </c>
      <c r="AB199" s="264">
        <v>34181</v>
      </c>
      <c r="AC199" s="264">
        <v>10699</v>
      </c>
      <c r="AD199" s="264">
        <v>31249</v>
      </c>
      <c r="AE199" s="264">
        <v>4400</v>
      </c>
      <c r="AF199" s="264">
        <v>42381</v>
      </c>
      <c r="AG199" s="264">
        <v>17285</v>
      </c>
      <c r="AH199" s="264">
        <v>10803</v>
      </c>
      <c r="AI199" s="264">
        <v>885846</v>
      </c>
      <c r="AK199" s="264" t="s">
        <v>628</v>
      </c>
    </row>
    <row r="200" spans="1:37">
      <c r="A200" s="307">
        <v>42370</v>
      </c>
      <c r="B200" s="264" t="s">
        <v>1020</v>
      </c>
      <c r="C200" s="264">
        <v>13697</v>
      </c>
      <c r="D200" s="264">
        <v>36144</v>
      </c>
      <c r="E200" s="264">
        <v>10878</v>
      </c>
      <c r="F200" s="264">
        <v>6168</v>
      </c>
      <c r="G200" s="264">
        <v>30857</v>
      </c>
      <c r="H200" s="264">
        <v>9001</v>
      </c>
      <c r="I200" s="264">
        <v>13453</v>
      </c>
      <c r="J200" s="264">
        <v>34598</v>
      </c>
      <c r="K200" s="264">
        <v>108579</v>
      </c>
      <c r="L200" s="264">
        <v>12853</v>
      </c>
      <c r="M200" s="264">
        <v>43191</v>
      </c>
      <c r="N200" s="264">
        <v>12980</v>
      </c>
      <c r="O200" s="264">
        <v>13571</v>
      </c>
      <c r="P200" s="294">
        <v>82734</v>
      </c>
      <c r="Q200" s="264">
        <v>62234</v>
      </c>
      <c r="R200" s="264">
        <v>30118</v>
      </c>
      <c r="S200" s="264">
        <v>11533</v>
      </c>
      <c r="T200" s="264">
        <v>10956</v>
      </c>
      <c r="U200" s="264">
        <v>61172</v>
      </c>
      <c r="V200" s="264">
        <v>12406</v>
      </c>
      <c r="W200" s="264">
        <v>28354</v>
      </c>
      <c r="X200" s="264">
        <v>20588</v>
      </c>
      <c r="Y200" s="264">
        <v>12983</v>
      </c>
      <c r="Z200" s="264">
        <v>20555</v>
      </c>
      <c r="AA200" s="264">
        <v>34204</v>
      </c>
      <c r="AB200" s="264">
        <v>34187</v>
      </c>
      <c r="AC200" s="264">
        <v>10636</v>
      </c>
      <c r="AD200" s="264">
        <v>31193</v>
      </c>
      <c r="AE200" s="264">
        <v>4402</v>
      </c>
      <c r="AF200" s="264">
        <v>42124</v>
      </c>
      <c r="AG200" s="264">
        <v>17286</v>
      </c>
      <c r="AH200" s="264">
        <v>10799</v>
      </c>
      <c r="AI200" s="264">
        <v>884434</v>
      </c>
      <c r="AJ200" s="264">
        <v>2016</v>
      </c>
      <c r="AK200" s="264" t="s">
        <v>620</v>
      </c>
    </row>
    <row r="201" spans="1:37">
      <c r="A201" s="307">
        <v>42401</v>
      </c>
      <c r="B201" s="264" t="s">
        <v>934</v>
      </c>
      <c r="C201" s="264">
        <v>13800</v>
      </c>
      <c r="D201" s="264">
        <v>36366</v>
      </c>
      <c r="E201" s="264">
        <v>10934</v>
      </c>
      <c r="F201" s="264">
        <v>6163</v>
      </c>
      <c r="G201" s="264">
        <v>30940</v>
      </c>
      <c r="H201" s="264">
        <v>9038</v>
      </c>
      <c r="I201" s="264">
        <v>13456</v>
      </c>
      <c r="J201" s="264">
        <v>34788</v>
      </c>
      <c r="K201" s="264">
        <v>108646</v>
      </c>
      <c r="L201" s="264">
        <v>12923</v>
      </c>
      <c r="M201" s="264">
        <v>43389</v>
      </c>
      <c r="N201" s="264">
        <v>13038</v>
      </c>
      <c r="O201" s="264">
        <v>13657</v>
      </c>
      <c r="P201" s="294">
        <v>83079</v>
      </c>
      <c r="Q201" s="264">
        <v>62618</v>
      </c>
      <c r="R201" s="264">
        <v>30270</v>
      </c>
      <c r="S201" s="264">
        <v>11532</v>
      </c>
      <c r="T201" s="264">
        <v>10978</v>
      </c>
      <c r="U201" s="264">
        <v>61347</v>
      </c>
      <c r="V201" s="264">
        <v>12457</v>
      </c>
      <c r="W201" s="264">
        <v>28517</v>
      </c>
      <c r="X201" s="264">
        <v>20724</v>
      </c>
      <c r="Y201" s="264">
        <v>13078</v>
      </c>
      <c r="Z201" s="264">
        <v>20606</v>
      </c>
      <c r="AA201" s="264">
        <v>34424</v>
      </c>
      <c r="AB201" s="264">
        <v>34347</v>
      </c>
      <c r="AC201" s="264">
        <v>10643</v>
      </c>
      <c r="AD201" s="264">
        <v>31296</v>
      </c>
      <c r="AE201" s="264">
        <v>4419</v>
      </c>
      <c r="AF201" s="264">
        <v>42300</v>
      </c>
      <c r="AG201" s="264">
        <v>17362</v>
      </c>
      <c r="AH201" s="264">
        <v>10840</v>
      </c>
      <c r="AI201" s="264">
        <v>887975</v>
      </c>
      <c r="AK201" s="264" t="s">
        <v>621</v>
      </c>
    </row>
    <row r="202" spans="1:37">
      <c r="A202" s="307">
        <v>42430</v>
      </c>
      <c r="B202" s="264" t="s">
        <v>935</v>
      </c>
      <c r="C202" s="264">
        <v>13853</v>
      </c>
      <c r="D202" s="264">
        <v>36478</v>
      </c>
      <c r="E202" s="264">
        <v>11004</v>
      </c>
      <c r="F202" s="264">
        <v>6154</v>
      </c>
      <c r="G202" s="264">
        <v>31082</v>
      </c>
      <c r="H202" s="264">
        <v>9071</v>
      </c>
      <c r="I202" s="264">
        <v>13550</v>
      </c>
      <c r="J202" s="264">
        <v>34896</v>
      </c>
      <c r="K202" s="264">
        <v>108836</v>
      </c>
      <c r="L202" s="264">
        <v>12948</v>
      </c>
      <c r="M202" s="264">
        <v>43630</v>
      </c>
      <c r="N202" s="264">
        <v>13049</v>
      </c>
      <c r="O202" s="264">
        <v>13696</v>
      </c>
      <c r="P202" s="294">
        <v>83290</v>
      </c>
      <c r="Q202" s="264">
        <v>62784</v>
      </c>
      <c r="R202" s="264">
        <v>30411</v>
      </c>
      <c r="S202" s="264">
        <v>11580</v>
      </c>
      <c r="T202" s="264">
        <v>11023</v>
      </c>
      <c r="U202" s="264">
        <v>61404</v>
      </c>
      <c r="V202" s="264">
        <v>12586</v>
      </c>
      <c r="W202" s="264">
        <v>28545</v>
      </c>
      <c r="X202" s="264">
        <v>20886</v>
      </c>
      <c r="Y202" s="264">
        <v>13172</v>
      </c>
      <c r="Z202" s="264">
        <v>20685</v>
      </c>
      <c r="AA202" s="264">
        <v>34677</v>
      </c>
      <c r="AB202" s="264">
        <v>34499</v>
      </c>
      <c r="AC202" s="264">
        <v>10666</v>
      </c>
      <c r="AD202" s="264">
        <v>31423</v>
      </c>
      <c r="AE202" s="264">
        <v>4430</v>
      </c>
      <c r="AF202" s="264">
        <v>42396</v>
      </c>
      <c r="AG202" s="264">
        <v>17465</v>
      </c>
      <c r="AH202" s="264">
        <v>10878</v>
      </c>
      <c r="AI202" s="264">
        <v>891047</v>
      </c>
      <c r="AK202" s="264" t="s">
        <v>578</v>
      </c>
    </row>
    <row r="203" spans="1:37">
      <c r="A203" s="307">
        <v>42461</v>
      </c>
      <c r="B203" s="264" t="s">
        <v>936</v>
      </c>
      <c r="C203" s="264">
        <v>13984</v>
      </c>
      <c r="D203" s="264">
        <v>36516</v>
      </c>
      <c r="E203" s="264">
        <v>11113</v>
      </c>
      <c r="F203" s="264">
        <v>6137</v>
      </c>
      <c r="G203" s="264">
        <v>31295</v>
      </c>
      <c r="H203" s="264">
        <v>9066</v>
      </c>
      <c r="I203" s="264">
        <v>13578</v>
      </c>
      <c r="J203" s="264">
        <v>35163</v>
      </c>
      <c r="K203" s="264">
        <v>108990</v>
      </c>
      <c r="L203" s="264">
        <v>12994</v>
      </c>
      <c r="M203" s="264">
        <v>43926</v>
      </c>
      <c r="N203" s="264">
        <v>13069</v>
      </c>
      <c r="O203" s="264">
        <v>13755</v>
      </c>
      <c r="P203" s="294">
        <v>83635</v>
      </c>
      <c r="Q203" s="264">
        <v>62930</v>
      </c>
      <c r="R203" s="264">
        <v>30619</v>
      </c>
      <c r="S203" s="264">
        <v>11605</v>
      </c>
      <c r="T203" s="264">
        <v>11039</v>
      </c>
      <c r="U203" s="264">
        <v>61680</v>
      </c>
      <c r="V203" s="264">
        <v>12696</v>
      </c>
      <c r="W203" s="264">
        <v>28753</v>
      </c>
      <c r="X203" s="264">
        <v>21006</v>
      </c>
      <c r="Y203" s="264">
        <v>13261</v>
      </c>
      <c r="Z203" s="264">
        <v>20751</v>
      </c>
      <c r="AA203" s="264">
        <v>34894</v>
      </c>
      <c r="AB203" s="264">
        <v>34657</v>
      </c>
      <c r="AC203" s="264">
        <v>10715</v>
      </c>
      <c r="AD203" s="264">
        <v>31572</v>
      </c>
      <c r="AE203" s="264">
        <v>4466</v>
      </c>
      <c r="AF203" s="264">
        <v>42543</v>
      </c>
      <c r="AG203" s="264">
        <v>17543</v>
      </c>
      <c r="AH203" s="264">
        <v>10953</v>
      </c>
      <c r="AI203" s="264">
        <v>894904</v>
      </c>
      <c r="AK203" s="264" t="s">
        <v>617</v>
      </c>
    </row>
    <row r="204" spans="1:37">
      <c r="A204" s="307">
        <v>42491</v>
      </c>
      <c r="B204" s="264" t="s">
        <v>937</v>
      </c>
      <c r="C204" s="264">
        <v>13986</v>
      </c>
      <c r="D204" s="264">
        <v>36730</v>
      </c>
      <c r="E204" s="264">
        <v>11165</v>
      </c>
      <c r="F204" s="264">
        <v>6167</v>
      </c>
      <c r="G204" s="264">
        <v>31389</v>
      </c>
      <c r="H204" s="264">
        <v>9115</v>
      </c>
      <c r="I204" s="264">
        <v>13598</v>
      </c>
      <c r="J204" s="264">
        <v>35402</v>
      </c>
      <c r="K204" s="264">
        <v>109453</v>
      </c>
      <c r="L204" s="264">
        <v>13064</v>
      </c>
      <c r="M204" s="264">
        <v>44169</v>
      </c>
      <c r="N204" s="264">
        <v>13121</v>
      </c>
      <c r="O204" s="264">
        <v>13807</v>
      </c>
      <c r="P204" s="294">
        <v>84001</v>
      </c>
      <c r="Q204" s="264">
        <v>63161</v>
      </c>
      <c r="R204" s="264">
        <v>30758</v>
      </c>
      <c r="S204" s="264">
        <v>11630</v>
      </c>
      <c r="T204" s="264">
        <v>11126</v>
      </c>
      <c r="U204" s="264">
        <v>61897</v>
      </c>
      <c r="V204" s="264">
        <v>12725</v>
      </c>
      <c r="W204" s="264">
        <v>29010</v>
      </c>
      <c r="X204" s="264">
        <v>21049</v>
      </c>
      <c r="Y204" s="264">
        <v>13345</v>
      </c>
      <c r="Z204" s="264">
        <v>20819</v>
      </c>
      <c r="AA204" s="264">
        <v>34958</v>
      </c>
      <c r="AB204" s="264">
        <v>34717</v>
      </c>
      <c r="AC204" s="264">
        <v>10727</v>
      </c>
      <c r="AD204" s="264">
        <v>31723</v>
      </c>
      <c r="AE204" s="264">
        <v>4497</v>
      </c>
      <c r="AF204" s="264">
        <v>42603</v>
      </c>
      <c r="AG204" s="264">
        <v>17611</v>
      </c>
      <c r="AH204" s="264">
        <v>10987</v>
      </c>
      <c r="AI204" s="264">
        <v>898510</v>
      </c>
      <c r="AK204" s="264" t="s">
        <v>619</v>
      </c>
    </row>
    <row r="205" spans="1:37">
      <c r="A205" s="307">
        <v>42522</v>
      </c>
      <c r="B205" s="264" t="s">
        <v>938</v>
      </c>
      <c r="C205" s="264">
        <v>14108</v>
      </c>
      <c r="D205" s="264">
        <v>37016</v>
      </c>
      <c r="E205" s="264">
        <v>11254</v>
      </c>
      <c r="F205" s="264">
        <v>6196</v>
      </c>
      <c r="G205" s="264">
        <v>31587</v>
      </c>
      <c r="H205" s="264">
        <v>9177</v>
      </c>
      <c r="I205" s="264">
        <v>13677</v>
      </c>
      <c r="J205" s="264">
        <v>35653</v>
      </c>
      <c r="K205" s="264">
        <v>109813</v>
      </c>
      <c r="L205" s="264">
        <v>13096</v>
      </c>
      <c r="M205" s="264">
        <v>44419</v>
      </c>
      <c r="N205" s="264">
        <v>13207</v>
      </c>
      <c r="O205" s="264">
        <v>13920</v>
      </c>
      <c r="P205" s="294">
        <v>84379</v>
      </c>
      <c r="Q205" s="264">
        <v>63635</v>
      </c>
      <c r="R205" s="264">
        <v>30977</v>
      </c>
      <c r="S205" s="264">
        <v>11652</v>
      </c>
      <c r="T205" s="264">
        <v>11191</v>
      </c>
      <c r="U205" s="264">
        <v>62164</v>
      </c>
      <c r="V205" s="264">
        <v>12777</v>
      </c>
      <c r="W205" s="264">
        <v>29316</v>
      </c>
      <c r="X205" s="264">
        <v>21248</v>
      </c>
      <c r="Y205" s="264">
        <v>13404</v>
      </c>
      <c r="Z205" s="264">
        <v>20903</v>
      </c>
      <c r="AA205" s="264">
        <v>35254</v>
      </c>
      <c r="AB205" s="264">
        <v>34917</v>
      </c>
      <c r="AC205" s="264">
        <v>10742</v>
      </c>
      <c r="AD205" s="264">
        <v>31836</v>
      </c>
      <c r="AE205" s="264">
        <v>4535</v>
      </c>
      <c r="AF205" s="264">
        <v>42737</v>
      </c>
      <c r="AG205" s="264">
        <v>17719</v>
      </c>
      <c r="AH205" s="264">
        <v>11035</v>
      </c>
      <c r="AI205" s="264">
        <v>903544</v>
      </c>
      <c r="AK205" s="264" t="s">
        <v>622</v>
      </c>
    </row>
    <row r="206" spans="1:37">
      <c r="A206" s="307">
        <v>42552</v>
      </c>
      <c r="B206" s="264" t="s">
        <v>939</v>
      </c>
      <c r="C206" s="264">
        <v>14158</v>
      </c>
      <c r="D206" s="264">
        <v>36977</v>
      </c>
      <c r="E206" s="264">
        <v>11312</v>
      </c>
      <c r="F206" s="264">
        <v>6165</v>
      </c>
      <c r="G206" s="264">
        <v>31590</v>
      </c>
      <c r="H206" s="264">
        <v>9181</v>
      </c>
      <c r="I206" s="264">
        <v>13656</v>
      </c>
      <c r="J206" s="264">
        <v>35743</v>
      </c>
      <c r="K206" s="264">
        <v>110005</v>
      </c>
      <c r="L206" s="264">
        <v>13118</v>
      </c>
      <c r="M206" s="264">
        <v>44545</v>
      </c>
      <c r="N206" s="264">
        <v>13210</v>
      </c>
      <c r="O206" s="264">
        <v>13990</v>
      </c>
      <c r="P206" s="294">
        <v>84559</v>
      </c>
      <c r="Q206" s="264">
        <v>63854</v>
      </c>
      <c r="R206" s="264">
        <v>31077</v>
      </c>
      <c r="S206" s="264">
        <v>11681</v>
      </c>
      <c r="T206" s="264">
        <v>11190</v>
      </c>
      <c r="U206" s="264">
        <v>62217</v>
      </c>
      <c r="V206" s="264">
        <v>12802</v>
      </c>
      <c r="W206" s="264">
        <v>29420</v>
      </c>
      <c r="X206" s="264">
        <v>21366</v>
      </c>
      <c r="Y206" s="264">
        <v>13488</v>
      </c>
      <c r="Z206" s="264">
        <v>20979</v>
      </c>
      <c r="AA206" s="264">
        <v>35409</v>
      </c>
      <c r="AB206" s="264">
        <v>35050</v>
      </c>
      <c r="AC206" s="264">
        <v>10732</v>
      </c>
      <c r="AD206" s="264">
        <v>31881</v>
      </c>
      <c r="AE206" s="264">
        <v>4574</v>
      </c>
      <c r="AF206" s="264">
        <v>42733</v>
      </c>
      <c r="AG206" s="264">
        <v>17787</v>
      </c>
      <c r="AH206" s="264">
        <v>11026</v>
      </c>
      <c r="AI206" s="264">
        <v>905475</v>
      </c>
      <c r="AK206" s="264" t="s">
        <v>623</v>
      </c>
    </row>
    <row r="207" spans="1:37">
      <c r="A207" s="307">
        <v>42583</v>
      </c>
      <c r="B207" s="264" t="s">
        <v>940</v>
      </c>
      <c r="C207" s="264">
        <v>14255</v>
      </c>
      <c r="D207" s="264">
        <v>37258</v>
      </c>
      <c r="E207" s="264">
        <v>11337</v>
      </c>
      <c r="F207" s="264">
        <v>6149</v>
      </c>
      <c r="G207" s="264">
        <v>31733</v>
      </c>
      <c r="H207" s="264">
        <v>9225</v>
      </c>
      <c r="I207" s="264">
        <v>13734</v>
      </c>
      <c r="J207" s="264">
        <v>35935</v>
      </c>
      <c r="K207" s="264">
        <v>110431</v>
      </c>
      <c r="L207" s="264">
        <v>13099</v>
      </c>
      <c r="M207" s="264">
        <v>44712</v>
      </c>
      <c r="N207" s="264">
        <v>13295</v>
      </c>
      <c r="O207" s="264">
        <v>14067</v>
      </c>
      <c r="P207" s="294">
        <v>85024</v>
      </c>
      <c r="Q207" s="264">
        <v>64313</v>
      </c>
      <c r="R207" s="264">
        <v>31169</v>
      </c>
      <c r="S207" s="264">
        <v>11676</v>
      </c>
      <c r="T207" s="264">
        <v>11214</v>
      </c>
      <c r="U207" s="264">
        <v>62423</v>
      </c>
      <c r="V207" s="264">
        <v>12826</v>
      </c>
      <c r="W207" s="264">
        <v>29629</v>
      </c>
      <c r="X207" s="264">
        <v>21509</v>
      </c>
      <c r="Y207" s="264">
        <v>13593</v>
      </c>
      <c r="Z207" s="264">
        <v>21074</v>
      </c>
      <c r="AA207" s="264">
        <v>35625</v>
      </c>
      <c r="AB207" s="264">
        <v>35150</v>
      </c>
      <c r="AC207" s="264">
        <v>10792</v>
      </c>
      <c r="AD207" s="264">
        <v>32002</v>
      </c>
      <c r="AE207" s="264">
        <v>4643</v>
      </c>
      <c r="AF207" s="264">
        <v>42877</v>
      </c>
      <c r="AG207" s="264">
        <v>17872</v>
      </c>
      <c r="AH207" s="264">
        <v>11108</v>
      </c>
      <c r="AI207" s="264">
        <v>909749</v>
      </c>
      <c r="AK207" s="264" t="s">
        <v>624</v>
      </c>
    </row>
    <row r="208" spans="1:37">
      <c r="A208" s="307">
        <v>42614</v>
      </c>
      <c r="B208" s="264" t="s">
        <v>941</v>
      </c>
      <c r="C208" s="264">
        <v>14301</v>
      </c>
      <c r="D208" s="264">
        <v>37092</v>
      </c>
      <c r="E208" s="264">
        <v>11375</v>
      </c>
      <c r="F208" s="264">
        <v>6158</v>
      </c>
      <c r="G208" s="264">
        <v>31824</v>
      </c>
      <c r="H208" s="264">
        <v>9249</v>
      </c>
      <c r="I208" s="264">
        <v>13761</v>
      </c>
      <c r="J208" s="264">
        <v>36135</v>
      </c>
      <c r="K208" s="264">
        <v>110672</v>
      </c>
      <c r="L208" s="264">
        <v>13173</v>
      </c>
      <c r="M208" s="264">
        <v>44935</v>
      </c>
      <c r="N208" s="264">
        <v>13274</v>
      </c>
      <c r="O208" s="264">
        <v>14172</v>
      </c>
      <c r="P208" s="294">
        <v>85363</v>
      </c>
      <c r="Q208" s="264">
        <v>64628</v>
      </c>
      <c r="R208" s="264">
        <v>31338</v>
      </c>
      <c r="S208" s="264">
        <v>11675</v>
      </c>
      <c r="T208" s="264">
        <v>11230</v>
      </c>
      <c r="U208" s="264">
        <v>62638</v>
      </c>
      <c r="V208" s="264">
        <v>12870</v>
      </c>
      <c r="W208" s="264">
        <v>29859</v>
      </c>
      <c r="X208" s="264">
        <v>21582</v>
      </c>
      <c r="Y208" s="264">
        <v>13683</v>
      </c>
      <c r="Z208" s="264">
        <v>21114</v>
      </c>
      <c r="AA208" s="264">
        <v>35692</v>
      </c>
      <c r="AB208" s="264">
        <v>35173</v>
      </c>
      <c r="AC208" s="264">
        <v>10827</v>
      </c>
      <c r="AD208" s="264">
        <v>32019</v>
      </c>
      <c r="AE208" s="264">
        <v>4664</v>
      </c>
      <c r="AF208" s="264">
        <v>42830</v>
      </c>
      <c r="AG208" s="264">
        <v>17908</v>
      </c>
      <c r="AH208" s="264">
        <v>11114</v>
      </c>
      <c r="AI208" s="264">
        <v>912328</v>
      </c>
      <c r="AK208" s="264" t="s">
        <v>625</v>
      </c>
    </row>
    <row r="209" spans="1:37">
      <c r="A209" s="307">
        <v>42644</v>
      </c>
      <c r="B209" s="264" t="s">
        <v>942</v>
      </c>
      <c r="C209" s="264">
        <v>14365</v>
      </c>
      <c r="D209" s="264">
        <v>37303</v>
      </c>
      <c r="E209" s="264">
        <v>11432</v>
      </c>
      <c r="F209" s="264">
        <v>6143</v>
      </c>
      <c r="G209" s="264">
        <v>31970</v>
      </c>
      <c r="H209" s="264">
        <v>9322</v>
      </c>
      <c r="I209" s="264">
        <v>13859</v>
      </c>
      <c r="J209" s="264">
        <v>36266</v>
      </c>
      <c r="K209" s="264">
        <v>111014</v>
      </c>
      <c r="L209" s="264">
        <v>13245</v>
      </c>
      <c r="M209" s="264">
        <v>45184</v>
      </c>
      <c r="N209" s="264">
        <v>13317</v>
      </c>
      <c r="O209" s="264">
        <v>14227</v>
      </c>
      <c r="P209" s="294">
        <v>85743</v>
      </c>
      <c r="Q209" s="264">
        <v>64858</v>
      </c>
      <c r="R209" s="264">
        <v>31628</v>
      </c>
      <c r="S209" s="264">
        <v>11726</v>
      </c>
      <c r="T209" s="264">
        <v>11328</v>
      </c>
      <c r="U209" s="264">
        <v>63027</v>
      </c>
      <c r="V209" s="264">
        <v>12899</v>
      </c>
      <c r="W209" s="264">
        <v>30058</v>
      </c>
      <c r="X209" s="264">
        <v>21786</v>
      </c>
      <c r="Y209" s="264">
        <v>13748</v>
      </c>
      <c r="Z209" s="264">
        <v>21173</v>
      </c>
      <c r="AA209" s="264">
        <v>35932</v>
      </c>
      <c r="AB209" s="264">
        <v>35291</v>
      </c>
      <c r="AC209" s="264">
        <v>10864</v>
      </c>
      <c r="AD209" s="264">
        <v>32066</v>
      </c>
      <c r="AE209" s="264">
        <v>4687</v>
      </c>
      <c r="AF209" s="264">
        <v>42938</v>
      </c>
      <c r="AG209" s="264">
        <v>17927</v>
      </c>
      <c r="AH209" s="264">
        <v>11149</v>
      </c>
      <c r="AI209" s="264">
        <v>916475</v>
      </c>
      <c r="AK209" s="264" t="s">
        <v>626</v>
      </c>
    </row>
    <row r="210" spans="1:37">
      <c r="A210" s="307">
        <v>42675</v>
      </c>
      <c r="B210" s="264" t="s">
        <v>943</v>
      </c>
      <c r="C210" s="264">
        <v>14418</v>
      </c>
      <c r="D210" s="264">
        <v>37387</v>
      </c>
      <c r="E210" s="264">
        <v>11496</v>
      </c>
      <c r="F210" s="264">
        <v>6147</v>
      </c>
      <c r="G210" s="264">
        <v>32065</v>
      </c>
      <c r="H210" s="264">
        <v>9334</v>
      </c>
      <c r="I210" s="264">
        <v>13805</v>
      </c>
      <c r="J210" s="264">
        <v>36369</v>
      </c>
      <c r="K210" s="264">
        <v>111271</v>
      </c>
      <c r="L210" s="264">
        <v>13298</v>
      </c>
      <c r="M210" s="264">
        <v>45320</v>
      </c>
      <c r="N210" s="264">
        <v>13354</v>
      </c>
      <c r="O210" s="264">
        <v>14268</v>
      </c>
      <c r="P210" s="294">
        <v>86078</v>
      </c>
      <c r="Q210" s="264">
        <v>65005</v>
      </c>
      <c r="R210" s="264">
        <v>31798</v>
      </c>
      <c r="S210" s="264">
        <v>11737</v>
      </c>
      <c r="T210" s="264">
        <v>11363</v>
      </c>
      <c r="U210" s="264">
        <v>63162</v>
      </c>
      <c r="V210" s="264">
        <v>12982</v>
      </c>
      <c r="W210" s="264">
        <v>30119</v>
      </c>
      <c r="X210" s="264">
        <v>21887</v>
      </c>
      <c r="Y210" s="264">
        <v>13805</v>
      </c>
      <c r="Z210" s="264">
        <v>21203</v>
      </c>
      <c r="AA210" s="264">
        <v>36118</v>
      </c>
      <c r="AB210" s="264">
        <v>35334</v>
      </c>
      <c r="AC210" s="264">
        <v>10753</v>
      </c>
      <c r="AD210" s="264">
        <v>32122</v>
      </c>
      <c r="AE210" s="264">
        <v>4700</v>
      </c>
      <c r="AF210" s="264">
        <v>42811</v>
      </c>
      <c r="AG210" s="264">
        <v>17922</v>
      </c>
      <c r="AH210" s="264">
        <v>11222</v>
      </c>
      <c r="AI210" s="264">
        <v>918653</v>
      </c>
      <c r="AK210" s="264" t="s">
        <v>627</v>
      </c>
    </row>
    <row r="211" spans="1:37">
      <c r="A211" s="307">
        <v>42705</v>
      </c>
      <c r="B211" s="264" t="s">
        <v>944</v>
      </c>
      <c r="C211" s="264">
        <v>14407</v>
      </c>
      <c r="D211" s="264">
        <v>37463</v>
      </c>
      <c r="E211" s="264">
        <v>11472</v>
      </c>
      <c r="F211" s="264">
        <v>6076</v>
      </c>
      <c r="G211" s="264">
        <v>31987</v>
      </c>
      <c r="H211" s="264">
        <v>9348</v>
      </c>
      <c r="I211" s="264">
        <v>13754</v>
      </c>
      <c r="J211" s="264">
        <v>36344</v>
      </c>
      <c r="K211" s="264">
        <v>111126</v>
      </c>
      <c r="L211" s="264">
        <v>13274</v>
      </c>
      <c r="M211" s="264">
        <v>45368</v>
      </c>
      <c r="N211" s="264">
        <v>13317</v>
      </c>
      <c r="O211" s="264">
        <v>14271</v>
      </c>
      <c r="P211" s="294">
        <v>86097</v>
      </c>
      <c r="Q211" s="264">
        <v>64861</v>
      </c>
      <c r="R211" s="264">
        <v>31814</v>
      </c>
      <c r="S211" s="264">
        <v>11727</v>
      </c>
      <c r="T211" s="264">
        <v>11368</v>
      </c>
      <c r="U211" s="264">
        <v>63130</v>
      </c>
      <c r="V211" s="264">
        <v>12961</v>
      </c>
      <c r="W211" s="264">
        <v>30161</v>
      </c>
      <c r="X211" s="264">
        <v>21884</v>
      </c>
      <c r="Y211" s="264">
        <v>13747</v>
      </c>
      <c r="Z211" s="264">
        <v>21132</v>
      </c>
      <c r="AA211" s="264">
        <v>36118</v>
      </c>
      <c r="AB211" s="264">
        <v>35301</v>
      </c>
      <c r="AC211" s="264">
        <v>10691</v>
      </c>
      <c r="AD211" s="264">
        <v>32093</v>
      </c>
      <c r="AE211" s="264">
        <v>4700</v>
      </c>
      <c r="AF211" s="264">
        <v>42607</v>
      </c>
      <c r="AG211" s="264">
        <v>17837</v>
      </c>
      <c r="AH211" s="264">
        <v>11244</v>
      </c>
      <c r="AI211" s="264">
        <v>917680</v>
      </c>
      <c r="AK211" s="264" t="s">
        <v>628</v>
      </c>
    </row>
    <row r="212" spans="1:37">
      <c r="A212" s="307">
        <v>42736</v>
      </c>
      <c r="B212" s="264" t="s">
        <v>1021</v>
      </c>
      <c r="C212" s="264">
        <v>14405</v>
      </c>
      <c r="D212" s="264">
        <v>37456</v>
      </c>
      <c r="E212" s="264">
        <v>11498</v>
      </c>
      <c r="F212" s="264">
        <v>6038</v>
      </c>
      <c r="G212" s="264">
        <v>31916</v>
      </c>
      <c r="H212" s="264">
        <v>9346</v>
      </c>
      <c r="I212" s="264">
        <v>13670</v>
      </c>
      <c r="J212" s="264">
        <v>36355</v>
      </c>
      <c r="K212" s="264">
        <v>111040</v>
      </c>
      <c r="L212" s="264">
        <v>13296</v>
      </c>
      <c r="M212" s="264">
        <v>45270</v>
      </c>
      <c r="N212" s="264">
        <v>13222</v>
      </c>
      <c r="O212" s="264">
        <v>14243</v>
      </c>
      <c r="P212" s="294">
        <v>86101</v>
      </c>
      <c r="Q212" s="264">
        <v>64854</v>
      </c>
      <c r="R212" s="264">
        <v>31804</v>
      </c>
      <c r="S212" s="264">
        <v>11689</v>
      </c>
      <c r="T212" s="264">
        <v>11331</v>
      </c>
      <c r="U212" s="264">
        <v>63082</v>
      </c>
      <c r="V212" s="264">
        <v>12887</v>
      </c>
      <c r="W212" s="264">
        <v>30149</v>
      </c>
      <c r="X212" s="264">
        <v>21970</v>
      </c>
      <c r="Y212" s="264">
        <v>13789</v>
      </c>
      <c r="Z212" s="264">
        <v>21213</v>
      </c>
      <c r="AA212" s="264">
        <v>36129</v>
      </c>
      <c r="AB212" s="264">
        <v>35315</v>
      </c>
      <c r="AC212" s="264">
        <v>10578</v>
      </c>
      <c r="AD212" s="264">
        <v>32015</v>
      </c>
      <c r="AE212" s="264">
        <v>4661</v>
      </c>
      <c r="AF212" s="264">
        <v>42414</v>
      </c>
      <c r="AG212" s="264">
        <v>17874</v>
      </c>
      <c r="AH212" s="264">
        <v>11195</v>
      </c>
      <c r="AI212" s="264">
        <v>916805</v>
      </c>
      <c r="AJ212" s="264">
        <v>2017</v>
      </c>
      <c r="AK212" s="264" t="s">
        <v>620</v>
      </c>
    </row>
    <row r="213" spans="1:37">
      <c r="A213" s="307">
        <v>42767</v>
      </c>
      <c r="B213" s="264" t="s">
        <v>945</v>
      </c>
      <c r="C213" s="264">
        <v>14500</v>
      </c>
      <c r="D213" s="264">
        <v>37495</v>
      </c>
      <c r="E213" s="264">
        <v>11559</v>
      </c>
      <c r="F213" s="264">
        <v>6024</v>
      </c>
      <c r="G213" s="264">
        <v>32109</v>
      </c>
      <c r="H213" s="264">
        <v>9406</v>
      </c>
      <c r="I213" s="264">
        <v>13700</v>
      </c>
      <c r="J213" s="264">
        <v>36520</v>
      </c>
      <c r="K213" s="264">
        <v>111246</v>
      </c>
      <c r="L213" s="264">
        <v>13324</v>
      </c>
      <c r="M213" s="264">
        <v>45456</v>
      </c>
      <c r="N213" s="264">
        <v>13295</v>
      </c>
      <c r="O213" s="264">
        <v>14296</v>
      </c>
      <c r="P213" s="294">
        <v>86609</v>
      </c>
      <c r="Q213" s="264">
        <v>65138</v>
      </c>
      <c r="R213" s="264">
        <v>32030</v>
      </c>
      <c r="S213" s="264">
        <v>11750</v>
      </c>
      <c r="T213" s="264">
        <v>11380</v>
      </c>
      <c r="U213" s="264">
        <v>63208</v>
      </c>
      <c r="V213" s="264">
        <v>12877</v>
      </c>
      <c r="W213" s="264">
        <v>30271</v>
      </c>
      <c r="X213" s="264">
        <v>22125</v>
      </c>
      <c r="Y213" s="264">
        <v>13889</v>
      </c>
      <c r="Z213" s="264">
        <v>21313</v>
      </c>
      <c r="AA213" s="264">
        <v>36296</v>
      </c>
      <c r="AB213" s="264">
        <v>35412</v>
      </c>
      <c r="AC213" s="264">
        <v>10551</v>
      </c>
      <c r="AD213" s="264">
        <v>32162</v>
      </c>
      <c r="AE213" s="264">
        <v>4681</v>
      </c>
      <c r="AF213" s="264">
        <v>42480</v>
      </c>
      <c r="AG213" s="264">
        <v>17979</v>
      </c>
      <c r="AH213" s="264">
        <v>11228</v>
      </c>
      <c r="AI213" s="264">
        <v>920309</v>
      </c>
      <c r="AK213" s="264" t="s">
        <v>621</v>
      </c>
    </row>
    <row r="214" spans="1:37">
      <c r="A214" s="307">
        <v>42795</v>
      </c>
      <c r="B214" s="264" t="s">
        <v>946</v>
      </c>
      <c r="C214" s="264">
        <v>14596</v>
      </c>
      <c r="D214" s="264">
        <v>37844</v>
      </c>
      <c r="E214" s="264">
        <v>11608</v>
      </c>
      <c r="F214" s="264">
        <v>6063</v>
      </c>
      <c r="G214" s="264">
        <v>32289</v>
      </c>
      <c r="H214" s="264">
        <v>9479</v>
      </c>
      <c r="I214" s="264">
        <v>13795</v>
      </c>
      <c r="J214" s="264">
        <v>36768</v>
      </c>
      <c r="K214" s="264">
        <v>111517</v>
      </c>
      <c r="L214" s="264">
        <v>13367</v>
      </c>
      <c r="M214" s="264">
        <v>45769</v>
      </c>
      <c r="N214" s="264">
        <v>13368</v>
      </c>
      <c r="O214" s="264">
        <v>14348</v>
      </c>
      <c r="P214" s="294">
        <v>87244</v>
      </c>
      <c r="Q214" s="264">
        <v>65449</v>
      </c>
      <c r="R214" s="264">
        <v>32247</v>
      </c>
      <c r="S214" s="264">
        <v>11788</v>
      </c>
      <c r="T214" s="264">
        <v>11415</v>
      </c>
      <c r="U214" s="264">
        <v>63472</v>
      </c>
      <c r="V214" s="264">
        <v>12903</v>
      </c>
      <c r="W214" s="264">
        <v>30381</v>
      </c>
      <c r="X214" s="264">
        <v>22300</v>
      </c>
      <c r="Y214" s="264">
        <v>14056</v>
      </c>
      <c r="Z214" s="264">
        <v>21404</v>
      </c>
      <c r="AA214" s="264">
        <v>36492</v>
      </c>
      <c r="AB214" s="264">
        <v>35544</v>
      </c>
      <c r="AC214" s="264">
        <v>10589</v>
      </c>
      <c r="AD214" s="264">
        <v>32273</v>
      </c>
      <c r="AE214" s="264">
        <v>4683</v>
      </c>
      <c r="AF214" s="264">
        <v>42540</v>
      </c>
      <c r="AG214" s="264">
        <v>18047</v>
      </c>
      <c r="AH214" s="264">
        <v>11319</v>
      </c>
      <c r="AI214" s="264">
        <v>924957</v>
      </c>
      <c r="AK214" s="264" t="s">
        <v>578</v>
      </c>
    </row>
    <row r="215" spans="1:37">
      <c r="A215" s="307">
        <v>42826</v>
      </c>
      <c r="B215" s="264" t="s">
        <v>947</v>
      </c>
      <c r="C215" s="264">
        <v>14692</v>
      </c>
      <c r="D215" s="264">
        <v>38059</v>
      </c>
      <c r="E215" s="264">
        <v>11666</v>
      </c>
      <c r="F215" s="264">
        <v>6032</v>
      </c>
      <c r="G215" s="264">
        <v>32375</v>
      </c>
      <c r="H215" s="264">
        <v>9528</v>
      </c>
      <c r="I215" s="264">
        <v>13767</v>
      </c>
      <c r="J215" s="264">
        <v>36929</v>
      </c>
      <c r="K215" s="264">
        <v>111761</v>
      </c>
      <c r="L215" s="264">
        <v>13438</v>
      </c>
      <c r="M215" s="264">
        <v>45848</v>
      </c>
      <c r="N215" s="264">
        <v>13390</v>
      </c>
      <c r="O215" s="264">
        <v>14409</v>
      </c>
      <c r="P215" s="294">
        <v>87457</v>
      </c>
      <c r="Q215" s="264">
        <v>65572</v>
      </c>
      <c r="R215" s="264">
        <v>32411</v>
      </c>
      <c r="S215" s="264">
        <v>11814</v>
      </c>
      <c r="T215" s="264">
        <v>11480</v>
      </c>
      <c r="U215" s="264">
        <v>63593</v>
      </c>
      <c r="V215" s="264">
        <v>12927</v>
      </c>
      <c r="W215" s="264">
        <v>30537</v>
      </c>
      <c r="X215" s="264">
        <v>22355</v>
      </c>
      <c r="Y215" s="264">
        <v>14222</v>
      </c>
      <c r="Z215" s="264">
        <v>21412</v>
      </c>
      <c r="AA215" s="264">
        <v>36559</v>
      </c>
      <c r="AB215" s="264">
        <v>35691</v>
      </c>
      <c r="AC215" s="264">
        <v>10574</v>
      </c>
      <c r="AD215" s="264">
        <v>32377</v>
      </c>
      <c r="AE215" s="264">
        <v>4715</v>
      </c>
      <c r="AF215" s="264">
        <v>42653</v>
      </c>
      <c r="AG215" s="264">
        <v>18133</v>
      </c>
      <c r="AH215" s="264">
        <v>11346</v>
      </c>
      <c r="AI215" s="264">
        <v>927722</v>
      </c>
      <c r="AK215" s="264" t="s">
        <v>617</v>
      </c>
    </row>
    <row r="216" spans="1:37">
      <c r="A216" s="307">
        <v>42856</v>
      </c>
      <c r="B216" s="264" t="s">
        <v>948</v>
      </c>
      <c r="C216" s="264">
        <v>14716</v>
      </c>
      <c r="D216" s="264">
        <v>38174</v>
      </c>
      <c r="E216" s="264">
        <v>11708</v>
      </c>
      <c r="F216" s="264">
        <v>6055</v>
      </c>
      <c r="G216" s="264">
        <v>32509</v>
      </c>
      <c r="H216" s="264">
        <v>9563</v>
      </c>
      <c r="I216" s="264">
        <v>13864</v>
      </c>
      <c r="J216" s="264">
        <v>37065</v>
      </c>
      <c r="K216" s="264">
        <v>112079</v>
      </c>
      <c r="L216" s="264">
        <v>13497</v>
      </c>
      <c r="M216" s="264">
        <v>46083</v>
      </c>
      <c r="N216" s="264">
        <v>13404</v>
      </c>
      <c r="O216" s="264">
        <v>14456</v>
      </c>
      <c r="P216" s="294">
        <v>87686</v>
      </c>
      <c r="Q216" s="264">
        <v>65951</v>
      </c>
      <c r="R216" s="264">
        <v>32555</v>
      </c>
      <c r="S216" s="264">
        <v>11817</v>
      </c>
      <c r="T216" s="264">
        <v>11531</v>
      </c>
      <c r="U216" s="264">
        <v>63798</v>
      </c>
      <c r="V216" s="264">
        <v>12934</v>
      </c>
      <c r="W216" s="264">
        <v>30614</v>
      </c>
      <c r="X216" s="264">
        <v>22526</v>
      </c>
      <c r="Y216" s="264">
        <v>14300</v>
      </c>
      <c r="Z216" s="264">
        <v>21485</v>
      </c>
      <c r="AA216" s="264">
        <v>36680</v>
      </c>
      <c r="AB216" s="264">
        <v>35763</v>
      </c>
      <c r="AC216" s="264">
        <v>10578</v>
      </c>
      <c r="AD216" s="264">
        <v>32468</v>
      </c>
      <c r="AE216" s="264">
        <v>4685</v>
      </c>
      <c r="AF216" s="264">
        <v>42706</v>
      </c>
      <c r="AG216" s="264">
        <v>18236</v>
      </c>
      <c r="AH216" s="264">
        <v>11371</v>
      </c>
      <c r="AI216" s="264">
        <v>930857</v>
      </c>
      <c r="AK216" s="264" t="s">
        <v>619</v>
      </c>
    </row>
    <row r="217" spans="1:37">
      <c r="A217" s="307">
        <v>42887</v>
      </c>
      <c r="B217" s="264" t="s">
        <v>949</v>
      </c>
      <c r="C217" s="264">
        <v>14758</v>
      </c>
      <c r="D217" s="264">
        <v>38438</v>
      </c>
      <c r="E217" s="264">
        <v>11850</v>
      </c>
      <c r="F217" s="264">
        <v>6070</v>
      </c>
      <c r="G217" s="264">
        <v>32639</v>
      </c>
      <c r="H217" s="264">
        <v>9610</v>
      </c>
      <c r="I217" s="264">
        <v>13936</v>
      </c>
      <c r="J217" s="264">
        <v>37189</v>
      </c>
      <c r="K217" s="264">
        <v>112552</v>
      </c>
      <c r="L217" s="264">
        <v>13522</v>
      </c>
      <c r="M217" s="264">
        <v>46294</v>
      </c>
      <c r="N217" s="264">
        <v>13479</v>
      </c>
      <c r="O217" s="264">
        <v>14490</v>
      </c>
      <c r="P217" s="294">
        <v>88171</v>
      </c>
      <c r="Q217" s="264">
        <v>66319</v>
      </c>
      <c r="R217" s="264">
        <v>32854</v>
      </c>
      <c r="S217" s="264">
        <v>11863</v>
      </c>
      <c r="T217" s="264">
        <v>11566</v>
      </c>
      <c r="U217" s="264">
        <v>64038</v>
      </c>
      <c r="V217" s="264">
        <v>13003</v>
      </c>
      <c r="W217" s="264">
        <v>30818</v>
      </c>
      <c r="X217" s="264">
        <v>22752</v>
      </c>
      <c r="Y217" s="264">
        <v>14467</v>
      </c>
      <c r="Z217" s="264">
        <v>21570</v>
      </c>
      <c r="AA217" s="264">
        <v>36930</v>
      </c>
      <c r="AB217" s="264">
        <v>35945</v>
      </c>
      <c r="AC217" s="264">
        <v>10597</v>
      </c>
      <c r="AD217" s="264">
        <v>32638</v>
      </c>
      <c r="AE217" s="264">
        <v>4718</v>
      </c>
      <c r="AF217" s="264">
        <v>42836</v>
      </c>
      <c r="AG217" s="264">
        <v>18344</v>
      </c>
      <c r="AH217" s="264">
        <v>11399</v>
      </c>
      <c r="AI217" s="264">
        <v>935655</v>
      </c>
      <c r="AK217" s="264" t="s">
        <v>622</v>
      </c>
    </row>
    <row r="218" spans="1:37">
      <c r="A218" s="307">
        <v>42917</v>
      </c>
      <c r="B218" s="264" t="s">
        <v>950</v>
      </c>
      <c r="C218" s="264">
        <v>14797</v>
      </c>
      <c r="D218" s="264">
        <v>38633</v>
      </c>
      <c r="E218" s="264">
        <v>11874</v>
      </c>
      <c r="F218" s="264">
        <v>6081</v>
      </c>
      <c r="G218" s="264">
        <v>32673</v>
      </c>
      <c r="H218" s="264">
        <v>9670</v>
      </c>
      <c r="I218" s="264">
        <v>13978</v>
      </c>
      <c r="J218" s="264">
        <v>37248</v>
      </c>
      <c r="K218" s="264">
        <v>112808</v>
      </c>
      <c r="L218" s="264">
        <v>13500</v>
      </c>
      <c r="M218" s="264">
        <v>46340</v>
      </c>
      <c r="N218" s="264">
        <v>13467</v>
      </c>
      <c r="O218" s="264">
        <v>14495</v>
      </c>
      <c r="P218" s="294">
        <v>88539</v>
      </c>
      <c r="Q218" s="264">
        <v>66652</v>
      </c>
      <c r="R218" s="264">
        <v>32974</v>
      </c>
      <c r="S218" s="264">
        <v>11926</v>
      </c>
      <c r="T218" s="264">
        <v>11601</v>
      </c>
      <c r="U218" s="264">
        <v>64194</v>
      </c>
      <c r="V218" s="264">
        <v>13088</v>
      </c>
      <c r="W218" s="264">
        <v>30919</v>
      </c>
      <c r="X218" s="264">
        <v>22872</v>
      </c>
      <c r="Y218" s="264">
        <v>14560</v>
      </c>
      <c r="Z218" s="264">
        <v>21608</v>
      </c>
      <c r="AA218" s="264">
        <v>37030</v>
      </c>
      <c r="AB218" s="264">
        <v>36002</v>
      </c>
      <c r="AC218" s="264">
        <v>10578</v>
      </c>
      <c r="AD218" s="264">
        <v>32713</v>
      </c>
      <c r="AE218" s="264">
        <v>4714</v>
      </c>
      <c r="AF218" s="264">
        <v>42758</v>
      </c>
      <c r="AG218" s="264">
        <v>18393</v>
      </c>
      <c r="AH218" s="264">
        <v>11441</v>
      </c>
      <c r="AI218" s="264">
        <v>938126</v>
      </c>
      <c r="AK218" s="264" t="s">
        <v>623</v>
      </c>
    </row>
    <row r="219" spans="1:37">
      <c r="A219" s="307">
        <v>42948</v>
      </c>
      <c r="B219" s="264" t="s">
        <v>951</v>
      </c>
      <c r="C219" s="264">
        <v>14876</v>
      </c>
      <c r="D219" s="264">
        <v>38888</v>
      </c>
      <c r="E219" s="264">
        <v>11891</v>
      </c>
      <c r="F219" s="264">
        <v>6069</v>
      </c>
      <c r="G219" s="264">
        <v>32804</v>
      </c>
      <c r="H219" s="264">
        <v>9730</v>
      </c>
      <c r="I219" s="264">
        <v>14094</v>
      </c>
      <c r="J219" s="264">
        <v>37386</v>
      </c>
      <c r="K219" s="264">
        <v>113137</v>
      </c>
      <c r="L219" s="264">
        <v>13557</v>
      </c>
      <c r="M219" s="264">
        <v>46607</v>
      </c>
      <c r="N219" s="264">
        <v>13498</v>
      </c>
      <c r="O219" s="264">
        <v>14586</v>
      </c>
      <c r="P219" s="294">
        <v>89150</v>
      </c>
      <c r="Q219" s="264">
        <v>67044</v>
      </c>
      <c r="R219" s="264">
        <v>33132</v>
      </c>
      <c r="S219" s="264">
        <v>11962</v>
      </c>
      <c r="T219" s="264">
        <v>11695</v>
      </c>
      <c r="U219" s="264">
        <v>64531</v>
      </c>
      <c r="V219" s="264">
        <v>13154</v>
      </c>
      <c r="W219" s="264">
        <v>31054</v>
      </c>
      <c r="X219" s="264">
        <v>22997</v>
      </c>
      <c r="Y219" s="264">
        <v>14717</v>
      </c>
      <c r="Z219" s="264">
        <v>21640</v>
      </c>
      <c r="AA219" s="264">
        <v>37207</v>
      </c>
      <c r="AB219" s="264">
        <v>36097</v>
      </c>
      <c r="AC219" s="264">
        <v>10588</v>
      </c>
      <c r="AD219" s="264">
        <v>32782</v>
      </c>
      <c r="AE219" s="264">
        <v>4774</v>
      </c>
      <c r="AF219" s="264">
        <v>42903</v>
      </c>
      <c r="AG219" s="264">
        <v>18395</v>
      </c>
      <c r="AH219" s="264">
        <v>11517</v>
      </c>
      <c r="AI219" s="264">
        <v>942462</v>
      </c>
      <c r="AK219" s="264" t="s">
        <v>624</v>
      </c>
    </row>
    <row r="220" spans="1:37">
      <c r="A220" s="307">
        <v>42979</v>
      </c>
      <c r="B220" s="264" t="s">
        <v>952</v>
      </c>
      <c r="C220" s="264">
        <v>14918</v>
      </c>
      <c r="D220" s="264">
        <v>39067</v>
      </c>
      <c r="E220" s="264">
        <v>11885</v>
      </c>
      <c r="F220" s="264">
        <v>6070</v>
      </c>
      <c r="G220" s="264">
        <v>32864</v>
      </c>
      <c r="H220" s="264">
        <v>9749</v>
      </c>
      <c r="I220" s="264">
        <v>14103</v>
      </c>
      <c r="J220" s="264">
        <v>37564</v>
      </c>
      <c r="K220" s="264">
        <v>113284</v>
      </c>
      <c r="L220" s="264">
        <v>13604</v>
      </c>
      <c r="M220" s="264">
        <v>46793</v>
      </c>
      <c r="N220" s="264">
        <v>13551</v>
      </c>
      <c r="O220" s="264">
        <v>14640</v>
      </c>
      <c r="P220" s="294">
        <v>89455</v>
      </c>
      <c r="Q220" s="264">
        <v>67272</v>
      </c>
      <c r="R220" s="264">
        <v>33277</v>
      </c>
      <c r="S220" s="264">
        <v>11982</v>
      </c>
      <c r="T220" s="264">
        <v>11734</v>
      </c>
      <c r="U220" s="264">
        <v>64652</v>
      </c>
      <c r="V220" s="264">
        <v>13130</v>
      </c>
      <c r="W220" s="264">
        <v>31121</v>
      </c>
      <c r="X220" s="264">
        <v>23091</v>
      </c>
      <c r="Y220" s="264">
        <v>14822</v>
      </c>
      <c r="Z220" s="264">
        <v>21681</v>
      </c>
      <c r="AA220" s="264">
        <v>37310</v>
      </c>
      <c r="AB220" s="264">
        <v>36140</v>
      </c>
      <c r="AC220" s="264">
        <v>10581</v>
      </c>
      <c r="AD220" s="264">
        <v>32902</v>
      </c>
      <c r="AE220" s="264">
        <v>4805</v>
      </c>
      <c r="AF220" s="264">
        <v>42941</v>
      </c>
      <c r="AG220" s="264">
        <v>18474</v>
      </c>
      <c r="AH220" s="264">
        <v>11516</v>
      </c>
      <c r="AI220" s="264">
        <v>944978</v>
      </c>
      <c r="AK220" s="264" t="s">
        <v>625</v>
      </c>
    </row>
    <row r="221" spans="1:37">
      <c r="A221" s="307">
        <v>43009</v>
      </c>
      <c r="B221" s="264" t="s">
        <v>953</v>
      </c>
      <c r="C221" s="264">
        <v>15008</v>
      </c>
      <c r="D221" s="264">
        <v>39300</v>
      </c>
      <c r="E221" s="264">
        <v>11915</v>
      </c>
      <c r="F221" s="264">
        <v>6044</v>
      </c>
      <c r="G221" s="264">
        <v>32949</v>
      </c>
      <c r="H221" s="264">
        <v>9803</v>
      </c>
      <c r="I221" s="264">
        <v>14191</v>
      </c>
      <c r="J221" s="264">
        <v>37748</v>
      </c>
      <c r="K221" s="264">
        <v>113593</v>
      </c>
      <c r="L221" s="264">
        <v>13688</v>
      </c>
      <c r="M221" s="264">
        <v>47021</v>
      </c>
      <c r="N221" s="264">
        <v>13566</v>
      </c>
      <c r="O221" s="264">
        <v>14697</v>
      </c>
      <c r="P221" s="294">
        <v>89952</v>
      </c>
      <c r="Q221" s="264">
        <v>67658</v>
      </c>
      <c r="R221" s="264">
        <v>33539</v>
      </c>
      <c r="S221" s="264">
        <v>11959</v>
      </c>
      <c r="T221" s="264">
        <v>11749</v>
      </c>
      <c r="U221" s="264">
        <v>64941</v>
      </c>
      <c r="V221" s="264">
        <v>13195</v>
      </c>
      <c r="W221" s="264">
        <v>31290</v>
      </c>
      <c r="X221" s="264">
        <v>23213</v>
      </c>
      <c r="Y221" s="264">
        <v>14952</v>
      </c>
      <c r="Z221" s="264">
        <v>21735</v>
      </c>
      <c r="AA221" s="264">
        <v>37580</v>
      </c>
      <c r="AB221" s="264">
        <v>36303</v>
      </c>
      <c r="AC221" s="264">
        <v>10623</v>
      </c>
      <c r="AD221" s="264">
        <v>33063</v>
      </c>
      <c r="AE221" s="264">
        <v>4830</v>
      </c>
      <c r="AF221" s="264">
        <v>43017</v>
      </c>
      <c r="AG221" s="264">
        <v>18550</v>
      </c>
      <c r="AH221" s="264">
        <v>11585</v>
      </c>
      <c r="AI221" s="264">
        <v>949257</v>
      </c>
      <c r="AK221" s="264" t="s">
        <v>626</v>
      </c>
    </row>
    <row r="222" spans="1:37">
      <c r="A222" s="307">
        <v>43040</v>
      </c>
      <c r="B222" s="264" t="s">
        <v>954</v>
      </c>
      <c r="C222" s="264">
        <v>15056</v>
      </c>
      <c r="D222" s="264">
        <v>39426</v>
      </c>
      <c r="E222" s="264">
        <v>11956</v>
      </c>
      <c r="F222" s="264">
        <v>6042</v>
      </c>
      <c r="G222" s="264">
        <v>32991</v>
      </c>
      <c r="H222" s="264">
        <v>9811</v>
      </c>
      <c r="I222" s="264">
        <v>14179</v>
      </c>
      <c r="J222" s="264">
        <v>37897</v>
      </c>
      <c r="K222" s="264">
        <v>113665</v>
      </c>
      <c r="L222" s="264">
        <v>13708</v>
      </c>
      <c r="M222" s="264">
        <v>47119</v>
      </c>
      <c r="N222" s="264">
        <v>13607</v>
      </c>
      <c r="O222" s="264">
        <v>14715</v>
      </c>
      <c r="P222" s="294">
        <v>90154</v>
      </c>
      <c r="Q222" s="264">
        <v>67967</v>
      </c>
      <c r="R222" s="264">
        <v>33605</v>
      </c>
      <c r="S222" s="264">
        <v>11978</v>
      </c>
      <c r="T222" s="264">
        <v>11758</v>
      </c>
      <c r="U222" s="264">
        <v>65120</v>
      </c>
      <c r="V222" s="264">
        <v>13241</v>
      </c>
      <c r="W222" s="264">
        <v>31368</v>
      </c>
      <c r="X222" s="264">
        <v>23357</v>
      </c>
      <c r="Y222" s="264">
        <v>15016</v>
      </c>
      <c r="Z222" s="264">
        <v>21873</v>
      </c>
      <c r="AA222" s="264">
        <v>37644</v>
      </c>
      <c r="AB222" s="264">
        <v>36443</v>
      </c>
      <c r="AC222" s="264">
        <v>10614</v>
      </c>
      <c r="AD222" s="264">
        <v>33125</v>
      </c>
      <c r="AE222" s="264">
        <v>4839</v>
      </c>
      <c r="AF222" s="264">
        <v>43065</v>
      </c>
      <c r="AG222" s="264">
        <v>18605</v>
      </c>
      <c r="AH222" s="264">
        <v>11617</v>
      </c>
      <c r="AI222" s="264">
        <v>951561</v>
      </c>
      <c r="AK222" s="264" t="s">
        <v>627</v>
      </c>
    </row>
    <row r="223" spans="1:37">
      <c r="A223" s="307">
        <v>43070</v>
      </c>
      <c r="B223" s="264" t="s">
        <v>955</v>
      </c>
      <c r="C223" s="264">
        <v>15013</v>
      </c>
      <c r="D223" s="264">
        <v>39227</v>
      </c>
      <c r="E223" s="264">
        <v>11919</v>
      </c>
      <c r="F223" s="264">
        <v>6010</v>
      </c>
      <c r="G223" s="264">
        <v>32856</v>
      </c>
      <c r="H223" s="264">
        <v>9793</v>
      </c>
      <c r="I223" s="264">
        <v>14169</v>
      </c>
      <c r="J223" s="264">
        <v>37761</v>
      </c>
      <c r="K223" s="264">
        <v>113263</v>
      </c>
      <c r="L223" s="264">
        <v>13634</v>
      </c>
      <c r="M223" s="264">
        <v>46986</v>
      </c>
      <c r="N223" s="264">
        <v>13596</v>
      </c>
      <c r="O223" s="264">
        <v>14655</v>
      </c>
      <c r="P223" s="294">
        <v>90125</v>
      </c>
      <c r="Q223" s="264">
        <v>67926</v>
      </c>
      <c r="R223" s="264">
        <v>33657</v>
      </c>
      <c r="S223" s="264">
        <v>11957</v>
      </c>
      <c r="T223" s="264">
        <v>11722</v>
      </c>
      <c r="U223" s="264">
        <v>65063</v>
      </c>
      <c r="V223" s="264">
        <v>13180</v>
      </c>
      <c r="W223" s="264">
        <v>31322</v>
      </c>
      <c r="X223" s="264">
        <v>23295</v>
      </c>
      <c r="Y223" s="264">
        <v>15031</v>
      </c>
      <c r="Z223" s="264">
        <v>21793</v>
      </c>
      <c r="AA223" s="264">
        <v>37620</v>
      </c>
      <c r="AB223" s="264">
        <v>36359</v>
      </c>
      <c r="AC223" s="264">
        <v>10479</v>
      </c>
      <c r="AD223" s="264">
        <v>33114</v>
      </c>
      <c r="AE223" s="264">
        <v>4811</v>
      </c>
      <c r="AF223" s="264">
        <v>42947</v>
      </c>
      <c r="AG223" s="264">
        <v>18570</v>
      </c>
      <c r="AH223" s="264">
        <v>11558</v>
      </c>
      <c r="AI223" s="264">
        <v>949411</v>
      </c>
      <c r="AK223" s="264" t="s">
        <v>628</v>
      </c>
    </row>
    <row r="224" spans="1:37">
      <c r="A224" s="307">
        <v>43101</v>
      </c>
      <c r="B224" s="264" t="s">
        <v>1022</v>
      </c>
      <c r="C224" s="264">
        <v>14989</v>
      </c>
      <c r="D224" s="264">
        <v>39295</v>
      </c>
      <c r="E224" s="264">
        <v>11941</v>
      </c>
      <c r="F224" s="264">
        <v>6015</v>
      </c>
      <c r="G224" s="264">
        <v>32843</v>
      </c>
      <c r="H224" s="264">
        <v>9799</v>
      </c>
      <c r="I224" s="264">
        <v>14127</v>
      </c>
      <c r="J224" s="264">
        <v>37798</v>
      </c>
      <c r="K224" s="264">
        <v>113306</v>
      </c>
      <c r="L224" s="264">
        <v>13630</v>
      </c>
      <c r="M224" s="264">
        <v>46963</v>
      </c>
      <c r="N224" s="264">
        <v>13566</v>
      </c>
      <c r="O224" s="264">
        <v>14647</v>
      </c>
      <c r="P224" s="294">
        <v>90113</v>
      </c>
      <c r="Q224" s="264">
        <v>67919</v>
      </c>
      <c r="R224" s="264">
        <v>33629</v>
      </c>
      <c r="S224" s="264">
        <v>11912</v>
      </c>
      <c r="T224" s="264">
        <v>11760</v>
      </c>
      <c r="U224" s="264">
        <v>65202</v>
      </c>
      <c r="V224" s="264">
        <v>13164</v>
      </c>
      <c r="W224" s="264">
        <v>31286</v>
      </c>
      <c r="X224" s="264">
        <v>23352</v>
      </c>
      <c r="Y224" s="264">
        <v>15062</v>
      </c>
      <c r="Z224" s="264">
        <v>21843</v>
      </c>
      <c r="AA224" s="264">
        <v>37572</v>
      </c>
      <c r="AB224" s="264">
        <v>36369</v>
      </c>
      <c r="AC224" s="264">
        <v>10445</v>
      </c>
      <c r="AD224" s="264">
        <v>33051</v>
      </c>
      <c r="AE224" s="264">
        <v>4803</v>
      </c>
      <c r="AF224" s="264">
        <v>42944</v>
      </c>
      <c r="AG224" s="264">
        <v>18566</v>
      </c>
      <c r="AH224" s="264">
        <v>11501</v>
      </c>
      <c r="AI224" s="264">
        <v>949412</v>
      </c>
      <c r="AJ224" s="264">
        <v>2018</v>
      </c>
      <c r="AK224" s="264" t="s">
        <v>620</v>
      </c>
    </row>
    <row r="225" spans="1:37">
      <c r="A225" s="307">
        <v>43132</v>
      </c>
      <c r="B225" s="264" t="s">
        <v>956</v>
      </c>
      <c r="C225" s="264">
        <v>15062</v>
      </c>
      <c r="D225" s="264">
        <v>39301</v>
      </c>
      <c r="E225" s="264">
        <v>11980</v>
      </c>
      <c r="F225" s="264">
        <v>6038</v>
      </c>
      <c r="G225" s="264">
        <v>32980</v>
      </c>
      <c r="H225" s="264">
        <v>9861</v>
      </c>
      <c r="I225" s="264">
        <v>14180</v>
      </c>
      <c r="J225" s="264">
        <v>38033</v>
      </c>
      <c r="K225" s="264">
        <v>113642</v>
      </c>
      <c r="L225" s="264">
        <v>13643</v>
      </c>
      <c r="M225" s="264">
        <v>47132</v>
      </c>
      <c r="N225" s="264">
        <v>13667</v>
      </c>
      <c r="O225" s="264">
        <v>14691</v>
      </c>
      <c r="P225" s="294">
        <v>90583</v>
      </c>
      <c r="Q225" s="264">
        <v>68223</v>
      </c>
      <c r="R225" s="264">
        <v>33758</v>
      </c>
      <c r="S225" s="264">
        <v>11937</v>
      </c>
      <c r="T225" s="264">
        <v>11807</v>
      </c>
      <c r="U225" s="264">
        <v>65464</v>
      </c>
      <c r="V225" s="264">
        <v>13198</v>
      </c>
      <c r="W225" s="264">
        <v>31339</v>
      </c>
      <c r="X225" s="264">
        <v>23448</v>
      </c>
      <c r="Y225" s="264">
        <v>15181</v>
      </c>
      <c r="Z225" s="264">
        <v>21920</v>
      </c>
      <c r="AA225" s="264">
        <v>37807</v>
      </c>
      <c r="AB225" s="264">
        <v>36499</v>
      </c>
      <c r="AC225" s="264">
        <v>10474</v>
      </c>
      <c r="AD225" s="264">
        <v>33192</v>
      </c>
      <c r="AE225" s="264">
        <v>4818</v>
      </c>
      <c r="AF225" s="264">
        <v>43074</v>
      </c>
      <c r="AG225" s="264">
        <v>18662</v>
      </c>
      <c r="AH225" s="264">
        <v>11574</v>
      </c>
      <c r="AI225" s="264">
        <v>953168</v>
      </c>
      <c r="AK225" s="264" t="s">
        <v>621</v>
      </c>
    </row>
    <row r="226" spans="1:37">
      <c r="A226" s="307">
        <v>43160</v>
      </c>
      <c r="B226" s="264" t="s">
        <v>957</v>
      </c>
      <c r="C226" s="264">
        <v>15169</v>
      </c>
      <c r="D226" s="264">
        <v>39549</v>
      </c>
      <c r="E226" s="264">
        <v>11992</v>
      </c>
      <c r="F226" s="264">
        <v>6021</v>
      </c>
      <c r="G226" s="264">
        <v>33064</v>
      </c>
      <c r="H226" s="264">
        <v>9905</v>
      </c>
      <c r="I226" s="264">
        <v>14196</v>
      </c>
      <c r="J226" s="264">
        <v>38249</v>
      </c>
      <c r="K226" s="264">
        <v>113854</v>
      </c>
      <c r="L226" s="264">
        <v>13709</v>
      </c>
      <c r="M226" s="264">
        <v>47239</v>
      </c>
      <c r="N226" s="264">
        <v>13686</v>
      </c>
      <c r="O226" s="264">
        <v>14719</v>
      </c>
      <c r="P226" s="294">
        <v>90934</v>
      </c>
      <c r="Q226" s="264">
        <v>68602</v>
      </c>
      <c r="R226" s="264">
        <v>33895</v>
      </c>
      <c r="S226" s="264">
        <v>11945</v>
      </c>
      <c r="T226" s="264">
        <v>11834</v>
      </c>
      <c r="U226" s="264">
        <v>65693</v>
      </c>
      <c r="V226" s="264">
        <v>13195</v>
      </c>
      <c r="W226" s="264">
        <v>31471</v>
      </c>
      <c r="X226" s="264">
        <v>23560</v>
      </c>
      <c r="Y226" s="264">
        <v>15330</v>
      </c>
      <c r="Z226" s="264">
        <v>22012</v>
      </c>
      <c r="AA226" s="264">
        <v>38023</v>
      </c>
      <c r="AB226" s="264">
        <v>36668</v>
      </c>
      <c r="AC226" s="264">
        <v>10497</v>
      </c>
      <c r="AD226" s="264">
        <v>33344</v>
      </c>
      <c r="AE226" s="264">
        <v>4809</v>
      </c>
      <c r="AF226" s="264">
        <v>43164</v>
      </c>
      <c r="AG226" s="264">
        <v>18722</v>
      </c>
      <c r="AH226" s="264">
        <v>11602</v>
      </c>
      <c r="AI226" s="264">
        <v>956652</v>
      </c>
      <c r="AK226" s="264" t="s">
        <v>578</v>
      </c>
    </row>
    <row r="227" spans="1:37">
      <c r="A227" s="307">
        <v>43191</v>
      </c>
      <c r="B227" s="264" t="s">
        <v>958</v>
      </c>
      <c r="C227" s="264">
        <v>15271</v>
      </c>
      <c r="D227" s="264">
        <v>39806</v>
      </c>
      <c r="E227" s="264">
        <v>12105</v>
      </c>
      <c r="F227" s="264">
        <v>6038</v>
      </c>
      <c r="G227" s="264">
        <v>33260</v>
      </c>
      <c r="H227" s="264">
        <v>9921</v>
      </c>
      <c r="I227" s="264">
        <v>14290</v>
      </c>
      <c r="J227" s="264">
        <v>38452</v>
      </c>
      <c r="K227" s="264">
        <v>114196</v>
      </c>
      <c r="L227" s="264">
        <v>13806</v>
      </c>
      <c r="M227" s="264">
        <v>47430</v>
      </c>
      <c r="N227" s="264">
        <v>13759</v>
      </c>
      <c r="O227" s="264">
        <v>14783</v>
      </c>
      <c r="P227" s="294">
        <v>91410</v>
      </c>
      <c r="Q227" s="264">
        <v>69059</v>
      </c>
      <c r="R227" s="264">
        <v>34055</v>
      </c>
      <c r="S227" s="264">
        <v>11991</v>
      </c>
      <c r="T227" s="264">
        <v>11910</v>
      </c>
      <c r="U227" s="264">
        <v>65994</v>
      </c>
      <c r="V227" s="264">
        <v>13276</v>
      </c>
      <c r="W227" s="264">
        <v>31640</v>
      </c>
      <c r="X227" s="264">
        <v>23704</v>
      </c>
      <c r="Y227" s="264">
        <v>15471</v>
      </c>
      <c r="Z227" s="264">
        <v>22048</v>
      </c>
      <c r="AA227" s="264">
        <v>38253</v>
      </c>
      <c r="AB227" s="264">
        <v>36772</v>
      </c>
      <c r="AC227" s="264">
        <v>10552</v>
      </c>
      <c r="AD227" s="264">
        <v>33513</v>
      </c>
      <c r="AE227" s="264">
        <v>4833</v>
      </c>
      <c r="AF227" s="264">
        <v>43317</v>
      </c>
      <c r="AG227" s="264">
        <v>18832</v>
      </c>
      <c r="AH227" s="264">
        <v>11666</v>
      </c>
      <c r="AI227" s="264">
        <v>961413</v>
      </c>
      <c r="AK227" s="264" t="s">
        <v>617</v>
      </c>
    </row>
    <row r="228" spans="1:37">
      <c r="A228" s="307">
        <v>43221</v>
      </c>
      <c r="B228" s="264" t="s">
        <v>959</v>
      </c>
      <c r="C228" s="264">
        <v>15280</v>
      </c>
      <c r="D228" s="264">
        <v>40002</v>
      </c>
      <c r="E228" s="264">
        <v>12160</v>
      </c>
      <c r="F228" s="264">
        <v>6056</v>
      </c>
      <c r="G228" s="264">
        <v>33266</v>
      </c>
      <c r="H228" s="264">
        <v>9959</v>
      </c>
      <c r="I228" s="264">
        <v>14323</v>
      </c>
      <c r="J228" s="264">
        <v>38522</v>
      </c>
      <c r="K228" s="264">
        <v>114431</v>
      </c>
      <c r="L228" s="264">
        <v>13865</v>
      </c>
      <c r="M228" s="264">
        <v>47463</v>
      </c>
      <c r="N228" s="264">
        <v>13779</v>
      </c>
      <c r="O228" s="264">
        <v>14794</v>
      </c>
      <c r="P228" s="294">
        <v>91600</v>
      </c>
      <c r="Q228" s="264">
        <v>69304</v>
      </c>
      <c r="R228" s="264">
        <v>34175</v>
      </c>
      <c r="S228" s="264">
        <v>12056</v>
      </c>
      <c r="T228" s="264">
        <v>11965</v>
      </c>
      <c r="U228" s="264">
        <v>66059</v>
      </c>
      <c r="V228" s="264">
        <v>13274</v>
      </c>
      <c r="W228" s="264">
        <v>31703</v>
      </c>
      <c r="X228" s="264">
        <v>23790</v>
      </c>
      <c r="Y228" s="264">
        <v>15534</v>
      </c>
      <c r="Z228" s="264">
        <v>22100</v>
      </c>
      <c r="AA228" s="264">
        <v>38285</v>
      </c>
      <c r="AB228" s="264">
        <v>36873</v>
      </c>
      <c r="AC228" s="264">
        <v>10530</v>
      </c>
      <c r="AD228" s="264">
        <v>33602</v>
      </c>
      <c r="AE228" s="264">
        <v>4847</v>
      </c>
      <c r="AF228" s="264">
        <v>43427</v>
      </c>
      <c r="AG228" s="264">
        <v>18859</v>
      </c>
      <c r="AH228" s="264">
        <v>11705</v>
      </c>
      <c r="AI228" s="264">
        <v>963588</v>
      </c>
      <c r="AK228" s="264" t="s">
        <v>619</v>
      </c>
    </row>
    <row r="229" spans="1:37">
      <c r="A229" s="307">
        <v>43252</v>
      </c>
      <c r="B229" s="264" t="s">
        <v>960</v>
      </c>
      <c r="C229" s="264">
        <v>15333</v>
      </c>
      <c r="D229" s="264">
        <v>40189</v>
      </c>
      <c r="E229" s="264">
        <v>12188</v>
      </c>
      <c r="F229" s="264">
        <v>6078</v>
      </c>
      <c r="G229" s="264">
        <v>33407</v>
      </c>
      <c r="H229" s="264">
        <v>10047</v>
      </c>
      <c r="I229" s="264">
        <v>14314</v>
      </c>
      <c r="J229" s="264">
        <v>38741</v>
      </c>
      <c r="K229" s="264">
        <v>114506</v>
      </c>
      <c r="L229" s="264">
        <v>13878</v>
      </c>
      <c r="M229" s="264">
        <v>47735</v>
      </c>
      <c r="N229" s="264">
        <v>13853</v>
      </c>
      <c r="O229" s="264">
        <v>14842</v>
      </c>
      <c r="P229" s="294">
        <v>91964</v>
      </c>
      <c r="Q229" s="264">
        <v>69681</v>
      </c>
      <c r="R229" s="264">
        <v>34342</v>
      </c>
      <c r="S229" s="264">
        <v>12100</v>
      </c>
      <c r="T229" s="264">
        <v>12051</v>
      </c>
      <c r="U229" s="264">
        <v>66291</v>
      </c>
      <c r="V229" s="264">
        <v>13323</v>
      </c>
      <c r="W229" s="264">
        <v>31796</v>
      </c>
      <c r="X229" s="264">
        <v>23924</v>
      </c>
      <c r="Y229" s="264">
        <v>15642</v>
      </c>
      <c r="Z229" s="264">
        <v>22071</v>
      </c>
      <c r="AA229" s="264">
        <v>38541</v>
      </c>
      <c r="AB229" s="264">
        <v>37022</v>
      </c>
      <c r="AC229" s="264">
        <v>10533</v>
      </c>
      <c r="AD229" s="264">
        <v>33621</v>
      </c>
      <c r="AE229" s="264">
        <v>4898</v>
      </c>
      <c r="AF229" s="264">
        <v>43555</v>
      </c>
      <c r="AG229" s="264">
        <v>18871</v>
      </c>
      <c r="AH229" s="264">
        <v>11745</v>
      </c>
      <c r="AI229" s="264">
        <v>967082</v>
      </c>
      <c r="AK229" s="264" t="s">
        <v>622</v>
      </c>
    </row>
    <row r="230" spans="1:37">
      <c r="A230" s="307">
        <v>43282</v>
      </c>
      <c r="B230" s="264" t="s">
        <v>961</v>
      </c>
      <c r="C230" s="264">
        <v>15388</v>
      </c>
      <c r="D230" s="264">
        <v>40289</v>
      </c>
      <c r="E230" s="264">
        <v>12225</v>
      </c>
      <c r="F230" s="264">
        <v>6086</v>
      </c>
      <c r="G230" s="264">
        <v>33520</v>
      </c>
      <c r="H230" s="264">
        <v>10081</v>
      </c>
      <c r="I230" s="264">
        <v>14400</v>
      </c>
      <c r="J230" s="264">
        <v>38792</v>
      </c>
      <c r="K230" s="264">
        <v>114708</v>
      </c>
      <c r="L230" s="264">
        <v>13881</v>
      </c>
      <c r="M230" s="264">
        <v>48035</v>
      </c>
      <c r="N230" s="264">
        <v>13933</v>
      </c>
      <c r="O230" s="264">
        <v>14917</v>
      </c>
      <c r="P230" s="294">
        <v>92282</v>
      </c>
      <c r="Q230" s="264">
        <v>69854</v>
      </c>
      <c r="R230" s="264">
        <v>34438</v>
      </c>
      <c r="S230" s="264">
        <v>12087</v>
      </c>
      <c r="T230" s="264">
        <v>12104</v>
      </c>
      <c r="U230" s="264">
        <v>66519</v>
      </c>
      <c r="V230" s="264">
        <v>13351</v>
      </c>
      <c r="W230" s="264">
        <v>31853</v>
      </c>
      <c r="X230" s="264">
        <v>24006</v>
      </c>
      <c r="Y230" s="264">
        <v>15805</v>
      </c>
      <c r="Z230" s="264">
        <v>22135</v>
      </c>
      <c r="AA230" s="264">
        <v>38621</v>
      </c>
      <c r="AB230" s="264">
        <v>37092</v>
      </c>
      <c r="AC230" s="264">
        <v>10488</v>
      </c>
      <c r="AD230" s="264">
        <v>33695</v>
      </c>
      <c r="AE230" s="264">
        <v>4933</v>
      </c>
      <c r="AF230" s="264">
        <v>43442</v>
      </c>
      <c r="AG230" s="264">
        <v>18977</v>
      </c>
      <c r="AH230" s="264">
        <v>11762</v>
      </c>
      <c r="AI230" s="264">
        <v>969699</v>
      </c>
      <c r="AK230" s="264" t="s">
        <v>623</v>
      </c>
    </row>
    <row r="231" spans="1:37">
      <c r="A231" s="307">
        <v>43313</v>
      </c>
      <c r="B231" s="264" t="s">
        <v>962</v>
      </c>
      <c r="C231" s="264">
        <v>15520</v>
      </c>
      <c r="D231" s="264">
        <v>40527</v>
      </c>
      <c r="E231" s="264">
        <v>12238</v>
      </c>
      <c r="F231" s="264">
        <v>6093</v>
      </c>
      <c r="G231" s="264">
        <v>33688</v>
      </c>
      <c r="H231" s="264">
        <v>10149</v>
      </c>
      <c r="I231" s="264">
        <v>14385</v>
      </c>
      <c r="J231" s="264">
        <v>38896</v>
      </c>
      <c r="K231" s="264">
        <v>115210</v>
      </c>
      <c r="L231" s="264">
        <v>13959</v>
      </c>
      <c r="M231" s="264">
        <v>48178</v>
      </c>
      <c r="N231" s="264">
        <v>13903</v>
      </c>
      <c r="O231" s="264">
        <v>15041</v>
      </c>
      <c r="P231" s="294">
        <v>92804</v>
      </c>
      <c r="Q231" s="264">
        <v>70267</v>
      </c>
      <c r="R231" s="264">
        <v>34581</v>
      </c>
      <c r="S231" s="264">
        <v>12167</v>
      </c>
      <c r="T231" s="264">
        <v>12188</v>
      </c>
      <c r="U231" s="264">
        <v>66855</v>
      </c>
      <c r="V231" s="264">
        <v>13415</v>
      </c>
      <c r="W231" s="264">
        <v>32008</v>
      </c>
      <c r="X231" s="264">
        <v>24161</v>
      </c>
      <c r="Y231" s="264">
        <v>15941</v>
      </c>
      <c r="Z231" s="264">
        <v>22259</v>
      </c>
      <c r="AA231" s="264">
        <v>38762</v>
      </c>
      <c r="AB231" s="264">
        <v>37222</v>
      </c>
      <c r="AC231" s="264">
        <v>10523</v>
      </c>
      <c r="AD231" s="264">
        <v>33765</v>
      </c>
      <c r="AE231" s="264">
        <v>4959</v>
      </c>
      <c r="AF231" s="264">
        <v>43607</v>
      </c>
      <c r="AG231" s="264">
        <v>19116</v>
      </c>
      <c r="AH231" s="264">
        <v>11809</v>
      </c>
      <c r="AI231" s="264">
        <v>974196</v>
      </c>
      <c r="AK231" s="264" t="s">
        <v>624</v>
      </c>
    </row>
    <row r="232" spans="1:37">
      <c r="A232" s="307">
        <v>43344</v>
      </c>
      <c r="B232" s="264" t="s">
        <v>963</v>
      </c>
      <c r="C232" s="264">
        <v>15601</v>
      </c>
      <c r="D232" s="264">
        <v>40698</v>
      </c>
      <c r="E232" s="264">
        <v>12287</v>
      </c>
      <c r="F232" s="264">
        <v>6101</v>
      </c>
      <c r="G232" s="264">
        <v>33751</v>
      </c>
      <c r="H232" s="264">
        <v>10159</v>
      </c>
      <c r="I232" s="264">
        <v>14278</v>
      </c>
      <c r="J232" s="264">
        <v>39032</v>
      </c>
      <c r="K232" s="264">
        <v>115404</v>
      </c>
      <c r="L232" s="264">
        <v>14001</v>
      </c>
      <c r="M232" s="264">
        <v>48338</v>
      </c>
      <c r="N232" s="264">
        <v>13878</v>
      </c>
      <c r="O232" s="264">
        <v>15126</v>
      </c>
      <c r="P232" s="294">
        <v>93058</v>
      </c>
      <c r="Q232" s="264">
        <v>70578</v>
      </c>
      <c r="R232" s="264">
        <v>34756</v>
      </c>
      <c r="S232" s="264">
        <v>12192</v>
      </c>
      <c r="T232" s="264">
        <v>12253</v>
      </c>
      <c r="U232" s="264">
        <v>66935</v>
      </c>
      <c r="V232" s="264">
        <v>13479</v>
      </c>
      <c r="W232" s="264">
        <v>32100</v>
      </c>
      <c r="X232" s="264">
        <v>24215</v>
      </c>
      <c r="Y232" s="264">
        <v>16002</v>
      </c>
      <c r="Z232" s="264">
        <v>22300</v>
      </c>
      <c r="AA232" s="264">
        <v>38998</v>
      </c>
      <c r="AB232" s="264">
        <v>37355</v>
      </c>
      <c r="AC232" s="264">
        <v>10545</v>
      </c>
      <c r="AD232" s="264">
        <v>33866</v>
      </c>
      <c r="AE232" s="264">
        <v>4995</v>
      </c>
      <c r="AF232" s="264">
        <v>43737</v>
      </c>
      <c r="AG232" s="264">
        <v>19182</v>
      </c>
      <c r="AH232" s="264">
        <v>11775</v>
      </c>
      <c r="AI232" s="264">
        <v>976975</v>
      </c>
      <c r="AK232" s="264" t="s">
        <v>625</v>
      </c>
    </row>
    <row r="233" spans="1:37">
      <c r="A233" s="307">
        <v>43374</v>
      </c>
      <c r="B233" s="264" t="s">
        <v>964</v>
      </c>
      <c r="C233" s="264">
        <v>15674</v>
      </c>
      <c r="D233" s="264">
        <v>40913</v>
      </c>
      <c r="E233" s="264">
        <v>12370</v>
      </c>
      <c r="F233" s="264">
        <v>6120</v>
      </c>
      <c r="G233" s="264">
        <v>33831</v>
      </c>
      <c r="H233" s="264">
        <v>10164</v>
      </c>
      <c r="I233" s="264">
        <v>14339</v>
      </c>
      <c r="J233" s="264">
        <v>39182</v>
      </c>
      <c r="K233" s="264">
        <v>115787</v>
      </c>
      <c r="L233" s="264">
        <v>14116</v>
      </c>
      <c r="M233" s="264">
        <v>48529</v>
      </c>
      <c r="N233" s="264">
        <v>13920</v>
      </c>
      <c r="O233" s="264">
        <v>15252</v>
      </c>
      <c r="P233" s="294">
        <v>93466</v>
      </c>
      <c r="Q233" s="264">
        <v>70878</v>
      </c>
      <c r="R233" s="264">
        <v>34917</v>
      </c>
      <c r="S233" s="264">
        <v>12251</v>
      </c>
      <c r="T233" s="264">
        <v>12300</v>
      </c>
      <c r="U233" s="264">
        <v>67171</v>
      </c>
      <c r="V233" s="264">
        <v>13532</v>
      </c>
      <c r="W233" s="264">
        <v>32213</v>
      </c>
      <c r="X233" s="264">
        <v>24432</v>
      </c>
      <c r="Y233" s="264">
        <v>16181</v>
      </c>
      <c r="Z233" s="264">
        <v>22419</v>
      </c>
      <c r="AA233" s="264">
        <v>39019</v>
      </c>
      <c r="AB233" s="264">
        <v>37549</v>
      </c>
      <c r="AC233" s="264">
        <v>10530</v>
      </c>
      <c r="AD233" s="264">
        <v>34006</v>
      </c>
      <c r="AE233" s="264">
        <v>5032</v>
      </c>
      <c r="AF233" s="264">
        <v>43919</v>
      </c>
      <c r="AG233" s="264">
        <v>19279</v>
      </c>
      <c r="AH233" s="264">
        <v>11772</v>
      </c>
      <c r="AI233" s="264">
        <v>981063</v>
      </c>
      <c r="AK233" s="264" t="s">
        <v>626</v>
      </c>
    </row>
    <row r="234" spans="1:37">
      <c r="A234" s="307">
        <v>43405</v>
      </c>
      <c r="B234" s="264" t="s">
        <v>965</v>
      </c>
      <c r="C234" s="264">
        <v>15741</v>
      </c>
      <c r="D234" s="264">
        <v>40585</v>
      </c>
      <c r="E234" s="264">
        <v>12323</v>
      </c>
      <c r="F234" s="264">
        <v>6047</v>
      </c>
      <c r="G234" s="264">
        <v>33872</v>
      </c>
      <c r="H234" s="264">
        <v>10182</v>
      </c>
      <c r="I234" s="264">
        <v>14300</v>
      </c>
      <c r="J234" s="264">
        <v>39193</v>
      </c>
      <c r="K234" s="264">
        <v>115702</v>
      </c>
      <c r="L234" s="264">
        <v>14112</v>
      </c>
      <c r="M234" s="264">
        <v>48470</v>
      </c>
      <c r="N234" s="264">
        <v>13932</v>
      </c>
      <c r="O234" s="264">
        <v>15275</v>
      </c>
      <c r="P234" s="294">
        <v>93590</v>
      </c>
      <c r="Q234" s="264">
        <v>70964</v>
      </c>
      <c r="R234" s="264">
        <v>34957</v>
      </c>
      <c r="S234" s="264">
        <v>12203</v>
      </c>
      <c r="T234" s="264">
        <v>12257</v>
      </c>
      <c r="U234" s="264">
        <v>67324</v>
      </c>
      <c r="V234" s="264">
        <v>13624</v>
      </c>
      <c r="W234" s="264">
        <v>32234</v>
      </c>
      <c r="X234" s="264">
        <v>24497</v>
      </c>
      <c r="Y234" s="264">
        <v>16205</v>
      </c>
      <c r="Z234" s="264">
        <v>22425</v>
      </c>
      <c r="AA234" s="264">
        <v>39126</v>
      </c>
      <c r="AB234" s="264">
        <v>37532</v>
      </c>
      <c r="AC234" s="264">
        <v>10507</v>
      </c>
      <c r="AD234" s="264">
        <v>34021</v>
      </c>
      <c r="AE234" s="264">
        <v>5010</v>
      </c>
      <c r="AF234" s="264">
        <v>43887</v>
      </c>
      <c r="AG234" s="264">
        <v>19312</v>
      </c>
      <c r="AH234" s="264">
        <v>11746</v>
      </c>
      <c r="AI234" s="264">
        <v>981155</v>
      </c>
      <c r="AK234" s="264" t="s">
        <v>627</v>
      </c>
    </row>
    <row r="235" spans="1:37">
      <c r="A235" s="307">
        <v>43435</v>
      </c>
      <c r="B235" s="264" t="s">
        <v>966</v>
      </c>
      <c r="C235" s="264">
        <v>15705</v>
      </c>
      <c r="D235" s="264">
        <v>40352</v>
      </c>
      <c r="E235" s="264">
        <v>12235</v>
      </c>
      <c r="F235" s="264">
        <v>6016</v>
      </c>
      <c r="G235" s="264">
        <v>33808</v>
      </c>
      <c r="H235" s="264">
        <v>10175</v>
      </c>
      <c r="I235" s="264">
        <v>14238</v>
      </c>
      <c r="J235" s="264">
        <v>39080</v>
      </c>
      <c r="K235" s="264">
        <v>115460</v>
      </c>
      <c r="L235" s="264">
        <v>14074</v>
      </c>
      <c r="M235" s="264">
        <v>48338</v>
      </c>
      <c r="N235" s="264">
        <v>13793</v>
      </c>
      <c r="O235" s="264">
        <v>15233</v>
      </c>
      <c r="P235" s="294">
        <v>93370</v>
      </c>
      <c r="Q235" s="264">
        <v>70722</v>
      </c>
      <c r="R235" s="264">
        <v>34932</v>
      </c>
      <c r="S235" s="264">
        <v>12152</v>
      </c>
      <c r="T235" s="264">
        <v>12202</v>
      </c>
      <c r="U235" s="264">
        <v>67189</v>
      </c>
      <c r="V235" s="264">
        <v>13562</v>
      </c>
      <c r="W235" s="264">
        <v>32165</v>
      </c>
      <c r="X235" s="264">
        <v>24451</v>
      </c>
      <c r="Y235" s="264">
        <v>16176</v>
      </c>
      <c r="Z235" s="264">
        <v>22356</v>
      </c>
      <c r="AA235" s="264">
        <v>39084</v>
      </c>
      <c r="AB235" s="264">
        <v>37479</v>
      </c>
      <c r="AC235" s="264">
        <v>10426</v>
      </c>
      <c r="AD235" s="264">
        <v>33907</v>
      </c>
      <c r="AE235" s="264">
        <v>4979</v>
      </c>
      <c r="AF235" s="264">
        <v>43672</v>
      </c>
      <c r="AG235" s="264">
        <v>19239</v>
      </c>
      <c r="AH235" s="264">
        <v>11707</v>
      </c>
      <c r="AI235" s="264">
        <v>978277</v>
      </c>
      <c r="AK235" s="264" t="s">
        <v>628</v>
      </c>
    </row>
    <row r="236" spans="1:37">
      <c r="A236" s="307">
        <v>43466</v>
      </c>
      <c r="B236" s="264" t="s">
        <v>1023</v>
      </c>
      <c r="C236" s="264">
        <v>15665</v>
      </c>
      <c r="D236" s="264">
        <v>40391</v>
      </c>
      <c r="E236" s="264">
        <v>12229</v>
      </c>
      <c r="F236" s="264">
        <v>6006</v>
      </c>
      <c r="G236" s="264">
        <v>33847</v>
      </c>
      <c r="H236" s="264">
        <v>10182</v>
      </c>
      <c r="I236" s="264">
        <v>14165</v>
      </c>
      <c r="J236" s="264">
        <v>39099</v>
      </c>
      <c r="K236" s="264">
        <v>115375</v>
      </c>
      <c r="L236" s="264">
        <v>14040</v>
      </c>
      <c r="M236" s="264">
        <v>48141</v>
      </c>
      <c r="N236" s="264">
        <v>13735</v>
      </c>
      <c r="O236" s="264">
        <v>15264</v>
      </c>
      <c r="P236" s="294">
        <v>93414</v>
      </c>
      <c r="Q236" s="264">
        <v>70803</v>
      </c>
      <c r="R236" s="264">
        <v>34828</v>
      </c>
      <c r="S236" s="264">
        <v>12086</v>
      </c>
      <c r="T236" s="264">
        <v>12125</v>
      </c>
      <c r="U236" s="264">
        <v>67243</v>
      </c>
      <c r="V236" s="264">
        <v>13478</v>
      </c>
      <c r="W236" s="264">
        <v>32159</v>
      </c>
      <c r="X236" s="264">
        <v>24537</v>
      </c>
      <c r="Y236" s="264">
        <v>16193</v>
      </c>
      <c r="Z236" s="264">
        <v>22396</v>
      </c>
      <c r="AA236" s="264">
        <v>39045</v>
      </c>
      <c r="AB236" s="264">
        <v>37387</v>
      </c>
      <c r="AC236" s="264">
        <v>10426</v>
      </c>
      <c r="AD236" s="264">
        <v>33848</v>
      </c>
      <c r="AE236" s="264">
        <v>4988</v>
      </c>
      <c r="AF236" s="264">
        <v>43526</v>
      </c>
      <c r="AG236" s="264">
        <v>19250</v>
      </c>
      <c r="AH236" s="264">
        <v>11635</v>
      </c>
      <c r="AI236" s="264">
        <v>977506</v>
      </c>
      <c r="AJ236" s="264">
        <v>2019</v>
      </c>
      <c r="AK236" s="264" t="s">
        <v>620</v>
      </c>
    </row>
    <row r="237" spans="1:37">
      <c r="A237" s="307">
        <v>43497</v>
      </c>
      <c r="B237" s="264" t="s">
        <v>967</v>
      </c>
      <c r="C237" s="264">
        <v>15777</v>
      </c>
      <c r="D237" s="264">
        <v>40660</v>
      </c>
      <c r="E237" s="264">
        <v>12283</v>
      </c>
      <c r="F237" s="264">
        <v>6018</v>
      </c>
      <c r="G237" s="264">
        <v>33990</v>
      </c>
      <c r="H237" s="264">
        <v>10196</v>
      </c>
      <c r="I237" s="264">
        <v>14169</v>
      </c>
      <c r="J237" s="264">
        <v>39235</v>
      </c>
      <c r="K237" s="264">
        <v>115712</v>
      </c>
      <c r="L237" s="264">
        <v>14093</v>
      </c>
      <c r="M237" s="264">
        <v>48232</v>
      </c>
      <c r="N237" s="264">
        <v>13706</v>
      </c>
      <c r="O237" s="264">
        <v>15336</v>
      </c>
      <c r="P237" s="294">
        <v>93942</v>
      </c>
      <c r="Q237" s="264">
        <v>71118</v>
      </c>
      <c r="R237" s="264">
        <v>35000</v>
      </c>
      <c r="S237" s="264">
        <v>12114</v>
      </c>
      <c r="T237" s="264">
        <v>12185</v>
      </c>
      <c r="U237" s="264">
        <v>67562</v>
      </c>
      <c r="V237" s="264">
        <v>13522</v>
      </c>
      <c r="W237" s="264">
        <v>32249</v>
      </c>
      <c r="X237" s="264">
        <v>24693</v>
      </c>
      <c r="Y237" s="264">
        <v>16214</v>
      </c>
      <c r="Z237" s="264">
        <v>22458</v>
      </c>
      <c r="AA237" s="264">
        <v>39158</v>
      </c>
      <c r="AB237" s="264">
        <v>37431</v>
      </c>
      <c r="AC237" s="264">
        <v>10453</v>
      </c>
      <c r="AD237" s="264">
        <v>33901</v>
      </c>
      <c r="AE237" s="264">
        <v>5011</v>
      </c>
      <c r="AF237" s="264">
        <v>43587</v>
      </c>
      <c r="AG237" s="264">
        <v>19394</v>
      </c>
      <c r="AH237" s="264">
        <v>11692</v>
      </c>
      <c r="AI237" s="264">
        <v>981091</v>
      </c>
      <c r="AK237" s="264" t="s">
        <v>621</v>
      </c>
    </row>
    <row r="238" spans="1:37">
      <c r="A238" s="307">
        <v>43525</v>
      </c>
      <c r="B238" s="264" t="s">
        <v>968</v>
      </c>
      <c r="C238" s="264">
        <v>15868</v>
      </c>
      <c r="D238" s="264">
        <v>40748</v>
      </c>
      <c r="E238" s="264">
        <v>12360</v>
      </c>
      <c r="F238" s="264">
        <v>6014</v>
      </c>
      <c r="G238" s="264">
        <v>34143</v>
      </c>
      <c r="H238" s="264">
        <v>10259</v>
      </c>
      <c r="I238" s="264">
        <v>14186</v>
      </c>
      <c r="J238" s="264">
        <v>39317</v>
      </c>
      <c r="K238" s="264">
        <v>115720</v>
      </c>
      <c r="L238" s="264">
        <v>14139</v>
      </c>
      <c r="M238" s="264">
        <v>48308</v>
      </c>
      <c r="N238" s="264">
        <v>13696</v>
      </c>
      <c r="O238" s="264">
        <v>15312</v>
      </c>
      <c r="P238" s="294">
        <v>94228</v>
      </c>
      <c r="Q238" s="264">
        <v>71332</v>
      </c>
      <c r="R238" s="264">
        <v>35093</v>
      </c>
      <c r="S238" s="264">
        <v>12122</v>
      </c>
      <c r="T238" s="264">
        <v>12267</v>
      </c>
      <c r="U238" s="264">
        <v>67620</v>
      </c>
      <c r="V238" s="264">
        <v>13538</v>
      </c>
      <c r="W238" s="264">
        <v>32301</v>
      </c>
      <c r="X238" s="264">
        <v>24712</v>
      </c>
      <c r="Y238" s="264">
        <v>16273</v>
      </c>
      <c r="Z238" s="264">
        <v>22489</v>
      </c>
      <c r="AA238" s="264">
        <v>39334</v>
      </c>
      <c r="AB238" s="264">
        <v>37547</v>
      </c>
      <c r="AC238" s="264">
        <v>10426</v>
      </c>
      <c r="AD238" s="264">
        <v>33789</v>
      </c>
      <c r="AE238" s="264">
        <v>5017</v>
      </c>
      <c r="AF238" s="264">
        <v>43590</v>
      </c>
      <c r="AG238" s="264">
        <v>19419</v>
      </c>
      <c r="AH238" s="264">
        <v>11733</v>
      </c>
      <c r="AI238" s="264">
        <v>982900</v>
      </c>
      <c r="AK238" s="264" t="s">
        <v>578</v>
      </c>
    </row>
    <row r="239" spans="1:37">
      <c r="A239" s="307">
        <v>43556</v>
      </c>
      <c r="B239" s="264" t="s">
        <v>969</v>
      </c>
      <c r="C239" s="264">
        <v>15960</v>
      </c>
      <c r="D239" s="264">
        <v>41011</v>
      </c>
      <c r="E239" s="264">
        <v>12418</v>
      </c>
      <c r="F239" s="264">
        <v>6033</v>
      </c>
      <c r="G239" s="264">
        <v>34198</v>
      </c>
      <c r="H239" s="264">
        <v>10283</v>
      </c>
      <c r="I239" s="264">
        <v>14229</v>
      </c>
      <c r="J239" s="264">
        <v>39398</v>
      </c>
      <c r="K239" s="264">
        <v>115867</v>
      </c>
      <c r="L239" s="264">
        <v>14151</v>
      </c>
      <c r="M239" s="264">
        <v>48492</v>
      </c>
      <c r="N239" s="264">
        <v>13786</v>
      </c>
      <c r="O239" s="264">
        <v>15379</v>
      </c>
      <c r="P239" s="294">
        <v>94774</v>
      </c>
      <c r="Q239" s="264">
        <v>71485</v>
      </c>
      <c r="R239" s="264">
        <v>35213</v>
      </c>
      <c r="S239" s="264">
        <v>12151</v>
      </c>
      <c r="T239" s="264">
        <v>12328</v>
      </c>
      <c r="U239" s="264">
        <v>67905</v>
      </c>
      <c r="V239" s="264">
        <v>13607</v>
      </c>
      <c r="W239" s="264">
        <v>32435</v>
      </c>
      <c r="X239" s="264">
        <v>24830</v>
      </c>
      <c r="Y239" s="264">
        <v>16441</v>
      </c>
      <c r="Z239" s="264">
        <v>22556</v>
      </c>
      <c r="AA239" s="264">
        <v>39515</v>
      </c>
      <c r="AB239" s="264">
        <v>37712</v>
      </c>
      <c r="AC239" s="264">
        <v>10488</v>
      </c>
      <c r="AD239" s="264">
        <v>33806</v>
      </c>
      <c r="AE239" s="264">
        <v>5042</v>
      </c>
      <c r="AF239" s="264">
        <v>43679</v>
      </c>
      <c r="AG239" s="264">
        <v>19524</v>
      </c>
      <c r="AH239" s="264">
        <v>11786</v>
      </c>
      <c r="AI239" s="264">
        <v>986482</v>
      </c>
      <c r="AK239" s="264" t="s">
        <v>617</v>
      </c>
    </row>
    <row r="240" spans="1:37">
      <c r="A240" s="307">
        <v>43586</v>
      </c>
      <c r="B240" s="264" t="s">
        <v>970</v>
      </c>
      <c r="C240" s="264">
        <v>15903</v>
      </c>
      <c r="D240" s="264">
        <v>41082</v>
      </c>
      <c r="E240" s="264">
        <v>12464</v>
      </c>
      <c r="F240" s="264">
        <v>6033</v>
      </c>
      <c r="G240" s="264">
        <v>34250</v>
      </c>
      <c r="H240" s="264">
        <v>10278</v>
      </c>
      <c r="I240" s="264">
        <v>14256</v>
      </c>
      <c r="J240" s="264">
        <v>39458</v>
      </c>
      <c r="K240" s="264">
        <v>116050</v>
      </c>
      <c r="L240" s="264">
        <v>14184</v>
      </c>
      <c r="M240" s="264">
        <v>48593</v>
      </c>
      <c r="N240" s="264">
        <v>13878</v>
      </c>
      <c r="O240" s="264">
        <v>15359</v>
      </c>
      <c r="P240" s="294">
        <v>95184</v>
      </c>
      <c r="Q240" s="264">
        <v>71695</v>
      </c>
      <c r="R240" s="264">
        <v>35284</v>
      </c>
      <c r="S240" s="264">
        <v>12179</v>
      </c>
      <c r="T240" s="264">
        <v>12313</v>
      </c>
      <c r="U240" s="264">
        <v>68060</v>
      </c>
      <c r="V240" s="264">
        <v>13647</v>
      </c>
      <c r="W240" s="264">
        <v>32543</v>
      </c>
      <c r="X240" s="264">
        <v>24845</v>
      </c>
      <c r="Y240" s="264">
        <v>16538</v>
      </c>
      <c r="Z240" s="264">
        <v>22503</v>
      </c>
      <c r="AA240" s="264">
        <v>39586</v>
      </c>
      <c r="AB240" s="264">
        <v>37840</v>
      </c>
      <c r="AC240" s="264">
        <v>10483</v>
      </c>
      <c r="AD240" s="264">
        <v>33945</v>
      </c>
      <c r="AE240" s="264">
        <v>5066</v>
      </c>
      <c r="AF240" s="264">
        <v>43632</v>
      </c>
      <c r="AG240" s="264">
        <v>19553</v>
      </c>
      <c r="AH240" s="264">
        <v>11804</v>
      </c>
      <c r="AI240" s="264">
        <v>988488</v>
      </c>
      <c r="AK240" s="264" t="s">
        <v>619</v>
      </c>
    </row>
    <row r="241" spans="1:37">
      <c r="A241" s="307">
        <v>43617</v>
      </c>
      <c r="B241" s="264" t="s">
        <v>971</v>
      </c>
      <c r="C241" s="264">
        <v>15927</v>
      </c>
      <c r="D241" s="264">
        <v>40988</v>
      </c>
      <c r="E241" s="264">
        <v>12528</v>
      </c>
      <c r="F241" s="264">
        <v>6015</v>
      </c>
      <c r="G241" s="264">
        <v>34338</v>
      </c>
      <c r="H241" s="264">
        <v>10353</v>
      </c>
      <c r="I241" s="264">
        <v>14329</v>
      </c>
      <c r="J241" s="264">
        <v>39509</v>
      </c>
      <c r="K241" s="264">
        <v>116159</v>
      </c>
      <c r="L241" s="264">
        <v>14178</v>
      </c>
      <c r="M241" s="264">
        <v>48733</v>
      </c>
      <c r="N241" s="264">
        <v>13913</v>
      </c>
      <c r="O241" s="264">
        <v>15409</v>
      </c>
      <c r="P241" s="294">
        <v>95497</v>
      </c>
      <c r="Q241" s="264">
        <v>71868</v>
      </c>
      <c r="R241" s="264">
        <v>35453</v>
      </c>
      <c r="S241" s="264">
        <v>12206</v>
      </c>
      <c r="T241" s="264">
        <v>12429</v>
      </c>
      <c r="U241" s="264">
        <v>68241</v>
      </c>
      <c r="V241" s="264">
        <v>13754</v>
      </c>
      <c r="W241" s="264">
        <v>32670</v>
      </c>
      <c r="X241" s="264">
        <v>24970</v>
      </c>
      <c r="Y241" s="264">
        <v>16651</v>
      </c>
      <c r="Z241" s="264">
        <v>22644</v>
      </c>
      <c r="AA241" s="264">
        <v>39813</v>
      </c>
      <c r="AB241" s="264">
        <v>38003</v>
      </c>
      <c r="AC241" s="264">
        <v>10485</v>
      </c>
      <c r="AD241" s="264">
        <v>33949</v>
      </c>
      <c r="AE241" s="264">
        <v>5082</v>
      </c>
      <c r="AF241" s="264">
        <v>43749</v>
      </c>
      <c r="AG241" s="264">
        <v>19589</v>
      </c>
      <c r="AH241" s="264">
        <v>11854</v>
      </c>
      <c r="AI241" s="264">
        <v>991286</v>
      </c>
      <c r="AK241" s="264" t="s">
        <v>622</v>
      </c>
    </row>
    <row r="242" spans="1:37">
      <c r="A242" s="307">
        <v>43647</v>
      </c>
      <c r="B242" s="264" t="s">
        <v>972</v>
      </c>
      <c r="C242" s="264">
        <v>15950</v>
      </c>
      <c r="D242" s="264">
        <v>41186</v>
      </c>
      <c r="E242" s="264">
        <v>12562</v>
      </c>
      <c r="F242" s="264">
        <v>6019</v>
      </c>
      <c r="G242" s="264">
        <v>34392</v>
      </c>
      <c r="H242" s="264">
        <v>10407</v>
      </c>
      <c r="I242" s="264">
        <v>14364</v>
      </c>
      <c r="J242" s="264">
        <v>39529</v>
      </c>
      <c r="K242" s="264">
        <v>116459</v>
      </c>
      <c r="L242" s="264">
        <v>14140</v>
      </c>
      <c r="M242" s="264">
        <v>48802</v>
      </c>
      <c r="N242" s="264">
        <v>13904</v>
      </c>
      <c r="O242" s="264">
        <v>15465</v>
      </c>
      <c r="P242" s="294">
        <v>95833</v>
      </c>
      <c r="Q242" s="264">
        <v>71961</v>
      </c>
      <c r="R242" s="264">
        <v>35614</v>
      </c>
      <c r="S242" s="264">
        <v>12191</v>
      </c>
      <c r="T242" s="264">
        <v>12480</v>
      </c>
      <c r="U242" s="264">
        <v>68407</v>
      </c>
      <c r="V242" s="264">
        <v>13807</v>
      </c>
      <c r="W242" s="264">
        <v>32850</v>
      </c>
      <c r="X242" s="264">
        <v>25042</v>
      </c>
      <c r="Y242" s="264">
        <v>16758</v>
      </c>
      <c r="Z242" s="264">
        <v>22758</v>
      </c>
      <c r="AA242" s="264">
        <v>39854</v>
      </c>
      <c r="AB242" s="264">
        <v>38161</v>
      </c>
      <c r="AC242" s="264">
        <v>10479</v>
      </c>
      <c r="AD242" s="264">
        <v>33993</v>
      </c>
      <c r="AE242" s="264">
        <v>5111</v>
      </c>
      <c r="AF242" s="264">
        <v>43770</v>
      </c>
      <c r="AG242" s="264">
        <v>19689</v>
      </c>
      <c r="AH242" s="264">
        <v>11843</v>
      </c>
      <c r="AI242" s="264">
        <v>993780</v>
      </c>
      <c r="AK242" s="264" t="s">
        <v>623</v>
      </c>
    </row>
    <row r="243" spans="1:37">
      <c r="A243" s="307">
        <v>43678</v>
      </c>
      <c r="B243" s="264" t="s">
        <v>973</v>
      </c>
      <c r="C243" s="264">
        <v>15950</v>
      </c>
      <c r="D243" s="264">
        <v>41192</v>
      </c>
      <c r="E243" s="264">
        <v>12610</v>
      </c>
      <c r="F243" s="264">
        <v>6014</v>
      </c>
      <c r="G243" s="264">
        <v>34488</v>
      </c>
      <c r="H243" s="264">
        <v>10429</v>
      </c>
      <c r="I243" s="264">
        <v>14376</v>
      </c>
      <c r="J243" s="264">
        <v>39565</v>
      </c>
      <c r="K243" s="264">
        <v>116824</v>
      </c>
      <c r="L243" s="264">
        <v>14156</v>
      </c>
      <c r="M243" s="264">
        <v>48894</v>
      </c>
      <c r="N243" s="264">
        <v>13900</v>
      </c>
      <c r="O243" s="264">
        <v>15504</v>
      </c>
      <c r="P243" s="294">
        <v>96210</v>
      </c>
      <c r="Q243" s="264">
        <v>72134</v>
      </c>
      <c r="R243" s="264">
        <v>35764</v>
      </c>
      <c r="S243" s="264">
        <v>12241</v>
      </c>
      <c r="T243" s="264">
        <v>12580</v>
      </c>
      <c r="U243" s="264">
        <v>68437</v>
      </c>
      <c r="V243" s="264">
        <v>13865</v>
      </c>
      <c r="W243" s="264">
        <v>33063</v>
      </c>
      <c r="X243" s="264">
        <v>25281</v>
      </c>
      <c r="Y243" s="264">
        <v>16836</v>
      </c>
      <c r="Z243" s="264">
        <v>22787</v>
      </c>
      <c r="AA243" s="264">
        <v>39995</v>
      </c>
      <c r="AB243" s="264">
        <v>38173</v>
      </c>
      <c r="AC243" s="264">
        <v>10533</v>
      </c>
      <c r="AD243" s="264">
        <v>34070</v>
      </c>
      <c r="AE243" s="264">
        <v>5187</v>
      </c>
      <c r="AF243" s="264">
        <v>43827</v>
      </c>
      <c r="AG243" s="264">
        <v>19687</v>
      </c>
      <c r="AH243" s="264">
        <v>11847</v>
      </c>
      <c r="AI243" s="264">
        <v>996419</v>
      </c>
      <c r="AK243" s="264" t="s">
        <v>624</v>
      </c>
    </row>
    <row r="244" spans="1:37">
      <c r="A244" s="307">
        <v>43709</v>
      </c>
      <c r="B244" s="264" t="s">
        <v>974</v>
      </c>
      <c r="C244" s="264">
        <v>16005</v>
      </c>
      <c r="D244" s="264">
        <v>41068</v>
      </c>
      <c r="E244" s="264">
        <v>12643</v>
      </c>
      <c r="F244" s="264">
        <v>6028</v>
      </c>
      <c r="G244" s="264">
        <v>34522</v>
      </c>
      <c r="H244" s="264">
        <v>10436</v>
      </c>
      <c r="I244" s="264">
        <v>14386</v>
      </c>
      <c r="J244" s="264">
        <v>39637</v>
      </c>
      <c r="K244" s="264">
        <v>117073</v>
      </c>
      <c r="L244" s="264">
        <v>14172</v>
      </c>
      <c r="M244" s="264">
        <v>48828</v>
      </c>
      <c r="N244" s="264">
        <v>13927</v>
      </c>
      <c r="O244" s="264">
        <v>15575</v>
      </c>
      <c r="P244" s="294">
        <v>96528</v>
      </c>
      <c r="Q244" s="264">
        <v>72194</v>
      </c>
      <c r="R244" s="264">
        <v>35800</v>
      </c>
      <c r="S244" s="264">
        <v>12228</v>
      </c>
      <c r="T244" s="264">
        <v>12608</v>
      </c>
      <c r="U244" s="264">
        <v>68560</v>
      </c>
      <c r="V244" s="264">
        <v>13942</v>
      </c>
      <c r="W244" s="264">
        <v>33169</v>
      </c>
      <c r="X244" s="264">
        <v>25493</v>
      </c>
      <c r="Y244" s="264">
        <v>16922</v>
      </c>
      <c r="Z244" s="264">
        <v>22892</v>
      </c>
      <c r="AA244" s="264">
        <v>40116</v>
      </c>
      <c r="AB244" s="264">
        <v>38221</v>
      </c>
      <c r="AC244" s="264">
        <v>10575</v>
      </c>
      <c r="AD244" s="264">
        <v>34007</v>
      </c>
      <c r="AE244" s="264">
        <v>5211</v>
      </c>
      <c r="AF244" s="264">
        <v>43918</v>
      </c>
      <c r="AG244" s="264">
        <v>19679</v>
      </c>
      <c r="AH244" s="264">
        <v>11895</v>
      </c>
      <c r="AI244" s="264">
        <v>998258</v>
      </c>
      <c r="AK244" s="264" t="s">
        <v>625</v>
      </c>
    </row>
    <row r="245" spans="1:37">
      <c r="A245" s="307">
        <v>43739</v>
      </c>
      <c r="B245" s="264" t="s">
        <v>975</v>
      </c>
      <c r="C245" s="264">
        <v>16131</v>
      </c>
      <c r="D245" s="264">
        <v>41325</v>
      </c>
      <c r="E245" s="264">
        <v>12738</v>
      </c>
      <c r="F245" s="264">
        <v>6033</v>
      </c>
      <c r="G245" s="264">
        <v>34546</v>
      </c>
      <c r="H245" s="264">
        <v>10502</v>
      </c>
      <c r="I245" s="264">
        <v>14494</v>
      </c>
      <c r="J245" s="264">
        <v>39746</v>
      </c>
      <c r="K245" s="264">
        <v>117496</v>
      </c>
      <c r="L245" s="264">
        <v>14274</v>
      </c>
      <c r="M245" s="264">
        <v>48907</v>
      </c>
      <c r="N245" s="264">
        <v>14008</v>
      </c>
      <c r="O245" s="264">
        <v>15705</v>
      </c>
      <c r="P245" s="294">
        <v>97149</v>
      </c>
      <c r="Q245" s="264">
        <v>72544</v>
      </c>
      <c r="R245" s="264">
        <v>35996</v>
      </c>
      <c r="S245" s="264">
        <v>12275</v>
      </c>
      <c r="T245" s="264">
        <v>12745</v>
      </c>
      <c r="U245" s="264">
        <v>68863</v>
      </c>
      <c r="V245" s="264">
        <v>14024</v>
      </c>
      <c r="W245" s="264">
        <v>33387</v>
      </c>
      <c r="X245" s="264">
        <v>25639</v>
      </c>
      <c r="Y245" s="264">
        <v>17047</v>
      </c>
      <c r="Z245" s="264">
        <v>22995</v>
      </c>
      <c r="AA245" s="264">
        <v>40420</v>
      </c>
      <c r="AB245" s="264">
        <v>38273</v>
      </c>
      <c r="AC245" s="264">
        <v>10663</v>
      </c>
      <c r="AD245" s="264">
        <v>34147</v>
      </c>
      <c r="AE245" s="264">
        <v>5231</v>
      </c>
      <c r="AF245" s="264">
        <v>44002</v>
      </c>
      <c r="AG245" s="264">
        <v>19757</v>
      </c>
      <c r="AH245" s="264">
        <v>11984</v>
      </c>
      <c r="AI245" s="264">
        <v>1003046</v>
      </c>
      <c r="AK245" s="264" t="s">
        <v>626</v>
      </c>
    </row>
    <row r="246" spans="1:37">
      <c r="A246" s="307">
        <v>43770</v>
      </c>
      <c r="B246" s="264" t="s">
        <v>976</v>
      </c>
      <c r="C246" s="264">
        <v>16145</v>
      </c>
      <c r="D246" s="264">
        <v>41485</v>
      </c>
      <c r="E246" s="264">
        <v>12794</v>
      </c>
      <c r="F246" s="264">
        <v>5976</v>
      </c>
      <c r="G246" s="264">
        <v>34496</v>
      </c>
      <c r="H246" s="264">
        <v>10503</v>
      </c>
      <c r="I246" s="264">
        <v>14454</v>
      </c>
      <c r="J246" s="264">
        <v>39790</v>
      </c>
      <c r="K246" s="264">
        <v>117624</v>
      </c>
      <c r="L246" s="264">
        <v>14267</v>
      </c>
      <c r="M246" s="264">
        <v>48774</v>
      </c>
      <c r="N246" s="264">
        <v>13999</v>
      </c>
      <c r="O246" s="264">
        <v>15726</v>
      </c>
      <c r="P246" s="294">
        <v>97410</v>
      </c>
      <c r="Q246" s="264">
        <v>72679</v>
      </c>
      <c r="R246" s="264">
        <v>36102</v>
      </c>
      <c r="S246" s="264">
        <v>12269</v>
      </c>
      <c r="T246" s="264">
        <v>12782</v>
      </c>
      <c r="U246" s="264">
        <v>68997</v>
      </c>
      <c r="V246" s="264">
        <v>14129</v>
      </c>
      <c r="W246" s="264">
        <v>33456</v>
      </c>
      <c r="X246" s="264">
        <v>25679</v>
      </c>
      <c r="Y246" s="264">
        <v>17068</v>
      </c>
      <c r="Z246" s="264">
        <v>23005</v>
      </c>
      <c r="AA246" s="264">
        <v>40518</v>
      </c>
      <c r="AB246" s="264">
        <v>38090</v>
      </c>
      <c r="AC246" s="264">
        <v>10655</v>
      </c>
      <c r="AD246" s="264">
        <v>34165</v>
      </c>
      <c r="AE246" s="264">
        <v>5260</v>
      </c>
      <c r="AF246" s="264">
        <v>44036</v>
      </c>
      <c r="AG246" s="264">
        <v>19786</v>
      </c>
      <c r="AH246" s="264">
        <v>11980</v>
      </c>
      <c r="AI246" s="264">
        <v>1004099</v>
      </c>
      <c r="AK246" s="264" t="s">
        <v>627</v>
      </c>
    </row>
    <row r="247" spans="1:37">
      <c r="A247" s="307">
        <v>43800</v>
      </c>
      <c r="B247" s="264" t="s">
        <v>977</v>
      </c>
      <c r="C247" s="264">
        <v>16102</v>
      </c>
      <c r="D247" s="264">
        <v>41193</v>
      </c>
      <c r="E247" s="264">
        <v>12718</v>
      </c>
      <c r="F247" s="264">
        <v>5954</v>
      </c>
      <c r="G247" s="264">
        <v>34423</v>
      </c>
      <c r="H247" s="264">
        <v>10523</v>
      </c>
      <c r="I247" s="264">
        <v>14418</v>
      </c>
      <c r="J247" s="264">
        <v>39728</v>
      </c>
      <c r="K247" s="264">
        <v>117463</v>
      </c>
      <c r="L247" s="264">
        <v>14178</v>
      </c>
      <c r="M247" s="264">
        <v>48574</v>
      </c>
      <c r="N247" s="264">
        <v>13934</v>
      </c>
      <c r="O247" s="264">
        <v>15696</v>
      </c>
      <c r="P247" s="294">
        <v>97390</v>
      </c>
      <c r="Q247" s="264">
        <v>72401</v>
      </c>
      <c r="R247" s="264">
        <v>36095</v>
      </c>
      <c r="S247" s="264">
        <v>12216</v>
      </c>
      <c r="T247" s="264">
        <v>12743</v>
      </c>
      <c r="U247" s="264">
        <v>68877</v>
      </c>
      <c r="V247" s="264">
        <v>14034</v>
      </c>
      <c r="W247" s="264">
        <v>33355</v>
      </c>
      <c r="X247" s="264">
        <v>25663</v>
      </c>
      <c r="Y247" s="264">
        <v>17059</v>
      </c>
      <c r="Z247" s="264">
        <v>23003</v>
      </c>
      <c r="AA247" s="264">
        <v>40500</v>
      </c>
      <c r="AB247" s="264">
        <v>38042</v>
      </c>
      <c r="AC247" s="264">
        <v>10607</v>
      </c>
      <c r="AD247" s="264">
        <v>34140</v>
      </c>
      <c r="AE247" s="264">
        <v>5232</v>
      </c>
      <c r="AF247" s="264">
        <v>43793</v>
      </c>
      <c r="AG247" s="264">
        <v>19819</v>
      </c>
      <c r="AH247" s="264">
        <v>11920</v>
      </c>
      <c r="AI247" s="264">
        <v>1001793</v>
      </c>
      <c r="AK247" s="264" t="s">
        <v>628</v>
      </c>
    </row>
    <row r="248" spans="1:37">
      <c r="A248" s="307">
        <v>43831</v>
      </c>
      <c r="B248" s="264" t="s">
        <v>1024</v>
      </c>
      <c r="C248" s="264">
        <v>16089</v>
      </c>
      <c r="D248" s="264">
        <v>41127</v>
      </c>
      <c r="E248" s="264">
        <v>12690</v>
      </c>
      <c r="F248" s="264">
        <v>5939</v>
      </c>
      <c r="G248" s="264">
        <v>34387</v>
      </c>
      <c r="H248" s="264">
        <v>10544</v>
      </c>
      <c r="I248" s="264">
        <v>14286</v>
      </c>
      <c r="J248" s="264">
        <v>39731</v>
      </c>
      <c r="K248" s="264">
        <v>117736</v>
      </c>
      <c r="L248" s="264">
        <v>14182</v>
      </c>
      <c r="M248" s="264">
        <v>48487</v>
      </c>
      <c r="N248" s="264">
        <v>13823</v>
      </c>
      <c r="O248" s="264">
        <v>15637</v>
      </c>
      <c r="P248" s="294">
        <v>97293</v>
      </c>
      <c r="Q248" s="264">
        <v>72242</v>
      </c>
      <c r="R248" s="264">
        <v>36056</v>
      </c>
      <c r="S248" s="264">
        <v>12182</v>
      </c>
      <c r="T248" s="264">
        <v>12755</v>
      </c>
      <c r="U248" s="264">
        <v>69003</v>
      </c>
      <c r="V248" s="264">
        <v>13933</v>
      </c>
      <c r="W248" s="264">
        <v>33247</v>
      </c>
      <c r="X248" s="264">
        <v>25744</v>
      </c>
      <c r="Y248" s="264">
        <v>17124</v>
      </c>
      <c r="Z248" s="264">
        <v>22980</v>
      </c>
      <c r="AA248" s="264">
        <v>40522</v>
      </c>
      <c r="AB248" s="264">
        <v>37863</v>
      </c>
      <c r="AC248" s="264">
        <v>10537</v>
      </c>
      <c r="AD248" s="264">
        <v>34148</v>
      </c>
      <c r="AE248" s="264">
        <v>5207</v>
      </c>
      <c r="AF248" s="264">
        <v>43661</v>
      </c>
      <c r="AG248" s="264">
        <v>19862</v>
      </c>
      <c r="AH248" s="264">
        <v>11878</v>
      </c>
      <c r="AI248" s="264">
        <v>1000895</v>
      </c>
      <c r="AJ248" s="264">
        <v>2020</v>
      </c>
      <c r="AK248" s="264" t="s">
        <v>620</v>
      </c>
    </row>
    <row r="249" spans="1:37">
      <c r="A249" s="307">
        <v>43862</v>
      </c>
      <c r="B249" s="264" t="s">
        <v>978</v>
      </c>
      <c r="C249" s="264">
        <v>16120</v>
      </c>
      <c r="D249" s="264">
        <v>41311</v>
      </c>
      <c r="E249" s="264">
        <v>12777</v>
      </c>
      <c r="F249" s="264">
        <v>5954</v>
      </c>
      <c r="G249" s="264">
        <v>34477</v>
      </c>
      <c r="H249" s="264">
        <v>10661</v>
      </c>
      <c r="I249" s="264">
        <v>14305</v>
      </c>
      <c r="J249" s="264">
        <v>39935</v>
      </c>
      <c r="K249" s="264">
        <v>118417</v>
      </c>
      <c r="L249" s="264">
        <v>14275</v>
      </c>
      <c r="M249" s="264">
        <v>48624</v>
      </c>
      <c r="N249" s="264">
        <v>13860</v>
      </c>
      <c r="O249" s="264">
        <v>15747</v>
      </c>
      <c r="P249" s="294">
        <v>97837</v>
      </c>
      <c r="Q249" s="264">
        <v>72451</v>
      </c>
      <c r="R249" s="264">
        <v>36186</v>
      </c>
      <c r="S249" s="264">
        <v>12266</v>
      </c>
      <c r="T249" s="264">
        <v>12822</v>
      </c>
      <c r="U249" s="264">
        <v>69140</v>
      </c>
      <c r="V249" s="264">
        <v>13991</v>
      </c>
      <c r="W249" s="264">
        <v>33422</v>
      </c>
      <c r="X249" s="264">
        <v>25945</v>
      </c>
      <c r="Y249" s="264">
        <v>17259</v>
      </c>
      <c r="Z249" s="264">
        <v>23086</v>
      </c>
      <c r="AA249" s="264">
        <v>40696</v>
      </c>
      <c r="AB249" s="264">
        <v>38010</v>
      </c>
      <c r="AC249" s="264">
        <v>10591</v>
      </c>
      <c r="AD249" s="264">
        <v>34305</v>
      </c>
      <c r="AE249" s="264">
        <v>5240</v>
      </c>
      <c r="AF249" s="264">
        <v>43818</v>
      </c>
      <c r="AG249" s="264">
        <v>19885</v>
      </c>
      <c r="AH249" s="264">
        <v>11934</v>
      </c>
      <c r="AI249" s="264">
        <v>1005347</v>
      </c>
      <c r="AK249" s="264" t="s">
        <v>621</v>
      </c>
    </row>
    <row r="250" spans="1:37">
      <c r="A250" s="307">
        <v>43891</v>
      </c>
      <c r="B250" s="264" t="s">
        <v>979</v>
      </c>
      <c r="C250" s="264">
        <v>16126</v>
      </c>
      <c r="D250" s="264">
        <v>41472</v>
      </c>
      <c r="E250" s="264">
        <v>12773</v>
      </c>
      <c r="F250" s="264">
        <v>5961</v>
      </c>
      <c r="G250" s="264">
        <v>34492</v>
      </c>
      <c r="H250" s="264">
        <v>10719</v>
      </c>
      <c r="I250" s="264">
        <v>14304</v>
      </c>
      <c r="J250" s="264">
        <v>40033</v>
      </c>
      <c r="K250" s="264">
        <v>118835</v>
      </c>
      <c r="L250" s="264">
        <v>14320</v>
      </c>
      <c r="M250" s="264">
        <v>48599</v>
      </c>
      <c r="N250" s="264">
        <v>13895</v>
      </c>
      <c r="O250" s="264">
        <v>15743</v>
      </c>
      <c r="P250" s="294">
        <v>98367</v>
      </c>
      <c r="Q250" s="264">
        <v>72590</v>
      </c>
      <c r="R250" s="264">
        <v>36257</v>
      </c>
      <c r="S250" s="264">
        <v>12306</v>
      </c>
      <c r="T250" s="264">
        <v>12828</v>
      </c>
      <c r="U250" s="264">
        <v>69395</v>
      </c>
      <c r="V250" s="264">
        <v>14001</v>
      </c>
      <c r="W250" s="264">
        <v>33470</v>
      </c>
      <c r="X250" s="264">
        <v>26071</v>
      </c>
      <c r="Y250" s="264">
        <v>17267</v>
      </c>
      <c r="Z250" s="264">
        <v>23094</v>
      </c>
      <c r="AA250" s="264">
        <v>40775</v>
      </c>
      <c r="AB250" s="264">
        <v>38045</v>
      </c>
      <c r="AC250" s="264">
        <v>10643</v>
      </c>
      <c r="AD250" s="264">
        <v>34279</v>
      </c>
      <c r="AE250" s="264">
        <v>5234</v>
      </c>
      <c r="AF250" s="264">
        <v>43925</v>
      </c>
      <c r="AG250" s="264">
        <v>20001</v>
      </c>
      <c r="AH250" s="264">
        <v>11931</v>
      </c>
      <c r="AI250" s="264">
        <v>1007751</v>
      </c>
      <c r="AK250" s="264" t="s">
        <v>578</v>
      </c>
    </row>
    <row r="251" spans="1:37">
      <c r="A251" s="307">
        <v>43922</v>
      </c>
      <c r="B251" s="264" t="s">
        <v>980</v>
      </c>
      <c r="C251" s="264">
        <v>16028</v>
      </c>
      <c r="D251" s="264">
        <v>41132</v>
      </c>
      <c r="E251" s="264">
        <v>12587</v>
      </c>
      <c r="F251" s="264">
        <v>5935</v>
      </c>
      <c r="G251" s="264">
        <v>34298</v>
      </c>
      <c r="H251" s="264">
        <v>10679</v>
      </c>
      <c r="I251" s="264">
        <v>14277</v>
      </c>
      <c r="J251" s="264">
        <v>39876</v>
      </c>
      <c r="K251" s="264">
        <v>118394</v>
      </c>
      <c r="L251" s="264">
        <v>14245</v>
      </c>
      <c r="M251" s="264">
        <v>48197</v>
      </c>
      <c r="N251" s="264">
        <v>13832</v>
      </c>
      <c r="O251" s="264">
        <v>15591</v>
      </c>
      <c r="P251" s="294">
        <v>97741</v>
      </c>
      <c r="Q251" s="264">
        <v>72249</v>
      </c>
      <c r="R251" s="264">
        <v>36156</v>
      </c>
      <c r="S251" s="264">
        <v>12188</v>
      </c>
      <c r="T251" s="264">
        <v>12691</v>
      </c>
      <c r="U251" s="264">
        <v>68958</v>
      </c>
      <c r="V251" s="264">
        <v>13877</v>
      </c>
      <c r="W251" s="264">
        <v>33120</v>
      </c>
      <c r="X251" s="264">
        <v>25834</v>
      </c>
      <c r="Y251" s="264">
        <v>16843</v>
      </c>
      <c r="Z251" s="264">
        <v>22951</v>
      </c>
      <c r="AA251" s="264">
        <v>40504</v>
      </c>
      <c r="AB251" s="264">
        <v>37854</v>
      </c>
      <c r="AC251" s="264">
        <v>10625</v>
      </c>
      <c r="AD251" s="264">
        <v>34120</v>
      </c>
      <c r="AE251" s="264">
        <v>5191</v>
      </c>
      <c r="AF251" s="264">
        <v>43542</v>
      </c>
      <c r="AG251" s="264">
        <v>19728</v>
      </c>
      <c r="AH251" s="264">
        <v>11819</v>
      </c>
      <c r="AI251" s="264">
        <v>1001062</v>
      </c>
      <c r="AK251" s="264" t="s">
        <v>617</v>
      </c>
    </row>
    <row r="252" spans="1:37">
      <c r="A252" s="307">
        <v>43952</v>
      </c>
      <c r="B252" s="264" t="s">
        <v>981</v>
      </c>
      <c r="C252" s="264">
        <v>15950</v>
      </c>
      <c r="D252" s="264">
        <v>40992</v>
      </c>
      <c r="E252" s="264">
        <v>12493</v>
      </c>
      <c r="F252" s="264">
        <v>5908</v>
      </c>
      <c r="G252" s="264">
        <v>34180</v>
      </c>
      <c r="H252" s="264">
        <v>10634</v>
      </c>
      <c r="I252" s="264">
        <v>14285</v>
      </c>
      <c r="J252" s="264">
        <v>39760</v>
      </c>
      <c r="K252" s="264">
        <v>118016</v>
      </c>
      <c r="L252" s="264">
        <v>14218</v>
      </c>
      <c r="M252" s="264">
        <v>47920</v>
      </c>
      <c r="N252" s="264">
        <v>13760</v>
      </c>
      <c r="O252" s="264">
        <v>15513</v>
      </c>
      <c r="P252" s="294">
        <v>97536</v>
      </c>
      <c r="Q252" s="264">
        <v>72175</v>
      </c>
      <c r="R252" s="264">
        <v>36027</v>
      </c>
      <c r="S252" s="264">
        <v>12119</v>
      </c>
      <c r="T252" s="264">
        <v>12615</v>
      </c>
      <c r="U252" s="264">
        <v>68981</v>
      </c>
      <c r="V252" s="264">
        <v>13822</v>
      </c>
      <c r="W252" s="264">
        <v>32994</v>
      </c>
      <c r="X252" s="264">
        <v>25776</v>
      </c>
      <c r="Y252" s="264">
        <v>16719</v>
      </c>
      <c r="Z252" s="264">
        <v>22888</v>
      </c>
      <c r="AA252" s="264">
        <v>40280</v>
      </c>
      <c r="AB252" s="264">
        <v>37753</v>
      </c>
      <c r="AC252" s="264">
        <v>10590</v>
      </c>
      <c r="AD252" s="264">
        <v>34110</v>
      </c>
      <c r="AE252" s="264">
        <v>5188</v>
      </c>
      <c r="AF252" s="264">
        <v>43256</v>
      </c>
      <c r="AG252" s="264">
        <v>19586</v>
      </c>
      <c r="AH252" s="264">
        <v>11723</v>
      </c>
      <c r="AI252" s="264">
        <v>997767</v>
      </c>
      <c r="AK252" s="264" t="s">
        <v>619</v>
      </c>
    </row>
    <row r="253" spans="1:37">
      <c r="A253" s="307">
        <v>43983</v>
      </c>
      <c r="B253" s="264" t="s">
        <v>982</v>
      </c>
      <c r="C253" s="264">
        <v>15986</v>
      </c>
      <c r="D253" s="264">
        <v>40999</v>
      </c>
      <c r="E253" s="264">
        <v>12605</v>
      </c>
      <c r="F253" s="264">
        <v>5920</v>
      </c>
      <c r="G253" s="264">
        <v>34259</v>
      </c>
      <c r="H253" s="264">
        <v>10700</v>
      </c>
      <c r="I253" s="264">
        <v>14346</v>
      </c>
      <c r="J253" s="264">
        <v>39807</v>
      </c>
      <c r="K253" s="264">
        <v>118336</v>
      </c>
      <c r="L253" s="264">
        <v>14261</v>
      </c>
      <c r="M253" s="264">
        <v>47903</v>
      </c>
      <c r="N253" s="264">
        <v>13810</v>
      </c>
      <c r="O253" s="264">
        <v>15545</v>
      </c>
      <c r="P253" s="294">
        <v>97749</v>
      </c>
      <c r="Q253" s="264">
        <v>72635</v>
      </c>
      <c r="R253" s="264">
        <v>36064</v>
      </c>
      <c r="S253" s="264">
        <v>12115</v>
      </c>
      <c r="T253" s="264">
        <v>12629</v>
      </c>
      <c r="U253" s="264">
        <v>69441</v>
      </c>
      <c r="V253" s="264">
        <v>13831</v>
      </c>
      <c r="W253" s="264">
        <v>33065</v>
      </c>
      <c r="X253" s="264">
        <v>25903</v>
      </c>
      <c r="Y253" s="264">
        <v>16859</v>
      </c>
      <c r="Z253" s="264">
        <v>22922</v>
      </c>
      <c r="AA253" s="264">
        <v>40317</v>
      </c>
      <c r="AB253" s="264">
        <v>37774</v>
      </c>
      <c r="AC253" s="264">
        <v>10633</v>
      </c>
      <c r="AD253" s="264">
        <v>34210</v>
      </c>
      <c r="AE253" s="264">
        <v>5192</v>
      </c>
      <c r="AF253" s="264">
        <v>43353</v>
      </c>
      <c r="AG253" s="264">
        <v>19684</v>
      </c>
      <c r="AH253" s="264">
        <v>11737</v>
      </c>
      <c r="AI253" s="264">
        <v>1000590</v>
      </c>
      <c r="AK253" s="264" t="s">
        <v>622</v>
      </c>
    </row>
    <row r="254" spans="1:37">
      <c r="A254" s="307">
        <v>44013</v>
      </c>
      <c r="B254" s="264" t="s">
        <v>983</v>
      </c>
      <c r="C254" s="264">
        <v>15996</v>
      </c>
      <c r="D254" s="264">
        <v>40992</v>
      </c>
      <c r="E254" s="264">
        <v>12656</v>
      </c>
      <c r="F254" s="264">
        <v>5902</v>
      </c>
      <c r="G254" s="264">
        <v>34269</v>
      </c>
      <c r="H254" s="264">
        <v>10715</v>
      </c>
      <c r="I254" s="264">
        <v>14390</v>
      </c>
      <c r="J254" s="264">
        <v>39778</v>
      </c>
      <c r="K254" s="264">
        <v>118631</v>
      </c>
      <c r="L254" s="264">
        <v>14232</v>
      </c>
      <c r="M254" s="264">
        <v>47892</v>
      </c>
      <c r="N254" s="264">
        <v>13791</v>
      </c>
      <c r="O254" s="264">
        <v>15502</v>
      </c>
      <c r="P254" s="294">
        <v>97738</v>
      </c>
      <c r="Q254" s="264">
        <v>72768</v>
      </c>
      <c r="R254" s="264">
        <v>36086</v>
      </c>
      <c r="S254" s="264">
        <v>12108</v>
      </c>
      <c r="T254" s="264">
        <v>12620</v>
      </c>
      <c r="U254" s="264">
        <v>69665</v>
      </c>
      <c r="V254" s="264">
        <v>13863</v>
      </c>
      <c r="W254" s="264">
        <v>33048</v>
      </c>
      <c r="X254" s="264">
        <v>25996</v>
      </c>
      <c r="Y254" s="264">
        <v>16883</v>
      </c>
      <c r="Z254" s="264">
        <v>23013</v>
      </c>
      <c r="AA254" s="264">
        <v>40410</v>
      </c>
      <c r="AB254" s="264">
        <v>37690</v>
      </c>
      <c r="AC254" s="264">
        <v>10637</v>
      </c>
      <c r="AD254" s="264">
        <v>34091</v>
      </c>
      <c r="AE254" s="264">
        <v>5146</v>
      </c>
      <c r="AF254" s="264">
        <v>43389</v>
      </c>
      <c r="AG254" s="264">
        <v>19697</v>
      </c>
      <c r="AH254" s="264">
        <v>11721</v>
      </c>
      <c r="AI254" s="264">
        <v>1001315</v>
      </c>
      <c r="AK254" s="264" t="s">
        <v>623</v>
      </c>
    </row>
    <row r="255" spans="1:37">
      <c r="A255" s="307">
        <v>44044</v>
      </c>
      <c r="B255" s="264" t="s">
        <v>984</v>
      </c>
      <c r="C255" s="264">
        <v>16023</v>
      </c>
      <c r="D255" s="264">
        <v>41084</v>
      </c>
      <c r="E255" s="264">
        <v>12692</v>
      </c>
      <c r="F255" s="264">
        <v>5861</v>
      </c>
      <c r="G255" s="264">
        <v>34182</v>
      </c>
      <c r="H255" s="264">
        <v>10722</v>
      </c>
      <c r="I255" s="264">
        <v>14389</v>
      </c>
      <c r="J255" s="264">
        <v>39803</v>
      </c>
      <c r="K255" s="264">
        <v>118642</v>
      </c>
      <c r="L255" s="264">
        <v>14272</v>
      </c>
      <c r="M255" s="264">
        <v>47904</v>
      </c>
      <c r="N255" s="264">
        <v>13836</v>
      </c>
      <c r="O255" s="264">
        <v>15498</v>
      </c>
      <c r="P255" s="294">
        <v>98006</v>
      </c>
      <c r="Q255" s="264">
        <v>72959</v>
      </c>
      <c r="R255" s="264">
        <v>36098</v>
      </c>
      <c r="S255" s="264">
        <v>12084</v>
      </c>
      <c r="T255" s="264">
        <v>12697</v>
      </c>
      <c r="U255" s="264">
        <v>69910</v>
      </c>
      <c r="V255" s="264">
        <v>13840</v>
      </c>
      <c r="W255" s="264">
        <v>33173</v>
      </c>
      <c r="X255" s="264">
        <v>25985</v>
      </c>
      <c r="Y255" s="264">
        <v>16918</v>
      </c>
      <c r="Z255" s="264">
        <v>22998</v>
      </c>
      <c r="AA255" s="264">
        <v>40467</v>
      </c>
      <c r="AB255" s="264">
        <v>37661</v>
      </c>
      <c r="AC255" s="264">
        <v>10669</v>
      </c>
      <c r="AD255" s="264">
        <v>34046</v>
      </c>
      <c r="AE255" s="264">
        <v>5133</v>
      </c>
      <c r="AF255" s="264">
        <v>43352</v>
      </c>
      <c r="AG255" s="264">
        <v>19711</v>
      </c>
      <c r="AH255" s="264">
        <v>11727</v>
      </c>
      <c r="AI255" s="264">
        <v>1002342</v>
      </c>
      <c r="AK255" s="264" t="s">
        <v>624</v>
      </c>
    </row>
    <row r="256" spans="1:37">
      <c r="A256" s="307">
        <v>44075</v>
      </c>
      <c r="B256" s="264" t="s">
        <v>985</v>
      </c>
      <c r="C256" s="264">
        <v>16036</v>
      </c>
      <c r="D256" s="264">
        <v>41066</v>
      </c>
      <c r="E256" s="264">
        <v>12692</v>
      </c>
      <c r="F256" s="264">
        <v>5831</v>
      </c>
      <c r="G256" s="264">
        <v>34161</v>
      </c>
      <c r="H256" s="264">
        <v>10723</v>
      </c>
      <c r="I256" s="264">
        <v>14396</v>
      </c>
      <c r="J256" s="264">
        <v>39785</v>
      </c>
      <c r="K256" s="264">
        <v>118439</v>
      </c>
      <c r="L256" s="264">
        <v>14278</v>
      </c>
      <c r="M256" s="264">
        <v>47804</v>
      </c>
      <c r="N256" s="264">
        <v>13802</v>
      </c>
      <c r="O256" s="264">
        <v>15506</v>
      </c>
      <c r="P256" s="294">
        <v>98038</v>
      </c>
      <c r="Q256" s="264">
        <v>73041</v>
      </c>
      <c r="R256" s="264">
        <v>36127</v>
      </c>
      <c r="S256" s="264">
        <v>12014</v>
      </c>
      <c r="T256" s="264">
        <v>12700</v>
      </c>
      <c r="U256" s="264">
        <v>69980</v>
      </c>
      <c r="V256" s="264">
        <v>13813</v>
      </c>
      <c r="W256" s="264">
        <v>33217</v>
      </c>
      <c r="X256" s="264">
        <v>26000</v>
      </c>
      <c r="Y256" s="264">
        <v>16762</v>
      </c>
      <c r="Z256" s="264">
        <v>22966</v>
      </c>
      <c r="AA256" s="264">
        <v>40419</v>
      </c>
      <c r="AB256" s="264">
        <v>37616</v>
      </c>
      <c r="AC256" s="264">
        <v>10737</v>
      </c>
      <c r="AD256" s="264">
        <v>34006</v>
      </c>
      <c r="AE256" s="264">
        <v>5123</v>
      </c>
      <c r="AF256" s="264">
        <v>43261</v>
      </c>
      <c r="AG256" s="264">
        <v>19639</v>
      </c>
      <c r="AH256" s="264">
        <v>11714</v>
      </c>
      <c r="AI256" s="264">
        <v>1001692</v>
      </c>
      <c r="AK256" s="264" t="s">
        <v>625</v>
      </c>
    </row>
    <row r="257" spans="1:37">
      <c r="A257" s="307">
        <v>44105</v>
      </c>
      <c r="B257" s="264" t="s">
        <v>986</v>
      </c>
      <c r="C257" s="264">
        <v>16033</v>
      </c>
      <c r="D257" s="264">
        <v>41170</v>
      </c>
      <c r="E257" s="264">
        <v>12766</v>
      </c>
      <c r="F257" s="264">
        <v>5811</v>
      </c>
      <c r="G257" s="264">
        <v>34166</v>
      </c>
      <c r="H257" s="264">
        <v>10739</v>
      </c>
      <c r="I257" s="264">
        <v>14431</v>
      </c>
      <c r="J257" s="264">
        <v>39922</v>
      </c>
      <c r="K257" s="264">
        <v>118395</v>
      </c>
      <c r="L257" s="264">
        <v>14371</v>
      </c>
      <c r="M257" s="264">
        <v>47896</v>
      </c>
      <c r="N257" s="264">
        <v>13797</v>
      </c>
      <c r="O257" s="264">
        <v>15513</v>
      </c>
      <c r="P257" s="294">
        <v>98224</v>
      </c>
      <c r="Q257" s="264">
        <v>73167</v>
      </c>
      <c r="R257" s="264">
        <v>36185</v>
      </c>
      <c r="S257" s="264">
        <v>12079</v>
      </c>
      <c r="T257" s="264">
        <v>12779</v>
      </c>
      <c r="U257" s="264">
        <v>69964</v>
      </c>
      <c r="V257" s="264">
        <v>13883</v>
      </c>
      <c r="W257" s="264">
        <v>33276</v>
      </c>
      <c r="X257" s="264">
        <v>26045</v>
      </c>
      <c r="Y257" s="264">
        <v>16759</v>
      </c>
      <c r="Z257" s="264">
        <v>22906</v>
      </c>
      <c r="AA257" s="264">
        <v>40481</v>
      </c>
      <c r="AB257" s="264">
        <v>37625</v>
      </c>
      <c r="AC257" s="264">
        <v>10822</v>
      </c>
      <c r="AD257" s="264">
        <v>34021</v>
      </c>
      <c r="AE257" s="264">
        <v>5190</v>
      </c>
      <c r="AF257" s="264">
        <v>43224</v>
      </c>
      <c r="AG257" s="264">
        <v>19492</v>
      </c>
      <c r="AH257" s="264">
        <v>11768</v>
      </c>
      <c r="AI257" s="264">
        <v>1002900</v>
      </c>
      <c r="AK257" s="264" t="s">
        <v>626</v>
      </c>
    </row>
    <row r="258" spans="1:37">
      <c r="A258" s="307">
        <v>44136</v>
      </c>
      <c r="B258" s="264" t="s">
        <v>987</v>
      </c>
      <c r="C258" s="264">
        <v>16063</v>
      </c>
      <c r="D258" s="264">
        <v>41307</v>
      </c>
      <c r="E258" s="264">
        <v>12798</v>
      </c>
      <c r="F258" s="264">
        <v>5803</v>
      </c>
      <c r="G258" s="264">
        <v>34138</v>
      </c>
      <c r="H258" s="264">
        <v>10766</v>
      </c>
      <c r="I258" s="264">
        <v>14403</v>
      </c>
      <c r="J258" s="264">
        <v>39839</v>
      </c>
      <c r="K258" s="264">
        <v>118382</v>
      </c>
      <c r="L258" s="264">
        <v>14365</v>
      </c>
      <c r="M258" s="264">
        <v>47933</v>
      </c>
      <c r="N258" s="264">
        <v>13757</v>
      </c>
      <c r="O258" s="264">
        <v>15526</v>
      </c>
      <c r="P258" s="294">
        <v>98316</v>
      </c>
      <c r="Q258" s="264">
        <v>73185</v>
      </c>
      <c r="R258" s="264">
        <v>36262</v>
      </c>
      <c r="S258" s="264">
        <v>12097</v>
      </c>
      <c r="T258" s="264">
        <v>12792</v>
      </c>
      <c r="U258" s="264">
        <v>69980</v>
      </c>
      <c r="V258" s="264">
        <v>13903</v>
      </c>
      <c r="W258" s="264">
        <v>33314</v>
      </c>
      <c r="X258" s="264">
        <v>26110</v>
      </c>
      <c r="Y258" s="264">
        <v>16716</v>
      </c>
      <c r="Z258" s="264">
        <v>22858</v>
      </c>
      <c r="AA258" s="264">
        <v>40582</v>
      </c>
      <c r="AB258" s="264">
        <v>37597</v>
      </c>
      <c r="AC258" s="264">
        <v>10814</v>
      </c>
      <c r="AD258" s="264">
        <v>33968</v>
      </c>
      <c r="AE258" s="264">
        <v>5194</v>
      </c>
      <c r="AF258" s="264">
        <v>43183</v>
      </c>
      <c r="AG258" s="264">
        <v>19514</v>
      </c>
      <c r="AH258" s="264">
        <v>11796</v>
      </c>
      <c r="AI258" s="264">
        <v>1003261</v>
      </c>
      <c r="AK258" s="264" t="s">
        <v>627</v>
      </c>
    </row>
    <row r="259" spans="1:37">
      <c r="A259" s="307">
        <v>44166</v>
      </c>
      <c r="B259" s="264" t="s">
        <v>988</v>
      </c>
      <c r="C259" s="264">
        <v>16017</v>
      </c>
      <c r="D259" s="264">
        <v>41338</v>
      </c>
      <c r="E259" s="264">
        <v>12767</v>
      </c>
      <c r="F259" s="264">
        <v>5807</v>
      </c>
      <c r="G259" s="264">
        <v>34021</v>
      </c>
      <c r="H259" s="264">
        <v>10753</v>
      </c>
      <c r="I259" s="264">
        <v>14324</v>
      </c>
      <c r="J259" s="264">
        <v>39670</v>
      </c>
      <c r="K259" s="264">
        <v>118117</v>
      </c>
      <c r="L259" s="264">
        <v>14267</v>
      </c>
      <c r="M259" s="264">
        <v>47776</v>
      </c>
      <c r="N259" s="264">
        <v>13652</v>
      </c>
      <c r="O259" s="264">
        <v>15458</v>
      </c>
      <c r="P259" s="294">
        <v>98067</v>
      </c>
      <c r="Q259" s="264">
        <v>72960</v>
      </c>
      <c r="R259" s="264">
        <v>36276</v>
      </c>
      <c r="S259" s="264">
        <v>12099</v>
      </c>
      <c r="T259" s="264">
        <v>12766</v>
      </c>
      <c r="U259" s="264">
        <v>69698</v>
      </c>
      <c r="V259" s="264">
        <v>13897</v>
      </c>
      <c r="W259" s="264">
        <v>33169</v>
      </c>
      <c r="X259" s="264">
        <v>26076</v>
      </c>
      <c r="Y259" s="264">
        <v>16569</v>
      </c>
      <c r="Z259" s="264">
        <v>22803</v>
      </c>
      <c r="AA259" s="264">
        <v>40632</v>
      </c>
      <c r="AB259" s="264">
        <v>37552</v>
      </c>
      <c r="AC259" s="264">
        <v>10735</v>
      </c>
      <c r="AD259" s="264">
        <v>33799</v>
      </c>
      <c r="AE259" s="264">
        <v>5146</v>
      </c>
      <c r="AF259" s="264">
        <v>43019</v>
      </c>
      <c r="AG259" s="264">
        <v>19413</v>
      </c>
      <c r="AH259" s="264">
        <v>11771</v>
      </c>
      <c r="AI259" s="264">
        <v>1000414</v>
      </c>
      <c r="AK259" s="264" t="s">
        <v>628</v>
      </c>
    </row>
    <row r="260" spans="1:37">
      <c r="A260" s="307">
        <v>44197</v>
      </c>
      <c r="B260" s="264" t="s">
        <v>1025</v>
      </c>
      <c r="C260" s="264">
        <v>16040</v>
      </c>
      <c r="D260" s="264">
        <v>41313</v>
      </c>
      <c r="E260" s="264">
        <v>12811</v>
      </c>
      <c r="F260" s="264">
        <v>5775</v>
      </c>
      <c r="G260" s="264">
        <v>33975</v>
      </c>
      <c r="H260" s="264">
        <v>10722</v>
      </c>
      <c r="I260" s="264">
        <v>14276</v>
      </c>
      <c r="J260" s="264">
        <v>39677</v>
      </c>
      <c r="K260" s="264">
        <v>117796</v>
      </c>
      <c r="L260" s="264">
        <v>14279</v>
      </c>
      <c r="M260" s="264">
        <v>47633</v>
      </c>
      <c r="N260" s="264">
        <v>13569</v>
      </c>
      <c r="O260" s="264">
        <v>15405</v>
      </c>
      <c r="P260" s="294">
        <v>98213</v>
      </c>
      <c r="Q260" s="264">
        <v>72785</v>
      </c>
      <c r="R260" s="264">
        <v>36158</v>
      </c>
      <c r="S260" s="264">
        <v>12098</v>
      </c>
      <c r="T260" s="264">
        <v>12782</v>
      </c>
      <c r="U260" s="264">
        <v>69706</v>
      </c>
      <c r="V260" s="264">
        <v>13814</v>
      </c>
      <c r="W260" s="264">
        <v>33009</v>
      </c>
      <c r="X260" s="264">
        <v>26010</v>
      </c>
      <c r="Y260" s="264">
        <v>16622</v>
      </c>
      <c r="Z260" s="264">
        <v>22812</v>
      </c>
      <c r="AA260" s="264">
        <v>40656</v>
      </c>
      <c r="AB260" s="264">
        <v>37470</v>
      </c>
      <c r="AC260" s="264">
        <v>10760</v>
      </c>
      <c r="AD260" s="264">
        <v>33797</v>
      </c>
      <c r="AE260" s="264">
        <v>5151</v>
      </c>
      <c r="AF260" s="264">
        <v>42890</v>
      </c>
      <c r="AG260" s="264">
        <v>19328</v>
      </c>
      <c r="AH260" s="264">
        <v>11710</v>
      </c>
      <c r="AI260" s="264">
        <v>999042</v>
      </c>
      <c r="AJ260" s="264">
        <v>2021</v>
      </c>
      <c r="AK260" s="264" t="s">
        <v>620</v>
      </c>
    </row>
    <row r="261" spans="1:37">
      <c r="A261" s="307">
        <v>44228</v>
      </c>
      <c r="B261" s="264" t="s">
        <v>989</v>
      </c>
      <c r="C261" s="264">
        <v>16087</v>
      </c>
      <c r="D261" s="264">
        <v>41481</v>
      </c>
      <c r="E261" s="264">
        <v>12903</v>
      </c>
      <c r="F261" s="264">
        <v>5814</v>
      </c>
      <c r="G261" s="264">
        <v>34085</v>
      </c>
      <c r="H261" s="264">
        <v>10744</v>
      </c>
      <c r="I261" s="264">
        <v>14327</v>
      </c>
      <c r="J261" s="264">
        <v>39752</v>
      </c>
      <c r="K261" s="264">
        <v>117824</v>
      </c>
      <c r="L261" s="264">
        <v>14342</v>
      </c>
      <c r="M261" s="264">
        <v>47646</v>
      </c>
      <c r="N261" s="264">
        <v>13526</v>
      </c>
      <c r="O261" s="264">
        <v>15439</v>
      </c>
      <c r="P261" s="294">
        <v>98474</v>
      </c>
      <c r="Q261" s="264">
        <v>72749</v>
      </c>
      <c r="R261" s="264">
        <v>36276</v>
      </c>
      <c r="S261" s="264">
        <v>12100</v>
      </c>
      <c r="T261" s="264">
        <v>12776</v>
      </c>
      <c r="U261" s="264">
        <v>69678</v>
      </c>
      <c r="V261" s="264">
        <v>13855</v>
      </c>
      <c r="W261" s="264">
        <v>33097</v>
      </c>
      <c r="X261" s="264">
        <v>26121</v>
      </c>
      <c r="Y261" s="264">
        <v>16718</v>
      </c>
      <c r="Z261" s="264">
        <v>22874</v>
      </c>
      <c r="AA261" s="264">
        <v>40759</v>
      </c>
      <c r="AB261" s="264">
        <v>37502</v>
      </c>
      <c r="AC261" s="264">
        <v>10864</v>
      </c>
      <c r="AD261" s="264">
        <v>33816</v>
      </c>
      <c r="AE261" s="264">
        <v>5166</v>
      </c>
      <c r="AF261" s="264">
        <v>42905</v>
      </c>
      <c r="AG261" s="264">
        <v>19440</v>
      </c>
      <c r="AH261" s="264">
        <v>11770</v>
      </c>
      <c r="AI261" s="264">
        <v>1000910</v>
      </c>
      <c r="AK261" s="264" t="s">
        <v>621</v>
      </c>
    </row>
    <row r="262" spans="1:37">
      <c r="A262" s="307">
        <v>44256</v>
      </c>
      <c r="B262" s="264" t="s">
        <v>990</v>
      </c>
      <c r="C262" s="264">
        <v>16126</v>
      </c>
      <c r="D262" s="264">
        <v>41658</v>
      </c>
      <c r="E262" s="264">
        <v>12933</v>
      </c>
      <c r="F262" s="264">
        <v>5831</v>
      </c>
      <c r="G262" s="264">
        <v>34104</v>
      </c>
      <c r="H262" s="264">
        <v>10794</v>
      </c>
      <c r="I262" s="264">
        <v>14373</v>
      </c>
      <c r="J262" s="264">
        <v>39950</v>
      </c>
      <c r="K262" s="264">
        <v>117841</v>
      </c>
      <c r="L262" s="264">
        <v>14316</v>
      </c>
      <c r="M262" s="264">
        <v>47663</v>
      </c>
      <c r="N262" s="264">
        <v>13558</v>
      </c>
      <c r="O262" s="264">
        <v>15440</v>
      </c>
      <c r="P262" s="294">
        <v>98700</v>
      </c>
      <c r="Q262" s="264">
        <v>72421</v>
      </c>
      <c r="R262" s="264">
        <v>36281</v>
      </c>
      <c r="S262" s="264">
        <v>12102</v>
      </c>
      <c r="T262" s="264">
        <v>12803</v>
      </c>
      <c r="U262" s="264">
        <v>69882</v>
      </c>
      <c r="V262" s="264">
        <v>13866</v>
      </c>
      <c r="W262" s="264">
        <v>33102</v>
      </c>
      <c r="X262" s="264">
        <v>26255</v>
      </c>
      <c r="Y262" s="264">
        <v>16865</v>
      </c>
      <c r="Z262" s="264">
        <v>22910</v>
      </c>
      <c r="AA262" s="264">
        <v>40970</v>
      </c>
      <c r="AB262" s="264">
        <v>37594</v>
      </c>
      <c r="AC262" s="264">
        <v>10952</v>
      </c>
      <c r="AD262" s="264">
        <v>33776</v>
      </c>
      <c r="AE262" s="264">
        <v>5187</v>
      </c>
      <c r="AF262" s="264">
        <v>42925</v>
      </c>
      <c r="AG262" s="264">
        <v>19565</v>
      </c>
      <c r="AH262" s="264">
        <v>11794</v>
      </c>
      <c r="AI262" s="264">
        <v>1002537</v>
      </c>
      <c r="AK262" s="264" t="s">
        <v>578</v>
      </c>
    </row>
    <row r="263" spans="1:37">
      <c r="A263" s="307">
        <v>44287</v>
      </c>
      <c r="B263" s="264" t="s">
        <v>991</v>
      </c>
      <c r="C263" s="264">
        <v>16189</v>
      </c>
      <c r="D263" s="264">
        <v>41850</v>
      </c>
      <c r="E263" s="264">
        <v>12988</v>
      </c>
      <c r="F263" s="264">
        <v>5860</v>
      </c>
      <c r="G263" s="264">
        <v>34235</v>
      </c>
      <c r="H263" s="264">
        <v>10897</v>
      </c>
      <c r="I263" s="264">
        <v>14418</v>
      </c>
      <c r="J263" s="264">
        <v>40094</v>
      </c>
      <c r="K263" s="264">
        <v>117816</v>
      </c>
      <c r="L263" s="264">
        <v>14313</v>
      </c>
      <c r="M263" s="264">
        <v>47685</v>
      </c>
      <c r="N263" s="264">
        <v>13535</v>
      </c>
      <c r="O263" s="264">
        <v>15508</v>
      </c>
      <c r="P263" s="294">
        <v>98877</v>
      </c>
      <c r="Q263" s="264">
        <v>72325</v>
      </c>
      <c r="R263" s="264">
        <v>36326</v>
      </c>
      <c r="S263" s="264">
        <v>12135</v>
      </c>
      <c r="T263" s="264">
        <v>12871</v>
      </c>
      <c r="U263" s="264">
        <v>69827</v>
      </c>
      <c r="V263" s="264">
        <v>13940</v>
      </c>
      <c r="W263" s="264">
        <v>33006</v>
      </c>
      <c r="X263" s="264">
        <v>26314</v>
      </c>
      <c r="Y263" s="264">
        <v>16958</v>
      </c>
      <c r="Z263" s="264">
        <v>22964</v>
      </c>
      <c r="AA263" s="264">
        <v>41101</v>
      </c>
      <c r="AB263" s="264">
        <v>37585</v>
      </c>
      <c r="AC263" s="264">
        <v>10935</v>
      </c>
      <c r="AD263" s="264">
        <v>33844</v>
      </c>
      <c r="AE263" s="264">
        <v>5236</v>
      </c>
      <c r="AF263" s="264">
        <v>43156</v>
      </c>
      <c r="AG263" s="264">
        <v>19630</v>
      </c>
      <c r="AH263" s="264">
        <v>11847</v>
      </c>
      <c r="AI263" s="264">
        <v>1004265</v>
      </c>
      <c r="AK263" s="264" t="s">
        <v>617</v>
      </c>
    </row>
    <row r="264" spans="1:37">
      <c r="A264" s="307">
        <v>44317</v>
      </c>
      <c r="B264" s="264" t="s">
        <v>992</v>
      </c>
      <c r="C264" s="264">
        <v>16211</v>
      </c>
      <c r="D264" s="264">
        <v>42065</v>
      </c>
      <c r="E264" s="264">
        <v>13024</v>
      </c>
      <c r="F264" s="264">
        <v>5894</v>
      </c>
      <c r="G264" s="264">
        <v>34327</v>
      </c>
      <c r="H264" s="264">
        <v>10925</v>
      </c>
      <c r="I264" s="264">
        <v>14366</v>
      </c>
      <c r="J264" s="264">
        <v>40230</v>
      </c>
      <c r="K264" s="264">
        <v>117947</v>
      </c>
      <c r="L264" s="264">
        <v>14323</v>
      </c>
      <c r="M264" s="264">
        <v>47805</v>
      </c>
      <c r="N264" s="264">
        <v>13561</v>
      </c>
      <c r="O264" s="264">
        <v>15535</v>
      </c>
      <c r="P264" s="294">
        <v>99245</v>
      </c>
      <c r="Q264" s="264">
        <v>72265</v>
      </c>
      <c r="R264" s="264">
        <v>36342</v>
      </c>
      <c r="S264" s="264">
        <v>12150</v>
      </c>
      <c r="T264" s="264">
        <v>12903</v>
      </c>
      <c r="U264" s="264">
        <v>70064</v>
      </c>
      <c r="V264" s="264">
        <v>13919</v>
      </c>
      <c r="W264" s="264">
        <v>32984</v>
      </c>
      <c r="X264" s="264">
        <v>26425</v>
      </c>
      <c r="Y264" s="264">
        <v>17142</v>
      </c>
      <c r="Z264" s="264">
        <v>22967</v>
      </c>
      <c r="AA264" s="264">
        <v>41236</v>
      </c>
      <c r="AB264" s="264">
        <v>37680</v>
      </c>
      <c r="AC264" s="264">
        <v>10939</v>
      </c>
      <c r="AD264" s="264">
        <v>33906</v>
      </c>
      <c r="AE264" s="264">
        <v>5215</v>
      </c>
      <c r="AF264" s="264">
        <v>43190</v>
      </c>
      <c r="AG264" s="264">
        <v>19720</v>
      </c>
      <c r="AH264" s="264">
        <v>11869</v>
      </c>
      <c r="AI264" s="264">
        <v>1006374</v>
      </c>
      <c r="AK264" s="264" t="s">
        <v>619</v>
      </c>
    </row>
    <row r="265" spans="1:37">
      <c r="A265" s="307">
        <v>44348</v>
      </c>
      <c r="B265" s="264" t="s">
        <v>993</v>
      </c>
      <c r="C265" s="264">
        <v>16255</v>
      </c>
      <c r="D265" s="264">
        <v>42355</v>
      </c>
      <c r="E265" s="264">
        <v>13133</v>
      </c>
      <c r="F265" s="264">
        <v>5921</v>
      </c>
      <c r="G265" s="264">
        <v>34490</v>
      </c>
      <c r="H265" s="264">
        <v>11020</v>
      </c>
      <c r="I265" s="264">
        <v>14447</v>
      </c>
      <c r="J265" s="264">
        <v>40523</v>
      </c>
      <c r="K265" s="264">
        <v>118428</v>
      </c>
      <c r="L265" s="264">
        <v>14356</v>
      </c>
      <c r="M265" s="264">
        <v>48063</v>
      </c>
      <c r="N265" s="264">
        <v>13554</v>
      </c>
      <c r="O265" s="264">
        <v>15549</v>
      </c>
      <c r="P265" s="294">
        <v>99679</v>
      </c>
      <c r="Q265" s="264">
        <v>72470</v>
      </c>
      <c r="R265" s="264">
        <v>36500</v>
      </c>
      <c r="S265" s="264">
        <v>12169</v>
      </c>
      <c r="T265" s="264">
        <v>13053</v>
      </c>
      <c r="U265" s="264">
        <v>70678</v>
      </c>
      <c r="V265" s="264">
        <v>14047</v>
      </c>
      <c r="W265" s="264">
        <v>33138</v>
      </c>
      <c r="X265" s="264">
        <v>26639</v>
      </c>
      <c r="Y265" s="264">
        <v>17389</v>
      </c>
      <c r="Z265" s="264">
        <v>23041</v>
      </c>
      <c r="AA265" s="264">
        <v>41559</v>
      </c>
      <c r="AB265" s="264">
        <v>38030</v>
      </c>
      <c r="AC265" s="264">
        <v>11015</v>
      </c>
      <c r="AD265" s="264">
        <v>34032</v>
      </c>
      <c r="AE265" s="264">
        <v>5252</v>
      </c>
      <c r="AF265" s="264">
        <v>43366</v>
      </c>
      <c r="AG265" s="264">
        <v>19904</v>
      </c>
      <c r="AH265" s="264">
        <v>11919</v>
      </c>
      <c r="AI265" s="264">
        <v>1011974</v>
      </c>
      <c r="AK265" s="264" t="s">
        <v>622</v>
      </c>
    </row>
    <row r="266" spans="1:37">
      <c r="A266" s="307">
        <v>44378</v>
      </c>
      <c r="B266" s="264" t="s">
        <v>994</v>
      </c>
      <c r="C266" s="264">
        <v>16473</v>
      </c>
      <c r="D266" s="264">
        <v>43092</v>
      </c>
      <c r="E266" s="264">
        <v>13392</v>
      </c>
      <c r="F266" s="264">
        <v>6066</v>
      </c>
      <c r="G266" s="264">
        <v>35062</v>
      </c>
      <c r="H266" s="264">
        <v>11173</v>
      </c>
      <c r="I266" s="264">
        <v>14671</v>
      </c>
      <c r="J266" s="264">
        <v>41096</v>
      </c>
      <c r="K266" s="264">
        <v>120984</v>
      </c>
      <c r="L266" s="264">
        <v>14515</v>
      </c>
      <c r="M266" s="264">
        <v>48679</v>
      </c>
      <c r="N266" s="264">
        <v>13680</v>
      </c>
      <c r="O266" s="264">
        <v>15750</v>
      </c>
      <c r="P266" s="294">
        <v>100963</v>
      </c>
      <c r="Q266" s="264">
        <v>74305</v>
      </c>
      <c r="R266" s="264">
        <v>36738</v>
      </c>
      <c r="S266" s="264">
        <v>12356</v>
      </c>
      <c r="T266" s="264">
        <v>13268</v>
      </c>
      <c r="U266" s="264">
        <v>72034</v>
      </c>
      <c r="V266" s="264">
        <v>14214</v>
      </c>
      <c r="W266" s="264">
        <v>33656</v>
      </c>
      <c r="X266" s="264">
        <v>27264</v>
      </c>
      <c r="Y266" s="264">
        <v>18033</v>
      </c>
      <c r="Z266" s="264">
        <v>23311</v>
      </c>
      <c r="AA266" s="264">
        <v>42178</v>
      </c>
      <c r="AB266" s="264">
        <v>38675</v>
      </c>
      <c r="AC266" s="264">
        <v>11282</v>
      </c>
      <c r="AD266" s="264">
        <v>34370</v>
      </c>
      <c r="AE266" s="264">
        <v>5322</v>
      </c>
      <c r="AF266" s="264">
        <v>43928</v>
      </c>
      <c r="AG266" s="264">
        <v>20210</v>
      </c>
      <c r="AH266" s="264">
        <v>12017</v>
      </c>
      <c r="AI266" s="264">
        <v>1028757</v>
      </c>
      <c r="AK266" s="264" t="s">
        <v>623</v>
      </c>
    </row>
    <row r="267" spans="1:37">
      <c r="A267" s="307">
        <v>44409</v>
      </c>
      <c r="B267" s="264" t="s">
        <v>995</v>
      </c>
      <c r="C267" s="264">
        <v>16597</v>
      </c>
      <c r="D267" s="264">
        <v>43604</v>
      </c>
      <c r="E267" s="264">
        <v>13503</v>
      </c>
      <c r="F267" s="264">
        <v>6139</v>
      </c>
      <c r="G267" s="264">
        <v>35290</v>
      </c>
      <c r="H267" s="264">
        <v>11279</v>
      </c>
      <c r="I267" s="264">
        <v>14683</v>
      </c>
      <c r="J267" s="264">
        <v>41443</v>
      </c>
      <c r="K267" s="264">
        <v>122640</v>
      </c>
      <c r="L267" s="264">
        <v>14584</v>
      </c>
      <c r="M267" s="264">
        <v>48978</v>
      </c>
      <c r="N267" s="264">
        <v>13765</v>
      </c>
      <c r="O267" s="264">
        <v>15814</v>
      </c>
      <c r="P267" s="294">
        <v>101796</v>
      </c>
      <c r="Q267" s="264">
        <v>75223</v>
      </c>
      <c r="R267" s="264">
        <v>36908</v>
      </c>
      <c r="S267" s="264">
        <v>12437</v>
      </c>
      <c r="T267" s="264">
        <v>13376</v>
      </c>
      <c r="U267" s="264">
        <v>73017</v>
      </c>
      <c r="V267" s="264">
        <v>14286</v>
      </c>
      <c r="W267" s="264">
        <v>33954</v>
      </c>
      <c r="X267" s="264">
        <v>27761</v>
      </c>
      <c r="Y267" s="264">
        <v>18458</v>
      </c>
      <c r="Z267" s="264">
        <v>23505</v>
      </c>
      <c r="AA267" s="264">
        <v>42434</v>
      </c>
      <c r="AB267" s="264">
        <v>38969</v>
      </c>
      <c r="AC267" s="264">
        <v>11358</v>
      </c>
      <c r="AD267" s="264">
        <v>34614</v>
      </c>
      <c r="AE267" s="264">
        <v>5343</v>
      </c>
      <c r="AF267" s="264">
        <v>44079</v>
      </c>
      <c r="AG267" s="264">
        <v>20382</v>
      </c>
      <c r="AH267" s="264">
        <v>12067</v>
      </c>
      <c r="AI267" s="264">
        <v>1038286</v>
      </c>
      <c r="AK267" s="264" t="s">
        <v>624</v>
      </c>
    </row>
    <row r="268" spans="1:37">
      <c r="A268" s="307">
        <v>44440</v>
      </c>
      <c r="B268" s="264" t="s">
        <v>996</v>
      </c>
      <c r="C268" s="264">
        <v>16724</v>
      </c>
      <c r="D268" s="264">
        <v>44193</v>
      </c>
      <c r="E268" s="264">
        <v>13662</v>
      </c>
      <c r="F268" s="264">
        <v>6206</v>
      </c>
      <c r="G268" s="264">
        <v>35420</v>
      </c>
      <c r="H268" s="264">
        <v>11339</v>
      </c>
      <c r="I268" s="264">
        <v>14778</v>
      </c>
      <c r="J268" s="264">
        <v>41777</v>
      </c>
      <c r="K268" s="264">
        <v>124086</v>
      </c>
      <c r="L268" s="264">
        <v>14612</v>
      </c>
      <c r="M268" s="264">
        <v>49169</v>
      </c>
      <c r="N268" s="264">
        <v>13745</v>
      </c>
      <c r="O268" s="264">
        <v>15889</v>
      </c>
      <c r="P268" s="294">
        <v>102475</v>
      </c>
      <c r="Q268" s="264">
        <v>76166</v>
      </c>
      <c r="R268" s="264">
        <v>37019</v>
      </c>
      <c r="S268" s="264">
        <v>12516</v>
      </c>
      <c r="T268" s="264">
        <v>13478</v>
      </c>
      <c r="U268" s="264">
        <v>74025</v>
      </c>
      <c r="V268" s="264">
        <v>14322</v>
      </c>
      <c r="W268" s="264">
        <v>34133</v>
      </c>
      <c r="X268" s="264">
        <v>28158</v>
      </c>
      <c r="Y268" s="264">
        <v>18704</v>
      </c>
      <c r="Z268" s="264">
        <v>23622</v>
      </c>
      <c r="AA268" s="264">
        <v>42665</v>
      </c>
      <c r="AB268" s="264">
        <v>39166</v>
      </c>
      <c r="AC268" s="264">
        <v>11405</v>
      </c>
      <c r="AD268" s="264">
        <v>34741</v>
      </c>
      <c r="AE268" s="264">
        <v>5367</v>
      </c>
      <c r="AF268" s="264">
        <v>44117</v>
      </c>
      <c r="AG268" s="264">
        <v>20574</v>
      </c>
      <c r="AH268" s="264">
        <v>12087</v>
      </c>
      <c r="AI268" s="264">
        <v>1046340</v>
      </c>
      <c r="AK268" s="264" t="s">
        <v>625</v>
      </c>
    </row>
    <row r="269" spans="1:37">
      <c r="A269" s="307">
        <v>44470</v>
      </c>
      <c r="B269" s="264" t="s">
        <v>997</v>
      </c>
      <c r="C269" s="264">
        <v>16788</v>
      </c>
      <c r="D269" s="264">
        <v>44527</v>
      </c>
      <c r="E269" s="264">
        <v>13905</v>
      </c>
      <c r="F269" s="264">
        <v>6208</v>
      </c>
      <c r="G269" s="264">
        <v>35640</v>
      </c>
      <c r="H269" s="264">
        <v>11417</v>
      </c>
      <c r="I269" s="264">
        <v>14805</v>
      </c>
      <c r="J269" s="264">
        <v>42026</v>
      </c>
      <c r="K269" s="264">
        <v>124614</v>
      </c>
      <c r="L269" s="264">
        <v>14658</v>
      </c>
      <c r="M269" s="264">
        <v>49324</v>
      </c>
      <c r="N269" s="264">
        <v>13754</v>
      </c>
      <c r="O269" s="264">
        <v>15993</v>
      </c>
      <c r="P269" s="294">
        <v>102866</v>
      </c>
      <c r="Q269" s="264">
        <v>76825</v>
      </c>
      <c r="R269" s="264">
        <v>37053</v>
      </c>
      <c r="S269" s="264">
        <v>12560</v>
      </c>
      <c r="T269" s="264">
        <v>13541</v>
      </c>
      <c r="U269" s="264">
        <v>74370</v>
      </c>
      <c r="V269" s="264">
        <v>14433</v>
      </c>
      <c r="W269" s="264">
        <v>34280</v>
      </c>
      <c r="X269" s="264">
        <v>28379</v>
      </c>
      <c r="Y269" s="264">
        <v>19036</v>
      </c>
      <c r="Z269" s="264">
        <v>23752</v>
      </c>
      <c r="AA269" s="264">
        <v>42810</v>
      </c>
      <c r="AB269" s="264">
        <v>39220</v>
      </c>
      <c r="AC269" s="264">
        <v>11457</v>
      </c>
      <c r="AD269" s="264">
        <v>34913</v>
      </c>
      <c r="AE269" s="264">
        <v>5403</v>
      </c>
      <c r="AF269" s="264">
        <v>44292</v>
      </c>
      <c r="AG269" s="264">
        <v>20660</v>
      </c>
      <c r="AH269" s="264">
        <v>12110</v>
      </c>
      <c r="AI269" s="264">
        <v>1051619</v>
      </c>
      <c r="AK269" s="264" t="s">
        <v>626</v>
      </c>
    </row>
    <row r="270" spans="1:37">
      <c r="A270" s="307">
        <v>44501</v>
      </c>
      <c r="B270" s="264" t="s">
        <v>998</v>
      </c>
      <c r="C270" s="264">
        <v>16770</v>
      </c>
      <c r="D270" s="264">
        <v>44564</v>
      </c>
      <c r="E270" s="264">
        <v>13977</v>
      </c>
      <c r="F270" s="264">
        <v>6232</v>
      </c>
      <c r="G270" s="264">
        <v>35712</v>
      </c>
      <c r="H270" s="264">
        <v>11421</v>
      </c>
      <c r="I270" s="264">
        <v>14864</v>
      </c>
      <c r="J270" s="264">
        <v>42209</v>
      </c>
      <c r="K270" s="264">
        <v>125176</v>
      </c>
      <c r="L270" s="264">
        <v>14686</v>
      </c>
      <c r="M270" s="264">
        <v>49490</v>
      </c>
      <c r="N270" s="264">
        <v>13739</v>
      </c>
      <c r="O270" s="264">
        <v>16050</v>
      </c>
      <c r="P270" s="294">
        <v>103172</v>
      </c>
      <c r="Q270" s="264">
        <v>77219</v>
      </c>
      <c r="R270" s="264">
        <v>37101</v>
      </c>
      <c r="S270" s="264">
        <v>12612</v>
      </c>
      <c r="T270" s="264">
        <v>13569</v>
      </c>
      <c r="U270" s="264">
        <v>74878</v>
      </c>
      <c r="V270" s="264">
        <v>14443</v>
      </c>
      <c r="W270" s="264">
        <v>34485</v>
      </c>
      <c r="X270" s="264">
        <v>28561</v>
      </c>
      <c r="Y270" s="264">
        <v>19219</v>
      </c>
      <c r="Z270" s="264">
        <v>23778</v>
      </c>
      <c r="AA270" s="264">
        <v>42879</v>
      </c>
      <c r="AB270" s="264">
        <v>39233</v>
      </c>
      <c r="AC270" s="264">
        <v>11461</v>
      </c>
      <c r="AD270" s="264">
        <v>34872</v>
      </c>
      <c r="AE270" s="264">
        <v>5453</v>
      </c>
      <c r="AF270" s="264">
        <v>44225</v>
      </c>
      <c r="AG270" s="264">
        <v>20780</v>
      </c>
      <c r="AH270" s="264">
        <v>12049</v>
      </c>
      <c r="AI270" s="264">
        <v>1054879</v>
      </c>
      <c r="AK270" s="264" t="s">
        <v>627</v>
      </c>
    </row>
    <row r="271" spans="1:37">
      <c r="A271" s="307">
        <v>44531</v>
      </c>
      <c r="B271" s="264" t="s">
        <v>999</v>
      </c>
      <c r="C271" s="264">
        <v>16746</v>
      </c>
      <c r="D271" s="264">
        <v>44540</v>
      </c>
      <c r="E271" s="264">
        <v>13964</v>
      </c>
      <c r="F271" s="264">
        <v>6254</v>
      </c>
      <c r="G271" s="264">
        <v>35642</v>
      </c>
      <c r="H271" s="264">
        <v>11397</v>
      </c>
      <c r="I271" s="264">
        <v>14789</v>
      </c>
      <c r="J271" s="264">
        <v>42167</v>
      </c>
      <c r="K271" s="264">
        <v>125199</v>
      </c>
      <c r="L271" s="264">
        <v>14609</v>
      </c>
      <c r="M271" s="264">
        <v>49358</v>
      </c>
      <c r="N271" s="264">
        <v>13674</v>
      </c>
      <c r="O271" s="264">
        <v>15980</v>
      </c>
      <c r="P271" s="294">
        <v>103251</v>
      </c>
      <c r="Q271" s="264">
        <v>77044</v>
      </c>
      <c r="R271" s="264">
        <v>37104</v>
      </c>
      <c r="S271" s="264">
        <v>12579</v>
      </c>
      <c r="T271" s="264">
        <v>13590</v>
      </c>
      <c r="U271" s="264">
        <v>74823</v>
      </c>
      <c r="V271" s="264">
        <v>14401</v>
      </c>
      <c r="W271" s="264">
        <v>34423</v>
      </c>
      <c r="X271" s="264">
        <v>28507</v>
      </c>
      <c r="Y271" s="264">
        <v>19275</v>
      </c>
      <c r="Z271" s="264">
        <v>23707</v>
      </c>
      <c r="AA271" s="264">
        <v>42868</v>
      </c>
      <c r="AB271" s="264">
        <v>39139</v>
      </c>
      <c r="AC271" s="264">
        <v>11432</v>
      </c>
      <c r="AD271" s="264">
        <v>34785</v>
      </c>
      <c r="AE271" s="264">
        <v>5466</v>
      </c>
      <c r="AF271" s="264">
        <v>44116</v>
      </c>
      <c r="AG271" s="264">
        <v>20773</v>
      </c>
      <c r="AH271" s="264">
        <v>12068</v>
      </c>
      <c r="AI271" s="264">
        <v>1053670</v>
      </c>
      <c r="AK271" s="264" t="s">
        <v>628</v>
      </c>
    </row>
    <row r="272" spans="1:37">
      <c r="A272" s="307">
        <v>44562</v>
      </c>
      <c r="B272" s="264" t="s">
        <v>1026</v>
      </c>
      <c r="C272" s="264">
        <v>16734</v>
      </c>
      <c r="D272" s="264">
        <v>44593</v>
      </c>
      <c r="E272" s="264">
        <v>14006</v>
      </c>
      <c r="F272" s="264">
        <v>6295</v>
      </c>
      <c r="G272" s="264">
        <v>35582</v>
      </c>
      <c r="H272" s="264">
        <v>11363</v>
      </c>
      <c r="I272" s="264">
        <v>14753</v>
      </c>
      <c r="J272" s="264">
        <v>42125</v>
      </c>
      <c r="K272" s="264">
        <v>124898</v>
      </c>
      <c r="L272" s="264">
        <v>14605</v>
      </c>
      <c r="M272" s="264">
        <v>49238</v>
      </c>
      <c r="N272" s="264">
        <v>13586</v>
      </c>
      <c r="O272" s="264">
        <v>15961</v>
      </c>
      <c r="P272" s="294">
        <v>103200</v>
      </c>
      <c r="Q272" s="264">
        <v>77149</v>
      </c>
      <c r="R272" s="264">
        <v>36985</v>
      </c>
      <c r="S272" s="264">
        <v>12565</v>
      </c>
      <c r="T272" s="264">
        <v>13588</v>
      </c>
      <c r="U272" s="264">
        <v>74930</v>
      </c>
      <c r="V272" s="264">
        <v>14299</v>
      </c>
      <c r="W272" s="264">
        <v>34468</v>
      </c>
      <c r="X272" s="264">
        <v>28619</v>
      </c>
      <c r="Y272" s="264">
        <v>19462</v>
      </c>
      <c r="Z272" s="264">
        <v>23673</v>
      </c>
      <c r="AA272" s="264">
        <v>42858</v>
      </c>
      <c r="AB272" s="264">
        <v>39129</v>
      </c>
      <c r="AC272" s="264">
        <v>11428</v>
      </c>
      <c r="AD272" s="264">
        <v>34764</v>
      </c>
      <c r="AE272" s="264">
        <v>5449</v>
      </c>
      <c r="AF272" s="264">
        <v>43912</v>
      </c>
      <c r="AG272" s="264">
        <v>20863</v>
      </c>
      <c r="AH272" s="264">
        <v>12015</v>
      </c>
      <c r="AI272" s="264">
        <v>1053095</v>
      </c>
      <c r="AJ272" s="264">
        <v>2022</v>
      </c>
      <c r="AK272" s="264" t="s">
        <v>620</v>
      </c>
    </row>
    <row r="273" spans="1:37">
      <c r="A273" s="307">
        <v>44593</v>
      </c>
      <c r="B273" s="264" t="s">
        <v>1027</v>
      </c>
      <c r="C273" s="264">
        <v>16759</v>
      </c>
      <c r="D273" s="264">
        <v>44231</v>
      </c>
      <c r="E273" s="264">
        <v>14112</v>
      </c>
      <c r="F273" s="264">
        <v>6311</v>
      </c>
      <c r="G273" s="264">
        <v>35733</v>
      </c>
      <c r="H273" s="264">
        <v>11379</v>
      </c>
      <c r="I273" s="264">
        <v>14730</v>
      </c>
      <c r="J273" s="264">
        <v>42291</v>
      </c>
      <c r="K273" s="264">
        <v>125331</v>
      </c>
      <c r="L273" s="264">
        <v>14634</v>
      </c>
      <c r="M273" s="264">
        <v>49257</v>
      </c>
      <c r="N273" s="264">
        <v>13648</v>
      </c>
      <c r="O273" s="264">
        <v>16003</v>
      </c>
      <c r="P273" s="294">
        <v>103626</v>
      </c>
      <c r="Q273" s="264">
        <v>77507</v>
      </c>
      <c r="R273" s="264">
        <v>37036</v>
      </c>
      <c r="S273" s="264">
        <v>12597</v>
      </c>
      <c r="T273" s="264">
        <v>13626</v>
      </c>
      <c r="U273" s="264">
        <v>75221</v>
      </c>
      <c r="V273" s="264">
        <v>14330</v>
      </c>
      <c r="W273" s="264">
        <v>34612</v>
      </c>
      <c r="X273" s="264">
        <v>28845</v>
      </c>
      <c r="Y273" s="264">
        <v>19640</v>
      </c>
      <c r="Z273" s="264">
        <v>23699</v>
      </c>
      <c r="AA273" s="264">
        <v>42995</v>
      </c>
      <c r="AB273" s="264">
        <v>39261</v>
      </c>
      <c r="AC273" s="264">
        <v>11468</v>
      </c>
      <c r="AD273" s="264">
        <v>34767</v>
      </c>
      <c r="AE273" s="264">
        <v>5457</v>
      </c>
      <c r="AF273" s="264">
        <v>44020</v>
      </c>
      <c r="AG273" s="264">
        <v>20892</v>
      </c>
      <c r="AH273" s="264">
        <v>12038</v>
      </c>
      <c r="AI273" s="264">
        <v>1056056</v>
      </c>
      <c r="AK273" s="264" t="s">
        <v>621</v>
      </c>
    </row>
    <row r="274" spans="1:37">
      <c r="A274" s="307">
        <v>44621</v>
      </c>
      <c r="B274" s="264" t="s">
        <v>1034</v>
      </c>
      <c r="C274" s="264">
        <v>16740</v>
      </c>
      <c r="D274" s="264">
        <v>44201</v>
      </c>
      <c r="E274" s="264">
        <v>14186</v>
      </c>
      <c r="F274" s="264">
        <v>6282</v>
      </c>
      <c r="G274" s="264">
        <v>35841</v>
      </c>
      <c r="H274" s="264">
        <v>11440</v>
      </c>
      <c r="I274" s="264">
        <v>14736</v>
      </c>
      <c r="J274" s="264">
        <v>42340</v>
      </c>
      <c r="K274" s="264">
        <v>125741</v>
      </c>
      <c r="L274" s="264">
        <v>14679</v>
      </c>
      <c r="M274" s="264">
        <v>49366</v>
      </c>
      <c r="N274" s="264">
        <v>13642</v>
      </c>
      <c r="O274" s="264">
        <v>16042</v>
      </c>
      <c r="P274" s="294">
        <v>103976</v>
      </c>
      <c r="Q274" s="264">
        <v>77647</v>
      </c>
      <c r="R274" s="264">
        <v>37108</v>
      </c>
      <c r="S274" s="264">
        <v>12585</v>
      </c>
      <c r="T274" s="264">
        <v>13616</v>
      </c>
      <c r="U274" s="264">
        <v>75415</v>
      </c>
      <c r="V274" s="264">
        <v>14300</v>
      </c>
      <c r="W274" s="264">
        <v>34645</v>
      </c>
      <c r="X274" s="264">
        <v>28982</v>
      </c>
      <c r="Y274" s="264">
        <v>19364</v>
      </c>
      <c r="Z274" s="264">
        <v>23712</v>
      </c>
      <c r="AA274" s="264">
        <v>43021</v>
      </c>
      <c r="AB274" s="264">
        <v>39290</v>
      </c>
      <c r="AC274" s="264">
        <v>11534</v>
      </c>
      <c r="AD274" s="264">
        <v>34725</v>
      </c>
      <c r="AE274" s="264">
        <v>5461</v>
      </c>
      <c r="AF274" s="264">
        <v>44039</v>
      </c>
      <c r="AG274" s="264">
        <v>20914</v>
      </c>
      <c r="AH274" s="264">
        <v>12054</v>
      </c>
      <c r="AI274" s="264">
        <v>1057624</v>
      </c>
      <c r="AK274" s="264" t="s">
        <v>578</v>
      </c>
    </row>
    <row r="275" spans="1:37">
      <c r="A275" s="307">
        <v>44652</v>
      </c>
      <c r="B275" s="264" t="s">
        <v>1081</v>
      </c>
      <c r="C275" s="264">
        <v>16760</v>
      </c>
      <c r="D275" s="264">
        <v>44407</v>
      </c>
      <c r="E275" s="264">
        <v>14264</v>
      </c>
      <c r="F275" s="264">
        <v>6282</v>
      </c>
      <c r="G275" s="264">
        <v>35845</v>
      </c>
      <c r="H275" s="264">
        <v>11491</v>
      </c>
      <c r="I275" s="264">
        <v>14749</v>
      </c>
      <c r="J275" s="264">
        <v>42392</v>
      </c>
      <c r="K275" s="264">
        <v>125850</v>
      </c>
      <c r="L275" s="264">
        <v>14691</v>
      </c>
      <c r="M275" s="264">
        <v>49438</v>
      </c>
      <c r="N275" s="264">
        <v>13607</v>
      </c>
      <c r="O275" s="264">
        <v>16045</v>
      </c>
      <c r="P275" s="294">
        <v>104232</v>
      </c>
      <c r="Q275" s="264">
        <v>77839</v>
      </c>
      <c r="R275" s="264">
        <v>37211</v>
      </c>
      <c r="S275" s="264">
        <v>12608</v>
      </c>
      <c r="T275" s="264">
        <v>13668</v>
      </c>
      <c r="U275" s="264">
        <v>75353</v>
      </c>
      <c r="V275" s="264">
        <v>14338</v>
      </c>
      <c r="W275" s="264">
        <v>34668</v>
      </c>
      <c r="X275" s="264">
        <v>28992</v>
      </c>
      <c r="Y275" s="264">
        <v>19607</v>
      </c>
      <c r="Z275" s="264">
        <v>23705</v>
      </c>
      <c r="AA275" s="264">
        <v>43033</v>
      </c>
      <c r="AB275" s="264">
        <v>39364</v>
      </c>
      <c r="AC275" s="264">
        <v>11534</v>
      </c>
      <c r="AD275" s="264">
        <v>34740</v>
      </c>
      <c r="AE275" s="264">
        <v>5453</v>
      </c>
      <c r="AF275" s="264">
        <v>44111</v>
      </c>
      <c r="AG275" s="264">
        <v>20936</v>
      </c>
      <c r="AH275" s="264">
        <v>12042</v>
      </c>
      <c r="AI275" s="264">
        <v>1059255</v>
      </c>
      <c r="AK275" s="264" t="s">
        <v>617</v>
      </c>
    </row>
    <row r="276" spans="1:37">
      <c r="A276" s="307">
        <v>44682</v>
      </c>
      <c r="B276" s="264" t="s">
        <v>1087</v>
      </c>
      <c r="C276" s="264">
        <v>16722</v>
      </c>
      <c r="D276" s="264">
        <v>44535</v>
      </c>
      <c r="E276" s="264">
        <v>14393</v>
      </c>
      <c r="F276" s="264">
        <v>6293</v>
      </c>
      <c r="G276" s="264">
        <v>35895</v>
      </c>
      <c r="H276" s="264">
        <v>11536</v>
      </c>
      <c r="I276" s="264">
        <v>14760</v>
      </c>
      <c r="J276" s="264">
        <v>42400</v>
      </c>
      <c r="K276" s="264">
        <v>126268</v>
      </c>
      <c r="L276" s="264">
        <v>14671</v>
      </c>
      <c r="M276" s="264">
        <v>49554</v>
      </c>
      <c r="N276" s="264">
        <v>13625</v>
      </c>
      <c r="O276" s="264">
        <v>16095</v>
      </c>
      <c r="P276" s="294">
        <v>104578</v>
      </c>
      <c r="Q276" s="264">
        <v>77908</v>
      </c>
      <c r="R276" s="264">
        <v>37225</v>
      </c>
      <c r="S276" s="264">
        <v>12634</v>
      </c>
      <c r="T276" s="264">
        <v>13646</v>
      </c>
      <c r="U276" s="264">
        <v>75634</v>
      </c>
      <c r="V276" s="264">
        <v>14439</v>
      </c>
      <c r="W276" s="264">
        <v>34797</v>
      </c>
      <c r="X276" s="264">
        <v>29096</v>
      </c>
      <c r="Y276" s="264">
        <v>19835</v>
      </c>
      <c r="Z276" s="264">
        <v>23744</v>
      </c>
      <c r="AA276" s="264">
        <v>43163</v>
      </c>
      <c r="AB276" s="264">
        <v>38919</v>
      </c>
      <c r="AC276" s="264">
        <v>11596</v>
      </c>
      <c r="AD276" s="264">
        <v>34737</v>
      </c>
      <c r="AE276" s="264">
        <v>5455</v>
      </c>
      <c r="AF276" s="264">
        <v>44149</v>
      </c>
      <c r="AG276" s="264">
        <v>21129</v>
      </c>
      <c r="AH276" s="264">
        <v>12023</v>
      </c>
      <c r="AI276" s="264">
        <v>1061454</v>
      </c>
      <c r="AK276" s="264" t="s">
        <v>619</v>
      </c>
    </row>
    <row r="277" spans="1:37">
      <c r="A277" s="307">
        <v>44713</v>
      </c>
      <c r="B277" s="264" t="s">
        <v>1097</v>
      </c>
      <c r="C277" s="264">
        <v>16756</v>
      </c>
      <c r="D277" s="264">
        <v>44751</v>
      </c>
      <c r="E277" s="264">
        <v>14487</v>
      </c>
      <c r="F277" s="264">
        <v>6332</v>
      </c>
      <c r="G277" s="264">
        <v>35828</v>
      </c>
      <c r="H277" s="264">
        <v>11541</v>
      </c>
      <c r="I277" s="264">
        <v>14830</v>
      </c>
      <c r="J277" s="264">
        <v>42452</v>
      </c>
      <c r="K277" s="264">
        <v>126545</v>
      </c>
      <c r="L277" s="264">
        <v>14676</v>
      </c>
      <c r="M277" s="264">
        <v>49689</v>
      </c>
      <c r="N277" s="264">
        <v>13679</v>
      </c>
      <c r="O277" s="264">
        <v>16178</v>
      </c>
      <c r="P277" s="294">
        <v>104918</v>
      </c>
      <c r="Q277" s="264">
        <v>78102</v>
      </c>
      <c r="R277" s="264">
        <v>37244</v>
      </c>
      <c r="S277" s="264">
        <v>12630</v>
      </c>
      <c r="T277" s="264">
        <v>13677</v>
      </c>
      <c r="U277" s="264">
        <v>75827</v>
      </c>
      <c r="V277" s="264">
        <v>14512</v>
      </c>
      <c r="W277" s="264">
        <v>34911</v>
      </c>
      <c r="X277" s="264">
        <v>29302</v>
      </c>
      <c r="Y277" s="264">
        <v>20108</v>
      </c>
      <c r="Z277" s="264">
        <v>23830</v>
      </c>
      <c r="AA277" s="264">
        <v>43261</v>
      </c>
      <c r="AB277" s="264">
        <v>39151</v>
      </c>
      <c r="AC277" s="264">
        <v>11633</v>
      </c>
      <c r="AD277" s="264">
        <v>34725</v>
      </c>
      <c r="AE277" s="264">
        <v>5467</v>
      </c>
      <c r="AF277" s="264">
        <v>44276</v>
      </c>
      <c r="AG277" s="264">
        <v>21273</v>
      </c>
      <c r="AH277" s="264">
        <v>12040</v>
      </c>
      <c r="AI277" s="264">
        <v>1064631</v>
      </c>
      <c r="AK277" s="264" t="s">
        <v>622</v>
      </c>
    </row>
    <row r="278" spans="1:37">
      <c r="A278" s="307">
        <v>44743</v>
      </c>
      <c r="B278" s="264" t="s">
        <v>1106</v>
      </c>
      <c r="C278" s="264">
        <v>16757</v>
      </c>
      <c r="D278" s="264">
        <v>44387</v>
      </c>
      <c r="E278" s="264">
        <v>14512</v>
      </c>
      <c r="F278" s="264">
        <v>6365</v>
      </c>
      <c r="G278" s="264">
        <v>35784</v>
      </c>
      <c r="H278" s="264">
        <v>11563</v>
      </c>
      <c r="I278" s="264">
        <v>14813</v>
      </c>
      <c r="J278" s="264">
        <v>42398</v>
      </c>
      <c r="K278" s="264">
        <v>126772</v>
      </c>
      <c r="L278" s="264">
        <v>14641</v>
      </c>
      <c r="M278" s="264">
        <v>49725</v>
      </c>
      <c r="N278" s="264">
        <v>13710</v>
      </c>
      <c r="O278" s="264">
        <v>16207</v>
      </c>
      <c r="P278" s="294">
        <v>105078</v>
      </c>
      <c r="Q278" s="264">
        <v>78218</v>
      </c>
      <c r="R278" s="264">
        <v>37185</v>
      </c>
      <c r="S278" s="264">
        <v>12659</v>
      </c>
      <c r="T278" s="264">
        <v>13706</v>
      </c>
      <c r="U278" s="264">
        <v>75889</v>
      </c>
      <c r="V278" s="264">
        <v>14490</v>
      </c>
      <c r="W278" s="264">
        <v>34766</v>
      </c>
      <c r="X278" s="264">
        <v>29396</v>
      </c>
      <c r="Y278" s="264">
        <v>20179</v>
      </c>
      <c r="Z278" s="264">
        <v>23810</v>
      </c>
      <c r="AA278" s="264">
        <v>43273</v>
      </c>
      <c r="AB278" s="264">
        <v>39292</v>
      </c>
      <c r="AC278" s="264">
        <v>11626</v>
      </c>
      <c r="AD278" s="264">
        <v>34667</v>
      </c>
      <c r="AE278" s="264">
        <v>5462</v>
      </c>
      <c r="AF278" s="264">
        <v>44222</v>
      </c>
      <c r="AG278" s="264">
        <v>21204</v>
      </c>
      <c r="AH278" s="264">
        <v>12031</v>
      </c>
      <c r="AI278" s="264">
        <v>1064787</v>
      </c>
      <c r="AK278" s="264" t="s">
        <v>623</v>
      </c>
    </row>
    <row r="279" spans="1:37">
      <c r="A279" s="307">
        <v>44774</v>
      </c>
      <c r="B279" s="264" t="s">
        <v>1120</v>
      </c>
      <c r="C279" s="264">
        <v>16755</v>
      </c>
      <c r="D279" s="264">
        <v>44462</v>
      </c>
      <c r="E279" s="264">
        <v>14588</v>
      </c>
      <c r="F279" s="264">
        <v>6404</v>
      </c>
      <c r="G279" s="264">
        <v>35816</v>
      </c>
      <c r="H279" s="264">
        <v>11625</v>
      </c>
      <c r="I279" s="264">
        <v>14835</v>
      </c>
      <c r="J279" s="264">
        <v>42383</v>
      </c>
      <c r="K279" s="264">
        <v>127108</v>
      </c>
      <c r="L279" s="264">
        <v>14655</v>
      </c>
      <c r="M279" s="264">
        <v>49801</v>
      </c>
      <c r="N279" s="264">
        <v>13775</v>
      </c>
      <c r="O279" s="264">
        <v>16259</v>
      </c>
      <c r="P279" s="294">
        <v>105454</v>
      </c>
      <c r="Q279" s="264">
        <v>78492</v>
      </c>
      <c r="R279" s="264">
        <v>37273</v>
      </c>
      <c r="S279" s="264">
        <v>12656</v>
      </c>
      <c r="T279" s="264">
        <v>13772</v>
      </c>
      <c r="U279" s="264">
        <v>76111</v>
      </c>
      <c r="V279" s="264">
        <v>14509</v>
      </c>
      <c r="W279" s="264">
        <v>34917</v>
      </c>
      <c r="X279" s="264">
        <v>29505</v>
      </c>
      <c r="Y279" s="264">
        <v>20311</v>
      </c>
      <c r="Z279" s="264">
        <v>23845</v>
      </c>
      <c r="AA279" s="264">
        <v>43393</v>
      </c>
      <c r="AB279" s="264">
        <v>39374</v>
      </c>
      <c r="AC279" s="264">
        <v>11695</v>
      </c>
      <c r="AD279" s="264">
        <v>34651</v>
      </c>
      <c r="AE279" s="264">
        <v>5519</v>
      </c>
      <c r="AF279" s="264">
        <v>44205</v>
      </c>
      <c r="AG279" s="264">
        <v>21309</v>
      </c>
      <c r="AH279" s="264">
        <v>12029</v>
      </c>
      <c r="AI279" s="264">
        <v>1067486</v>
      </c>
      <c r="AK279" s="264" t="s">
        <v>624</v>
      </c>
    </row>
    <row r="280" spans="1:37">
      <c r="A280" s="307">
        <v>44805</v>
      </c>
      <c r="B280" s="264" t="s">
        <v>1129</v>
      </c>
      <c r="C280" s="264">
        <v>16722</v>
      </c>
      <c r="D280" s="264">
        <v>44544</v>
      </c>
      <c r="E280" s="264">
        <v>14593</v>
      </c>
      <c r="F280" s="264">
        <v>6411</v>
      </c>
      <c r="G280" s="264">
        <v>35742</v>
      </c>
      <c r="H280" s="264">
        <v>11600</v>
      </c>
      <c r="I280" s="264">
        <v>14805</v>
      </c>
      <c r="J280" s="264">
        <v>42282</v>
      </c>
      <c r="K280" s="264">
        <v>127017</v>
      </c>
      <c r="L280" s="264">
        <v>14574</v>
      </c>
      <c r="M280" s="264">
        <v>49745</v>
      </c>
      <c r="N280" s="264">
        <v>13770</v>
      </c>
      <c r="O280" s="264">
        <v>16307</v>
      </c>
      <c r="P280" s="294">
        <v>105603</v>
      </c>
      <c r="Q280" s="264">
        <v>78279</v>
      </c>
      <c r="R280" s="264">
        <v>37282</v>
      </c>
      <c r="S280" s="264">
        <v>12632</v>
      </c>
      <c r="T280" s="264">
        <v>13797</v>
      </c>
      <c r="U280" s="264">
        <v>76016</v>
      </c>
      <c r="V280" s="264">
        <v>14501</v>
      </c>
      <c r="W280" s="264">
        <v>34973</v>
      </c>
      <c r="X280" s="264">
        <v>29483</v>
      </c>
      <c r="Y280" s="264">
        <v>20426</v>
      </c>
      <c r="Z280" s="264">
        <v>23824</v>
      </c>
      <c r="AA280" s="264">
        <v>43396</v>
      </c>
      <c r="AB280" s="264">
        <v>39157</v>
      </c>
      <c r="AC280" s="264">
        <v>11727</v>
      </c>
      <c r="AD280" s="264">
        <v>34566</v>
      </c>
      <c r="AE280" s="264">
        <v>5505</v>
      </c>
      <c r="AF280" s="264">
        <v>44070</v>
      </c>
      <c r="AG280" s="264">
        <v>21305</v>
      </c>
      <c r="AH280" s="264">
        <v>11966</v>
      </c>
      <c r="AI280" s="264">
        <v>1066620</v>
      </c>
      <c r="AK280" s="264" t="s">
        <v>625</v>
      </c>
    </row>
    <row r="281" spans="1:37">
      <c r="A281" s="307">
        <v>44835</v>
      </c>
      <c r="B281" s="264" t="s">
        <v>1131</v>
      </c>
      <c r="C281" s="264">
        <v>16710</v>
      </c>
      <c r="D281" s="264">
        <v>44714</v>
      </c>
      <c r="E281" s="264">
        <v>14700</v>
      </c>
      <c r="F281" s="264">
        <v>6457</v>
      </c>
      <c r="G281" s="264">
        <v>35793</v>
      </c>
      <c r="H281" s="264">
        <v>11643</v>
      </c>
      <c r="I281" s="264">
        <v>14834</v>
      </c>
      <c r="J281" s="264">
        <v>42399</v>
      </c>
      <c r="K281" s="264">
        <v>127138</v>
      </c>
      <c r="L281" s="264">
        <v>14584</v>
      </c>
      <c r="M281" s="264">
        <v>49706</v>
      </c>
      <c r="N281" s="264">
        <v>13802</v>
      </c>
      <c r="O281" s="264">
        <v>16312</v>
      </c>
      <c r="P281" s="294">
        <v>105902</v>
      </c>
      <c r="Q281" s="264">
        <v>78348</v>
      </c>
      <c r="R281" s="264">
        <v>37352</v>
      </c>
      <c r="S281" s="264">
        <v>12659</v>
      </c>
      <c r="T281" s="264">
        <v>13880</v>
      </c>
      <c r="U281" s="264">
        <v>76282</v>
      </c>
      <c r="V281" s="264">
        <v>14562</v>
      </c>
      <c r="W281" s="264">
        <v>35060</v>
      </c>
      <c r="X281" s="264">
        <v>29643</v>
      </c>
      <c r="Y281" s="264">
        <v>20596</v>
      </c>
      <c r="Z281" s="264">
        <v>23864</v>
      </c>
      <c r="AA281" s="264">
        <v>43482</v>
      </c>
      <c r="AB281" s="264">
        <v>39113</v>
      </c>
      <c r="AC281" s="264">
        <v>11792</v>
      </c>
      <c r="AD281" s="264">
        <v>34493</v>
      </c>
      <c r="AE281" s="264">
        <v>5536</v>
      </c>
      <c r="AF281" s="264">
        <v>44046</v>
      </c>
      <c r="AG281" s="264">
        <v>21431</v>
      </c>
      <c r="AH281" s="264">
        <v>11961</v>
      </c>
      <c r="AI281" s="264">
        <v>1068794</v>
      </c>
      <c r="AK281" s="264" t="s">
        <v>626</v>
      </c>
    </row>
    <row r="282" spans="1:37">
      <c r="A282" s="307">
        <v>44866</v>
      </c>
      <c r="B282" s="264" t="s">
        <v>1146</v>
      </c>
      <c r="C282" s="264">
        <v>16698</v>
      </c>
      <c r="D282" s="264">
        <v>44819</v>
      </c>
      <c r="E282" s="264">
        <v>14786</v>
      </c>
      <c r="F282" s="264">
        <v>6443</v>
      </c>
      <c r="G282" s="264">
        <v>35796</v>
      </c>
      <c r="H282" s="264">
        <v>11674</v>
      </c>
      <c r="I282" s="264">
        <v>14861</v>
      </c>
      <c r="J282" s="264">
        <v>42371</v>
      </c>
      <c r="K282" s="264">
        <v>126815</v>
      </c>
      <c r="L282" s="264">
        <v>14583</v>
      </c>
      <c r="M282" s="264">
        <v>49740</v>
      </c>
      <c r="N282" s="264">
        <v>13820</v>
      </c>
      <c r="O282" s="264">
        <v>16318</v>
      </c>
      <c r="P282" s="294">
        <v>105908</v>
      </c>
      <c r="Q282" s="264">
        <v>78267</v>
      </c>
      <c r="R282" s="264">
        <v>37289</v>
      </c>
      <c r="S282" s="264">
        <v>12625</v>
      </c>
      <c r="T282" s="264">
        <v>13888</v>
      </c>
      <c r="U282" s="264">
        <v>76316</v>
      </c>
      <c r="V282" s="264">
        <v>14553</v>
      </c>
      <c r="W282" s="264">
        <v>35048</v>
      </c>
      <c r="X282" s="264">
        <v>29711</v>
      </c>
      <c r="Y282" s="264">
        <v>20780</v>
      </c>
      <c r="Z282" s="264">
        <v>23845</v>
      </c>
      <c r="AA282" s="264">
        <v>43476</v>
      </c>
      <c r="AB282" s="264">
        <v>39037</v>
      </c>
      <c r="AC282" s="264">
        <v>11795</v>
      </c>
      <c r="AD282" s="264">
        <v>34367</v>
      </c>
      <c r="AE282" s="264">
        <v>5590</v>
      </c>
      <c r="AF282" s="264">
        <v>43864</v>
      </c>
      <c r="AG282" s="264">
        <v>21446</v>
      </c>
      <c r="AH282" s="264">
        <v>11980</v>
      </c>
      <c r="AI282" s="264">
        <v>1068509</v>
      </c>
      <c r="AK282" s="264" t="s">
        <v>627</v>
      </c>
    </row>
    <row r="283" spans="1:37">
      <c r="A283" s="307">
        <v>44896</v>
      </c>
      <c r="B283" s="264" t="s">
        <v>1172</v>
      </c>
      <c r="C283" s="264">
        <v>16707</v>
      </c>
      <c r="D283" s="264">
        <v>44653</v>
      </c>
      <c r="E283" s="264">
        <v>14759</v>
      </c>
      <c r="F283" s="264">
        <v>6418</v>
      </c>
      <c r="G283" s="264">
        <v>35695</v>
      </c>
      <c r="H283" s="264">
        <v>11673</v>
      </c>
      <c r="I283" s="264">
        <v>14786</v>
      </c>
      <c r="J283" s="264">
        <v>42300</v>
      </c>
      <c r="K283" s="264">
        <v>126560</v>
      </c>
      <c r="L283" s="264">
        <v>14532</v>
      </c>
      <c r="M283" s="264">
        <v>49507</v>
      </c>
      <c r="N283" s="264">
        <v>13719</v>
      </c>
      <c r="O283" s="264">
        <v>16245</v>
      </c>
      <c r="P283" s="294">
        <v>105675</v>
      </c>
      <c r="Q283" s="264">
        <v>78074</v>
      </c>
      <c r="R283" s="264">
        <v>37170</v>
      </c>
      <c r="S283" s="264">
        <v>12596</v>
      </c>
      <c r="T283" s="264">
        <v>13869</v>
      </c>
      <c r="U283" s="264">
        <v>76087</v>
      </c>
      <c r="V283" s="264">
        <v>14448</v>
      </c>
      <c r="W283" s="264">
        <v>35020</v>
      </c>
      <c r="X283" s="264">
        <v>29588</v>
      </c>
      <c r="Y283" s="264">
        <v>20714</v>
      </c>
      <c r="Z283" s="264">
        <v>23802</v>
      </c>
      <c r="AA283" s="264">
        <v>43507</v>
      </c>
      <c r="AB283" s="264">
        <v>39024</v>
      </c>
      <c r="AC283" s="264">
        <v>11763</v>
      </c>
      <c r="AD283" s="264">
        <v>34174</v>
      </c>
      <c r="AE283" s="264">
        <v>5549</v>
      </c>
      <c r="AF283" s="264">
        <v>43533</v>
      </c>
      <c r="AG283" s="264">
        <v>21443</v>
      </c>
      <c r="AH283" s="264">
        <v>11966</v>
      </c>
      <c r="AI283" s="264">
        <v>1065556</v>
      </c>
      <c r="AK283" s="264" t="s">
        <v>628</v>
      </c>
    </row>
    <row r="284" spans="1:37">
      <c r="A284" s="307">
        <v>44927</v>
      </c>
      <c r="B284" s="264" t="s">
        <v>1187</v>
      </c>
      <c r="C284" s="264">
        <v>16656</v>
      </c>
      <c r="D284" s="264">
        <v>44615</v>
      </c>
      <c r="E284" s="264">
        <v>14772</v>
      </c>
      <c r="F284" s="264">
        <v>6369</v>
      </c>
      <c r="G284" s="264">
        <v>35642</v>
      </c>
      <c r="H284" s="264">
        <v>11607</v>
      </c>
      <c r="I284" s="264">
        <v>14747</v>
      </c>
      <c r="J284" s="264">
        <v>42172</v>
      </c>
      <c r="K284" s="264">
        <v>126345</v>
      </c>
      <c r="L284" s="264">
        <v>14500</v>
      </c>
      <c r="M284" s="264">
        <v>49458</v>
      </c>
      <c r="N284" s="264">
        <v>13594</v>
      </c>
      <c r="O284" s="264">
        <v>16200</v>
      </c>
      <c r="P284" s="294">
        <v>105609</v>
      </c>
      <c r="Q284" s="264">
        <v>77908</v>
      </c>
      <c r="R284" s="264">
        <v>36990</v>
      </c>
      <c r="S284" s="264">
        <v>12537</v>
      </c>
      <c r="T284" s="264">
        <v>13826</v>
      </c>
      <c r="U284" s="264">
        <v>76188</v>
      </c>
      <c r="V284" s="264">
        <v>14336</v>
      </c>
      <c r="W284" s="264">
        <v>34995</v>
      </c>
      <c r="X284" s="264">
        <v>29593</v>
      </c>
      <c r="Y284" s="264">
        <v>20683</v>
      </c>
      <c r="Z284" s="264">
        <v>23741</v>
      </c>
      <c r="AA284" s="264">
        <v>43394</v>
      </c>
      <c r="AB284" s="264">
        <v>38890</v>
      </c>
      <c r="AC284" s="264">
        <v>11759</v>
      </c>
      <c r="AD284" s="264">
        <v>34014</v>
      </c>
      <c r="AE284" s="264">
        <v>5498</v>
      </c>
      <c r="AF284" s="264">
        <v>43333</v>
      </c>
      <c r="AG284" s="264">
        <v>21515</v>
      </c>
      <c r="AH284" s="264">
        <v>11943</v>
      </c>
      <c r="AI284" s="264">
        <v>1063429</v>
      </c>
      <c r="AJ284" s="264">
        <v>2023</v>
      </c>
      <c r="AK284" s="264" t="s">
        <v>620</v>
      </c>
    </row>
    <row r="285" spans="1:37">
      <c r="A285" s="307">
        <v>44958</v>
      </c>
      <c r="B285" s="264" t="s">
        <v>1200</v>
      </c>
      <c r="C285" s="264">
        <v>16687</v>
      </c>
      <c r="D285" s="264">
        <v>44283</v>
      </c>
      <c r="E285" s="264">
        <v>14823</v>
      </c>
      <c r="F285" s="264">
        <v>6385</v>
      </c>
      <c r="G285" s="264">
        <v>35736</v>
      </c>
      <c r="H285" s="264">
        <v>11658</v>
      </c>
      <c r="I285" s="264">
        <v>14828</v>
      </c>
      <c r="J285" s="264">
        <v>42372</v>
      </c>
      <c r="K285" s="264">
        <v>126731</v>
      </c>
      <c r="L285" s="264">
        <v>14538</v>
      </c>
      <c r="M285" s="264">
        <v>49590</v>
      </c>
      <c r="N285" s="264">
        <v>13616</v>
      </c>
      <c r="O285" s="264">
        <v>16263</v>
      </c>
      <c r="P285" s="294">
        <v>105971</v>
      </c>
      <c r="Q285" s="264">
        <v>78225</v>
      </c>
      <c r="R285" s="264">
        <v>37100</v>
      </c>
      <c r="S285" s="264">
        <v>12563</v>
      </c>
      <c r="T285" s="264">
        <v>13881</v>
      </c>
      <c r="U285" s="264">
        <v>76346</v>
      </c>
      <c r="V285" s="264">
        <v>14377</v>
      </c>
      <c r="W285" s="264">
        <v>35135</v>
      </c>
      <c r="X285" s="264">
        <v>29719</v>
      </c>
      <c r="Y285" s="264">
        <v>20787</v>
      </c>
      <c r="Z285" s="264">
        <v>23839</v>
      </c>
      <c r="AA285" s="264">
        <v>43552</v>
      </c>
      <c r="AB285" s="264">
        <v>38848</v>
      </c>
      <c r="AC285" s="264">
        <v>11778</v>
      </c>
      <c r="AD285" s="264">
        <v>34105</v>
      </c>
      <c r="AE285" s="264">
        <v>5530</v>
      </c>
      <c r="AF285" s="264">
        <v>43400</v>
      </c>
      <c r="AG285" s="264">
        <v>21655</v>
      </c>
      <c r="AH285" s="264">
        <v>12017</v>
      </c>
      <c r="AI285" s="264">
        <v>1066338</v>
      </c>
      <c r="AK285" s="264" t="s">
        <v>621</v>
      </c>
    </row>
    <row r="286" spans="1:37">
      <c r="A286" s="307">
        <v>44986</v>
      </c>
      <c r="B286" s="264" t="s">
        <v>1211</v>
      </c>
      <c r="C286" s="264">
        <v>16763</v>
      </c>
      <c r="D286" s="264">
        <v>44501</v>
      </c>
      <c r="E286" s="264">
        <v>14908</v>
      </c>
      <c r="F286" s="264">
        <v>6415</v>
      </c>
      <c r="G286" s="264">
        <v>35746</v>
      </c>
      <c r="H286" s="264">
        <v>11694</v>
      </c>
      <c r="I286" s="264">
        <v>14883</v>
      </c>
      <c r="J286" s="264">
        <v>42481</v>
      </c>
      <c r="K286" s="264">
        <v>126917</v>
      </c>
      <c r="L286" s="264">
        <v>14557</v>
      </c>
      <c r="M286" s="264">
        <v>49779</v>
      </c>
      <c r="N286" s="264">
        <v>13596</v>
      </c>
      <c r="O286" s="264">
        <v>16365</v>
      </c>
      <c r="P286" s="294">
        <v>106341</v>
      </c>
      <c r="Q286" s="264">
        <v>78420</v>
      </c>
      <c r="R286" s="264">
        <v>37067</v>
      </c>
      <c r="S286" s="264">
        <v>12552</v>
      </c>
      <c r="T286" s="264">
        <v>13918</v>
      </c>
      <c r="U286" s="264">
        <v>76657</v>
      </c>
      <c r="V286" s="264">
        <v>14447</v>
      </c>
      <c r="W286" s="264">
        <v>35207</v>
      </c>
      <c r="X286" s="264">
        <v>29856</v>
      </c>
      <c r="Y286" s="264">
        <v>20928</v>
      </c>
      <c r="Z286" s="264">
        <v>23886</v>
      </c>
      <c r="AA286" s="264">
        <v>43592</v>
      </c>
      <c r="AB286" s="264">
        <v>38834</v>
      </c>
      <c r="AC286" s="264">
        <v>11856</v>
      </c>
      <c r="AD286" s="264">
        <v>34223</v>
      </c>
      <c r="AE286" s="264">
        <v>5522</v>
      </c>
      <c r="AF286" s="264">
        <v>43401</v>
      </c>
      <c r="AG286" s="264">
        <v>21763</v>
      </c>
      <c r="AH286" s="264">
        <v>11992</v>
      </c>
      <c r="AI286" s="264">
        <v>1069067</v>
      </c>
      <c r="AK286" s="264" t="s">
        <v>578</v>
      </c>
    </row>
    <row r="287" spans="1:37">
      <c r="A287" s="307">
        <v>45017</v>
      </c>
      <c r="B287" s="264" t="s">
        <v>1363</v>
      </c>
      <c r="C287" s="264">
        <v>16722</v>
      </c>
      <c r="D287" s="264">
        <v>44565</v>
      </c>
      <c r="E287" s="264">
        <v>14961</v>
      </c>
      <c r="F287" s="264">
        <v>6426</v>
      </c>
      <c r="G287" s="264">
        <v>35830</v>
      </c>
      <c r="H287" s="264">
        <v>11705</v>
      </c>
      <c r="I287" s="264">
        <v>14912</v>
      </c>
      <c r="J287" s="264">
        <v>42483</v>
      </c>
      <c r="K287" s="264">
        <v>126869</v>
      </c>
      <c r="L287" s="264">
        <v>14549</v>
      </c>
      <c r="M287" s="264">
        <v>49802</v>
      </c>
      <c r="N287" s="264">
        <v>13630</v>
      </c>
      <c r="O287" s="264">
        <v>16407</v>
      </c>
      <c r="P287" s="294">
        <v>106467</v>
      </c>
      <c r="Q287" s="264">
        <v>78471</v>
      </c>
      <c r="R287" s="264">
        <v>37057</v>
      </c>
      <c r="S287" s="264">
        <v>12534</v>
      </c>
      <c r="T287" s="264">
        <v>13917</v>
      </c>
      <c r="U287" s="264">
        <v>76763</v>
      </c>
      <c r="V287" s="264">
        <v>14484</v>
      </c>
      <c r="W287" s="264">
        <v>35275</v>
      </c>
      <c r="X287" s="264">
        <v>29876</v>
      </c>
      <c r="Y287" s="264">
        <v>21046</v>
      </c>
      <c r="Z287" s="264">
        <v>23888</v>
      </c>
      <c r="AA287" s="264">
        <v>43656</v>
      </c>
      <c r="AB287" s="264">
        <v>38818</v>
      </c>
      <c r="AC287" s="264">
        <v>11878</v>
      </c>
      <c r="AD287" s="264">
        <v>34190</v>
      </c>
      <c r="AE287" s="264">
        <v>5512</v>
      </c>
      <c r="AF287" s="264">
        <v>43496</v>
      </c>
      <c r="AG287" s="264">
        <v>21577</v>
      </c>
      <c r="AH287" s="264">
        <v>11938</v>
      </c>
      <c r="AI287" s="264">
        <v>1069704</v>
      </c>
      <c r="AK287" s="264" t="s">
        <v>617</v>
      </c>
    </row>
    <row r="288" spans="1:37">
      <c r="A288" s="307">
        <v>45047</v>
      </c>
      <c r="B288" s="264" t="s">
        <v>1400</v>
      </c>
      <c r="C288" s="264">
        <v>16673</v>
      </c>
      <c r="D288" s="264">
        <v>44678</v>
      </c>
      <c r="E288" s="264">
        <v>15005</v>
      </c>
      <c r="F288" s="264">
        <v>6437</v>
      </c>
      <c r="G288" s="264">
        <v>35792</v>
      </c>
      <c r="H288" s="264">
        <v>11713</v>
      </c>
      <c r="I288" s="264">
        <v>14978</v>
      </c>
      <c r="J288" s="264">
        <v>42501</v>
      </c>
      <c r="K288" s="264">
        <v>126886</v>
      </c>
      <c r="L288" s="264">
        <v>14541</v>
      </c>
      <c r="M288" s="264">
        <v>49721</v>
      </c>
      <c r="N288" s="264">
        <v>13600</v>
      </c>
      <c r="O288" s="264">
        <v>16450</v>
      </c>
      <c r="P288" s="294">
        <v>106693</v>
      </c>
      <c r="Q288" s="264">
        <v>78475</v>
      </c>
      <c r="R288" s="264">
        <v>37048</v>
      </c>
      <c r="S288" s="264">
        <v>12565</v>
      </c>
      <c r="T288" s="264">
        <v>13871</v>
      </c>
      <c r="U288" s="264">
        <v>76842</v>
      </c>
      <c r="V288" s="264">
        <v>14566</v>
      </c>
      <c r="W288" s="264">
        <v>35271</v>
      </c>
      <c r="X288" s="264">
        <v>29901</v>
      </c>
      <c r="Y288" s="264">
        <v>21210</v>
      </c>
      <c r="Z288" s="264">
        <v>23895</v>
      </c>
      <c r="AA288" s="264">
        <v>43660</v>
      </c>
      <c r="AB288" s="264">
        <v>38839</v>
      </c>
      <c r="AC288" s="264">
        <v>11926</v>
      </c>
      <c r="AD288" s="264">
        <v>34118</v>
      </c>
      <c r="AE288" s="264">
        <v>5480</v>
      </c>
      <c r="AF288" s="264">
        <v>43484</v>
      </c>
      <c r="AG288" s="264">
        <v>21671</v>
      </c>
      <c r="AH288" s="264">
        <v>11929</v>
      </c>
      <c r="AI288" s="264">
        <v>1070419</v>
      </c>
      <c r="AK288" s="264" t="s">
        <v>619</v>
      </c>
    </row>
  </sheetData>
  <mergeCells count="1">
    <mergeCell ref="H1:I1"/>
  </mergeCells>
  <hyperlinks>
    <hyperlink ref="H1:I1" location="Index!A1" display="Regresar al Índice" xr:uid="{18C86302-696F-447B-9C35-BE42F965BA94}"/>
  </hyperlink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9C981-0718-4155-9717-EC18AD49FCE3}">
  <sheetPr codeName="Hoja35"/>
  <dimension ref="A1:P217"/>
  <sheetViews>
    <sheetView zoomScaleNormal="100" workbookViewId="0"/>
  </sheetViews>
  <sheetFormatPr baseColWidth="10" defaultColWidth="11.42578125" defaultRowHeight="12.75"/>
  <cols>
    <col min="1" max="1" width="13.5703125" style="302" customWidth="1"/>
    <col min="2" max="2" width="13.28515625" style="136" bestFit="1" customWidth="1"/>
    <col min="3" max="16384" width="11.42578125" style="302"/>
  </cols>
  <sheetData>
    <row r="1" spans="1:16">
      <c r="A1" s="262" t="s">
        <v>2893</v>
      </c>
      <c r="H1" s="263" t="s">
        <v>1445</v>
      </c>
      <c r="I1" s="263"/>
      <c r="O1" s="303"/>
      <c r="P1" s="303"/>
    </row>
    <row r="2" spans="1:16">
      <c r="A2" s="302" t="s">
        <v>1336</v>
      </c>
    </row>
    <row r="5" spans="1:16">
      <c r="A5" s="302" t="s">
        <v>297</v>
      </c>
      <c r="B5" s="5" t="s">
        <v>340</v>
      </c>
    </row>
    <row r="6" spans="1:16">
      <c r="A6" s="302">
        <v>2013</v>
      </c>
      <c r="B6" s="58">
        <v>78051</v>
      </c>
    </row>
    <row r="7" spans="1:16">
      <c r="A7" s="302">
        <v>2014</v>
      </c>
      <c r="B7" s="58">
        <v>79961</v>
      </c>
    </row>
    <row r="8" spans="1:16">
      <c r="A8" s="302">
        <v>2015</v>
      </c>
      <c r="B8" s="58">
        <v>82957</v>
      </c>
    </row>
    <row r="9" spans="1:16">
      <c r="A9" s="302">
        <v>2016</v>
      </c>
      <c r="B9" s="58">
        <v>86097</v>
      </c>
    </row>
    <row r="10" spans="1:16">
      <c r="A10" s="302">
        <v>2017</v>
      </c>
      <c r="B10" s="58">
        <v>90125</v>
      </c>
    </row>
    <row r="11" spans="1:16">
      <c r="A11" s="302">
        <v>2018</v>
      </c>
      <c r="B11" s="58">
        <v>93370</v>
      </c>
    </row>
    <row r="12" spans="1:16">
      <c r="A12" s="302">
        <v>2019</v>
      </c>
      <c r="B12" s="58">
        <v>97390</v>
      </c>
    </row>
    <row r="13" spans="1:16">
      <c r="A13" s="302">
        <v>2020</v>
      </c>
      <c r="B13" s="58">
        <v>98067</v>
      </c>
      <c r="C13" s="142"/>
    </row>
    <row r="14" spans="1:16">
      <c r="A14" s="302">
        <v>2021</v>
      </c>
      <c r="B14" s="58">
        <v>103251</v>
      </c>
    </row>
    <row r="15" spans="1:16">
      <c r="A15" s="305">
        <v>2022</v>
      </c>
      <c r="B15" s="306">
        <v>105675</v>
      </c>
    </row>
    <row r="16" spans="1:16">
      <c r="A16" s="33">
        <v>45047</v>
      </c>
      <c r="B16" s="160">
        <v>106693</v>
      </c>
    </row>
    <row r="17" spans="1:2">
      <c r="B17" s="59"/>
    </row>
    <row r="18" spans="1:2">
      <c r="B18" s="5"/>
    </row>
    <row r="19" spans="1:2" hidden="1">
      <c r="A19" s="302">
        <v>43709</v>
      </c>
      <c r="B19" s="5">
        <v>96528</v>
      </c>
    </row>
    <row r="20" spans="1:2" hidden="1">
      <c r="A20" s="302">
        <v>43739</v>
      </c>
      <c r="B20" s="5">
        <v>97149</v>
      </c>
    </row>
    <row r="21" spans="1:2" hidden="1">
      <c r="A21" s="302">
        <v>43770</v>
      </c>
      <c r="B21" s="5">
        <v>97410</v>
      </c>
    </row>
    <row r="22" spans="1:2" hidden="1">
      <c r="A22" s="302">
        <v>43800</v>
      </c>
      <c r="B22" s="5">
        <v>97390</v>
      </c>
    </row>
    <row r="23" spans="1:2">
      <c r="A23" s="302" t="s">
        <v>1449</v>
      </c>
      <c r="B23" s="59">
        <f>B16/B15-1</f>
        <v>9.6333096758931536E-3</v>
      </c>
    </row>
    <row r="24" spans="1:2">
      <c r="A24" s="302" t="s">
        <v>1450</v>
      </c>
      <c r="B24" s="58">
        <f>B16-B15</f>
        <v>1018</v>
      </c>
    </row>
    <row r="25" spans="1:2">
      <c r="B25" s="5"/>
    </row>
    <row r="26" spans="1:2">
      <c r="B26" s="5"/>
    </row>
    <row r="27" spans="1:2">
      <c r="B27" s="5"/>
    </row>
    <row r="28" spans="1:2">
      <c r="B28" s="5"/>
    </row>
    <row r="29" spans="1:2">
      <c r="B29" s="5"/>
    </row>
    <row r="30" spans="1:2">
      <c r="B30" s="5"/>
    </row>
    <row r="31" spans="1:2">
      <c r="B31" s="5"/>
    </row>
    <row r="32" spans="1:2">
      <c r="B32" s="5"/>
    </row>
    <row r="33" spans="2:2">
      <c r="B33" s="5"/>
    </row>
    <row r="34" spans="2:2">
      <c r="B34" s="5"/>
    </row>
    <row r="35" spans="2:2">
      <c r="B35" s="5"/>
    </row>
    <row r="36" spans="2:2">
      <c r="B36" s="5"/>
    </row>
    <row r="37" spans="2:2">
      <c r="B37" s="5"/>
    </row>
    <row r="38" spans="2:2">
      <c r="B38" s="5"/>
    </row>
    <row r="39" spans="2:2">
      <c r="B39" s="5"/>
    </row>
    <row r="40" spans="2:2">
      <c r="B40" s="5"/>
    </row>
    <row r="41" spans="2:2">
      <c r="B41"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row r="217" spans="2:2">
      <c r="B217" s="5"/>
    </row>
  </sheetData>
  <mergeCells count="2">
    <mergeCell ref="H1:I1"/>
    <mergeCell ref="O1:P1"/>
  </mergeCells>
  <hyperlinks>
    <hyperlink ref="H1:I1" location="Index!A1" display="Regresar al Índice" xr:uid="{F03617BB-8E0C-4F11-B3A1-CAD70D74E5AA}"/>
  </hyperlinks>
  <pageMargins left="0.7" right="0.7" top="0.75" bottom="0.75" header="0.3" footer="0.3"/>
  <pageSetup orientation="portrait" horizontalDpi="4294967295" verticalDpi="4294967295"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8A08-BF26-4F48-95A9-A84B57317624}">
  <sheetPr codeName="Hoja36"/>
  <dimension ref="A1:P216"/>
  <sheetViews>
    <sheetView zoomScaleNormal="100" workbookViewId="0"/>
  </sheetViews>
  <sheetFormatPr baseColWidth="10" defaultColWidth="11.42578125" defaultRowHeight="12.75"/>
  <cols>
    <col min="1" max="1" width="37.140625" style="302" customWidth="1"/>
    <col min="2" max="2" width="13.42578125" style="136" bestFit="1" customWidth="1"/>
    <col min="3" max="3" width="6.5703125" style="302" customWidth="1"/>
    <col min="4" max="16384" width="11.42578125" style="302"/>
  </cols>
  <sheetData>
    <row r="1" spans="1:16">
      <c r="A1" s="262" t="s">
        <v>2894</v>
      </c>
      <c r="H1" s="263" t="s">
        <v>1445</v>
      </c>
      <c r="I1" s="263"/>
      <c r="O1" s="303"/>
      <c r="P1" s="303"/>
    </row>
    <row r="2" spans="1:16">
      <c r="A2" s="302" t="s">
        <v>1336</v>
      </c>
    </row>
    <row r="5" spans="1:16">
      <c r="A5" s="302" t="s">
        <v>291</v>
      </c>
      <c r="B5" s="57" t="s">
        <v>293</v>
      </c>
    </row>
    <row r="6" spans="1:16">
      <c r="A6" s="302" t="s">
        <v>278</v>
      </c>
      <c r="B6" s="59">
        <f t="shared" ref="B6:B13" si="0">B20/$B$28</f>
        <v>3.7481371786340249E-2</v>
      </c>
      <c r="C6" s="142"/>
    </row>
    <row r="7" spans="1:16">
      <c r="A7" s="302" t="s">
        <v>279</v>
      </c>
      <c r="B7" s="59">
        <f t="shared" si="0"/>
        <v>0.30042270814392696</v>
      </c>
      <c r="C7" s="142"/>
    </row>
    <row r="8" spans="1:16">
      <c r="A8" s="302" t="s">
        <v>280</v>
      </c>
      <c r="B8" s="59">
        <f t="shared" si="0"/>
        <v>0.12776845716213811</v>
      </c>
      <c r="C8" s="142"/>
    </row>
    <row r="9" spans="1:16">
      <c r="A9" s="302" t="s">
        <v>294</v>
      </c>
      <c r="B9" s="59">
        <f t="shared" si="0"/>
        <v>1.9495187125678347E-3</v>
      </c>
      <c r="C9" s="142"/>
    </row>
    <row r="10" spans="1:16">
      <c r="A10" s="302" t="s">
        <v>282</v>
      </c>
      <c r="B10" s="59">
        <f t="shared" si="0"/>
        <v>0.15000984132042403</v>
      </c>
      <c r="C10" s="142"/>
    </row>
    <row r="11" spans="1:16">
      <c r="A11" s="302" t="s">
        <v>283</v>
      </c>
      <c r="B11" s="59">
        <f t="shared" si="0"/>
        <v>1.1059769619375217E-3</v>
      </c>
      <c r="C11" s="142"/>
    </row>
    <row r="12" spans="1:16">
      <c r="A12" s="302" t="s">
        <v>284</v>
      </c>
      <c r="B12" s="59">
        <f t="shared" si="0"/>
        <v>0.32259848349938608</v>
      </c>
      <c r="C12" s="142"/>
    </row>
    <row r="13" spans="1:16">
      <c r="A13" s="302" t="s">
        <v>285</v>
      </c>
      <c r="B13" s="59">
        <f t="shared" si="0"/>
        <v>5.8663642413279218E-2</v>
      </c>
      <c r="C13" s="142"/>
    </row>
    <row r="14" spans="1:16">
      <c r="A14" s="302" t="s">
        <v>295</v>
      </c>
      <c r="B14" s="59">
        <f>SUM(B6:B13)</f>
        <v>0.99999999999999989</v>
      </c>
    </row>
    <row r="15" spans="1:16">
      <c r="B15" s="5"/>
    </row>
    <row r="16" spans="1:16">
      <c r="B16" s="5"/>
    </row>
    <row r="17" spans="1:3">
      <c r="B17" s="5"/>
    </row>
    <row r="18" spans="1:3" ht="13.7" customHeight="1">
      <c r="B18" s="5"/>
    </row>
    <row r="19" spans="1:3" hidden="1">
      <c r="A19" s="302" t="s">
        <v>291</v>
      </c>
      <c r="B19" s="57" t="s">
        <v>1453</v>
      </c>
    </row>
    <row r="20" spans="1:3" hidden="1">
      <c r="A20" s="302" t="s">
        <v>278</v>
      </c>
      <c r="B20" s="5">
        <v>3999</v>
      </c>
      <c r="C20" s="142"/>
    </row>
    <row r="21" spans="1:3" hidden="1">
      <c r="A21" s="302" t="s">
        <v>279</v>
      </c>
      <c r="B21" s="5">
        <v>32053</v>
      </c>
      <c r="C21" s="142"/>
    </row>
    <row r="22" spans="1:3" hidden="1">
      <c r="A22" s="302" t="s">
        <v>280</v>
      </c>
      <c r="B22" s="5">
        <v>13632</v>
      </c>
      <c r="C22" s="142"/>
    </row>
    <row r="23" spans="1:3" hidden="1">
      <c r="A23" s="302" t="s">
        <v>294</v>
      </c>
      <c r="B23" s="5">
        <v>208</v>
      </c>
      <c r="C23" s="142"/>
    </row>
    <row r="24" spans="1:3" hidden="1">
      <c r="A24" s="302" t="s">
        <v>282</v>
      </c>
      <c r="B24" s="5">
        <v>16005</v>
      </c>
      <c r="C24" s="142"/>
    </row>
    <row r="25" spans="1:3" hidden="1">
      <c r="A25" s="302" t="s">
        <v>283</v>
      </c>
      <c r="B25" s="5">
        <v>118</v>
      </c>
      <c r="C25" s="142"/>
    </row>
    <row r="26" spans="1:3" hidden="1">
      <c r="A26" s="302" t="s">
        <v>284</v>
      </c>
      <c r="B26" s="5">
        <v>34419</v>
      </c>
      <c r="C26" s="142"/>
    </row>
    <row r="27" spans="1:3" hidden="1">
      <c r="A27" s="302" t="s">
        <v>285</v>
      </c>
      <c r="B27" s="5">
        <v>6259</v>
      </c>
      <c r="C27" s="142"/>
    </row>
    <row r="28" spans="1:3" hidden="1">
      <c r="A28" s="140" t="s">
        <v>295</v>
      </c>
      <c r="B28" s="5">
        <f>SUM(B20:B27)</f>
        <v>106693</v>
      </c>
      <c r="C28" s="304"/>
    </row>
    <row r="29" spans="1:3">
      <c r="B29" s="5"/>
    </row>
    <row r="30" spans="1:3">
      <c r="B30" s="5"/>
    </row>
    <row r="31" spans="1:3">
      <c r="B31" s="5"/>
    </row>
    <row r="32" spans="1:3">
      <c r="B32" s="5"/>
    </row>
    <row r="33" spans="2:2">
      <c r="B33" s="5"/>
    </row>
    <row r="34" spans="2:2">
      <c r="B34" s="5"/>
    </row>
    <row r="35" spans="2:2">
      <c r="B35" s="5"/>
    </row>
    <row r="36" spans="2:2">
      <c r="B36" s="5"/>
    </row>
    <row r="37" spans="2:2">
      <c r="B37" s="5"/>
    </row>
    <row r="39" spans="2:2">
      <c r="B39" s="5"/>
    </row>
    <row r="40" spans="2:2">
      <c r="B40" s="5"/>
    </row>
    <row r="42" spans="2:2">
      <c r="B42" s="5"/>
    </row>
    <row r="43" spans="2:2">
      <c r="B43" s="5"/>
    </row>
    <row r="44" spans="2:2">
      <c r="B44" s="5"/>
    </row>
    <row r="45" spans="2:2">
      <c r="B45" s="5"/>
    </row>
    <row r="46" spans="2:2">
      <c r="B46" s="5"/>
    </row>
    <row r="47" spans="2:2">
      <c r="B47" s="5"/>
    </row>
    <row r="48" spans="2:2">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row r="98" spans="2:2">
      <c r="B98" s="5"/>
    </row>
    <row r="99" spans="2:2">
      <c r="B99" s="5"/>
    </row>
    <row r="100" spans="2:2">
      <c r="B100" s="5"/>
    </row>
    <row r="101" spans="2:2">
      <c r="B101" s="5"/>
    </row>
    <row r="102" spans="2:2">
      <c r="B102" s="5"/>
    </row>
    <row r="103" spans="2:2">
      <c r="B103" s="5"/>
    </row>
    <row r="104" spans="2:2">
      <c r="B104" s="5"/>
    </row>
    <row r="105" spans="2:2">
      <c r="B105" s="5"/>
    </row>
    <row r="106" spans="2:2">
      <c r="B106" s="5"/>
    </row>
    <row r="107" spans="2:2">
      <c r="B107" s="5"/>
    </row>
    <row r="108" spans="2:2">
      <c r="B108" s="5"/>
    </row>
    <row r="109" spans="2:2">
      <c r="B109" s="5"/>
    </row>
    <row r="110" spans="2:2">
      <c r="B110" s="5"/>
    </row>
    <row r="111" spans="2:2">
      <c r="B111" s="5"/>
    </row>
    <row r="112" spans="2:2">
      <c r="B112" s="5"/>
    </row>
    <row r="113" spans="2:2">
      <c r="B113" s="5"/>
    </row>
    <row r="114" spans="2:2">
      <c r="B114" s="5"/>
    </row>
    <row r="115" spans="2:2">
      <c r="B115" s="5"/>
    </row>
    <row r="116" spans="2:2">
      <c r="B116" s="5"/>
    </row>
    <row r="117" spans="2:2">
      <c r="B117" s="5"/>
    </row>
    <row r="118" spans="2:2">
      <c r="B118" s="5"/>
    </row>
    <row r="119" spans="2:2">
      <c r="B119" s="5"/>
    </row>
    <row r="120" spans="2:2">
      <c r="B120" s="5"/>
    </row>
    <row r="121" spans="2:2">
      <c r="B121" s="5"/>
    </row>
    <row r="122" spans="2:2">
      <c r="B122" s="5"/>
    </row>
    <row r="123" spans="2:2">
      <c r="B123" s="5"/>
    </row>
    <row r="124" spans="2:2">
      <c r="B124" s="5"/>
    </row>
    <row r="125" spans="2:2">
      <c r="B125" s="5"/>
    </row>
    <row r="126" spans="2:2">
      <c r="B126" s="5"/>
    </row>
    <row r="127" spans="2:2">
      <c r="B127" s="5"/>
    </row>
    <row r="128" spans="2: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sheetData>
  <mergeCells count="2">
    <mergeCell ref="H1:I1"/>
    <mergeCell ref="O1:P1"/>
  </mergeCells>
  <hyperlinks>
    <hyperlink ref="H1:I1" location="Index!A1" display="Regresar al Índice" xr:uid="{692C8037-39A0-4335-8073-A7D900EAF5D7}"/>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CC410-3E70-4548-BB46-F31F0DEDF386}">
  <sheetPr codeName="Hoja203"/>
  <dimension ref="A1:I40"/>
  <sheetViews>
    <sheetView workbookViewId="0"/>
  </sheetViews>
  <sheetFormatPr baseColWidth="10" defaultRowHeight="12.75"/>
  <cols>
    <col min="1" max="1" width="40.7109375" style="264" customWidth="1"/>
    <col min="2" max="3" width="10.7109375" style="264" customWidth="1"/>
    <col min="4" max="4" width="12" style="264" customWidth="1"/>
    <col min="5" max="5" width="10.7109375" style="264" customWidth="1"/>
    <col min="6" max="6" width="7.42578125" style="264" customWidth="1"/>
    <col min="7" max="7" width="3" style="264" customWidth="1"/>
    <col min="8" max="8" width="3.7109375" style="264" customWidth="1"/>
    <col min="9" max="11" width="9.140625" style="264" customWidth="1"/>
    <col min="12" max="16384" width="11.42578125" style="264"/>
  </cols>
  <sheetData>
    <row r="1" spans="1:9" s="264" customFormat="1">
      <c r="A1" s="262" t="s">
        <v>2895</v>
      </c>
      <c r="B1" s="264" t="s">
        <v>53</v>
      </c>
      <c r="C1" s="264" t="s">
        <v>53</v>
      </c>
      <c r="D1" s="264" t="s">
        <v>53</v>
      </c>
      <c r="E1" s="264" t="s">
        <v>53</v>
      </c>
      <c r="F1" s="264" t="s">
        <v>53</v>
      </c>
      <c r="G1" s="264" t="s">
        <v>53</v>
      </c>
      <c r="H1" s="263" t="s">
        <v>1445</v>
      </c>
      <c r="I1" s="263"/>
    </row>
    <row r="2" spans="1:9" s="264" customFormat="1">
      <c r="A2" s="264" t="s">
        <v>150</v>
      </c>
      <c r="B2" s="264" t="s">
        <v>53</v>
      </c>
      <c r="C2" s="264" t="s">
        <v>53</v>
      </c>
      <c r="D2" s="264" t="s">
        <v>53</v>
      </c>
      <c r="E2" s="264" t="s">
        <v>53</v>
      </c>
      <c r="F2" s="264" t="s">
        <v>53</v>
      </c>
      <c r="G2" s="264" t="s">
        <v>53</v>
      </c>
      <c r="H2" s="264" t="s">
        <v>53</v>
      </c>
    </row>
    <row r="6" spans="1:9" s="264" customFormat="1">
      <c r="A6" s="264" t="s">
        <v>428</v>
      </c>
      <c r="B6" s="264" t="s">
        <v>1249</v>
      </c>
      <c r="C6" s="264" t="s">
        <v>1168</v>
      </c>
      <c r="D6" s="264" t="s">
        <v>1342</v>
      </c>
      <c r="E6" s="264" t="s">
        <v>1401</v>
      </c>
      <c r="F6" s="264" t="s">
        <v>429</v>
      </c>
    </row>
    <row r="7" spans="1:9" s="264" customFormat="1">
      <c r="A7" s="299" t="s">
        <v>14</v>
      </c>
      <c r="B7" s="299">
        <v>49554</v>
      </c>
      <c r="C7" s="299">
        <v>49507</v>
      </c>
      <c r="D7" s="299">
        <v>49802</v>
      </c>
      <c r="E7" s="299">
        <v>49721</v>
      </c>
      <c r="F7" s="299">
        <v>-81</v>
      </c>
      <c r="G7" s="264">
        <f>_xlfn.RANK.EQ(F7,$F$7:$F$38,0)</f>
        <v>32</v>
      </c>
    </row>
    <row r="8" spans="1:9" s="264" customFormat="1">
      <c r="A8" s="299" t="s">
        <v>29</v>
      </c>
      <c r="B8" s="299">
        <v>34737</v>
      </c>
      <c r="C8" s="299">
        <v>34174</v>
      </c>
      <c r="D8" s="299">
        <v>34190</v>
      </c>
      <c r="E8" s="299">
        <v>34118</v>
      </c>
      <c r="F8" s="299">
        <v>-72</v>
      </c>
      <c r="G8" s="264">
        <f t="shared" ref="G8:G38" si="0">_xlfn.RANK.EQ(F8,$F$7:$F$38,0)</f>
        <v>31</v>
      </c>
    </row>
    <row r="9" spans="1:9" s="264" customFormat="1">
      <c r="A9" s="299" t="s">
        <v>3</v>
      </c>
      <c r="B9" s="299">
        <v>16722</v>
      </c>
      <c r="C9" s="299">
        <v>16707</v>
      </c>
      <c r="D9" s="299">
        <v>16722</v>
      </c>
      <c r="E9" s="299">
        <v>16673</v>
      </c>
      <c r="F9" s="299">
        <v>-49</v>
      </c>
      <c r="G9" s="264">
        <f t="shared" si="0"/>
        <v>30</v>
      </c>
    </row>
    <row r="10" spans="1:9" s="264" customFormat="1">
      <c r="A10" s="299" t="s">
        <v>19</v>
      </c>
      <c r="B10" s="299">
        <v>13646</v>
      </c>
      <c r="C10" s="299">
        <v>13869</v>
      </c>
      <c r="D10" s="299">
        <v>13917</v>
      </c>
      <c r="E10" s="299">
        <v>13871</v>
      </c>
      <c r="F10" s="299">
        <v>-46</v>
      </c>
      <c r="G10" s="264">
        <f t="shared" si="0"/>
        <v>29</v>
      </c>
    </row>
    <row r="11" spans="1:9" s="264" customFormat="1">
      <c r="A11" s="299" t="s">
        <v>10</v>
      </c>
      <c r="B11" s="299">
        <v>35895</v>
      </c>
      <c r="C11" s="299">
        <v>35695</v>
      </c>
      <c r="D11" s="299">
        <v>35830</v>
      </c>
      <c r="E11" s="299">
        <v>35792</v>
      </c>
      <c r="F11" s="299">
        <v>-38</v>
      </c>
      <c r="G11" s="264">
        <f t="shared" si="0"/>
        <v>28</v>
      </c>
    </row>
    <row r="12" spans="1:9" s="264" customFormat="1">
      <c r="A12" s="299" t="s">
        <v>30</v>
      </c>
      <c r="B12" s="299">
        <v>5455</v>
      </c>
      <c r="C12" s="299">
        <v>5549</v>
      </c>
      <c r="D12" s="299">
        <v>5512</v>
      </c>
      <c r="E12" s="299">
        <v>5480</v>
      </c>
      <c r="F12" s="299">
        <v>-32</v>
      </c>
      <c r="G12" s="264">
        <f t="shared" si="0"/>
        <v>27</v>
      </c>
    </row>
    <row r="13" spans="1:9" s="264" customFormat="1">
      <c r="A13" s="299" t="s">
        <v>15</v>
      </c>
      <c r="B13" s="299">
        <v>13625</v>
      </c>
      <c r="C13" s="299">
        <v>13719</v>
      </c>
      <c r="D13" s="299">
        <v>13630</v>
      </c>
      <c r="E13" s="299">
        <v>13600</v>
      </c>
      <c r="F13" s="299">
        <v>-30</v>
      </c>
      <c r="G13" s="264">
        <f t="shared" si="0"/>
        <v>26</v>
      </c>
    </row>
    <row r="14" spans="1:9" s="264" customFormat="1">
      <c r="A14" s="299" t="s">
        <v>31</v>
      </c>
      <c r="B14" s="299">
        <v>44149</v>
      </c>
      <c r="C14" s="299">
        <v>43533</v>
      </c>
      <c r="D14" s="299">
        <v>43496</v>
      </c>
      <c r="E14" s="299">
        <v>43484</v>
      </c>
      <c r="F14" s="299">
        <v>-12</v>
      </c>
      <c r="G14" s="264">
        <f t="shared" si="0"/>
        <v>25</v>
      </c>
    </row>
    <row r="15" spans="1:9" s="264" customFormat="1">
      <c r="A15" s="299" t="s">
        <v>17</v>
      </c>
      <c r="B15" s="299">
        <v>37225</v>
      </c>
      <c r="C15" s="299">
        <v>37170</v>
      </c>
      <c r="D15" s="299">
        <v>37057</v>
      </c>
      <c r="E15" s="299">
        <v>37048</v>
      </c>
      <c r="F15" s="299">
        <v>-9</v>
      </c>
      <c r="G15" s="264">
        <f t="shared" si="0"/>
        <v>23</v>
      </c>
    </row>
    <row r="16" spans="1:9" s="264" customFormat="1">
      <c r="A16" s="299" t="s">
        <v>33</v>
      </c>
      <c r="B16" s="299">
        <v>12023</v>
      </c>
      <c r="C16" s="299">
        <v>11966</v>
      </c>
      <c r="D16" s="299">
        <v>11938</v>
      </c>
      <c r="E16" s="299">
        <v>11929</v>
      </c>
      <c r="F16" s="299">
        <v>-9</v>
      </c>
      <c r="G16" s="264">
        <f t="shared" si="0"/>
        <v>23</v>
      </c>
    </row>
    <row r="17" spans="1:7" s="264" customFormat="1">
      <c r="A17" s="299" t="s">
        <v>12</v>
      </c>
      <c r="B17" s="299">
        <v>14671</v>
      </c>
      <c r="C17" s="299">
        <v>14532</v>
      </c>
      <c r="D17" s="299">
        <v>14549</v>
      </c>
      <c r="E17" s="299">
        <v>14541</v>
      </c>
      <c r="F17" s="299">
        <v>-8</v>
      </c>
      <c r="G17" s="264">
        <f t="shared" si="0"/>
        <v>22</v>
      </c>
    </row>
    <row r="18" spans="1:7" s="264" customFormat="1">
      <c r="A18" s="299" t="s">
        <v>22</v>
      </c>
      <c r="B18" s="299">
        <v>34797</v>
      </c>
      <c r="C18" s="299">
        <v>35020</v>
      </c>
      <c r="D18" s="299">
        <v>35275</v>
      </c>
      <c r="E18" s="299">
        <v>35271</v>
      </c>
      <c r="F18" s="299">
        <v>-4</v>
      </c>
      <c r="G18" s="264">
        <f t="shared" si="0"/>
        <v>21</v>
      </c>
    </row>
    <row r="19" spans="1:7" s="264" customFormat="1">
      <c r="A19" s="299" t="s">
        <v>13</v>
      </c>
      <c r="B19" s="299">
        <v>77908</v>
      </c>
      <c r="C19" s="299">
        <v>78074</v>
      </c>
      <c r="D19" s="299">
        <v>78471</v>
      </c>
      <c r="E19" s="299">
        <v>78475</v>
      </c>
      <c r="F19" s="299">
        <v>4</v>
      </c>
      <c r="G19" s="264">
        <f t="shared" si="0"/>
        <v>19</v>
      </c>
    </row>
    <row r="20" spans="1:7" s="264" customFormat="1">
      <c r="A20" s="299" t="s">
        <v>26</v>
      </c>
      <c r="B20" s="299">
        <v>43163</v>
      </c>
      <c r="C20" s="299">
        <v>43507</v>
      </c>
      <c r="D20" s="299">
        <v>43656</v>
      </c>
      <c r="E20" s="299">
        <v>43660</v>
      </c>
      <c r="F20" s="299">
        <v>4</v>
      </c>
      <c r="G20" s="264">
        <f t="shared" si="0"/>
        <v>19</v>
      </c>
    </row>
    <row r="21" spans="1:7" s="264" customFormat="1">
      <c r="A21" s="299" t="s">
        <v>25</v>
      </c>
      <c r="B21" s="299">
        <v>23744</v>
      </c>
      <c r="C21" s="299">
        <v>23802</v>
      </c>
      <c r="D21" s="299">
        <v>23888</v>
      </c>
      <c r="E21" s="299">
        <v>23895</v>
      </c>
      <c r="F21" s="299">
        <v>7</v>
      </c>
      <c r="G21" s="264">
        <f t="shared" si="0"/>
        <v>18</v>
      </c>
    </row>
    <row r="22" spans="1:7" s="264" customFormat="1">
      <c r="A22" s="299" t="s">
        <v>11</v>
      </c>
      <c r="B22" s="299">
        <v>11536</v>
      </c>
      <c r="C22" s="299">
        <v>11673</v>
      </c>
      <c r="D22" s="299">
        <v>11705</v>
      </c>
      <c r="E22" s="299">
        <v>11713</v>
      </c>
      <c r="F22" s="299">
        <v>8</v>
      </c>
      <c r="G22" s="264">
        <f t="shared" si="0"/>
        <v>17</v>
      </c>
    </row>
    <row r="23" spans="1:7" s="264" customFormat="1">
      <c r="A23" s="299" t="s">
        <v>6</v>
      </c>
      <c r="B23" s="299">
        <v>6293</v>
      </c>
      <c r="C23" s="299">
        <v>6418</v>
      </c>
      <c r="D23" s="299">
        <v>6426</v>
      </c>
      <c r="E23" s="299">
        <v>6437</v>
      </c>
      <c r="F23" s="299">
        <v>11</v>
      </c>
      <c r="G23" s="264">
        <f t="shared" si="0"/>
        <v>16</v>
      </c>
    </row>
    <row r="24" spans="1:7" s="264" customFormat="1">
      <c r="A24" s="299" t="s">
        <v>9</v>
      </c>
      <c r="B24" s="299">
        <v>126268</v>
      </c>
      <c r="C24" s="299">
        <v>126560</v>
      </c>
      <c r="D24" s="299">
        <v>126869</v>
      </c>
      <c r="E24" s="299">
        <v>126886</v>
      </c>
      <c r="F24" s="299">
        <v>17</v>
      </c>
      <c r="G24" s="264">
        <f t="shared" si="0"/>
        <v>15</v>
      </c>
    </row>
    <row r="25" spans="1:7" s="264" customFormat="1">
      <c r="A25" s="299" t="s">
        <v>8</v>
      </c>
      <c r="B25" s="299">
        <v>42400</v>
      </c>
      <c r="C25" s="299">
        <v>42300</v>
      </c>
      <c r="D25" s="299">
        <v>42483</v>
      </c>
      <c r="E25" s="299">
        <v>42501</v>
      </c>
      <c r="F25" s="299">
        <v>18</v>
      </c>
      <c r="G25" s="264">
        <f t="shared" si="0"/>
        <v>14</v>
      </c>
    </row>
    <row r="26" spans="1:7" s="264" customFormat="1">
      <c r="A26" s="299" t="s">
        <v>27</v>
      </c>
      <c r="B26" s="299">
        <v>38919</v>
      </c>
      <c r="C26" s="299">
        <v>39024</v>
      </c>
      <c r="D26" s="299">
        <v>38818</v>
      </c>
      <c r="E26" s="299">
        <v>38839</v>
      </c>
      <c r="F26" s="299">
        <v>21</v>
      </c>
      <c r="G26" s="264">
        <f t="shared" si="0"/>
        <v>13</v>
      </c>
    </row>
    <row r="27" spans="1:7" s="264" customFormat="1">
      <c r="A27" s="299" t="s">
        <v>23</v>
      </c>
      <c r="B27" s="299">
        <v>29096</v>
      </c>
      <c r="C27" s="299">
        <v>29588</v>
      </c>
      <c r="D27" s="299">
        <v>29876</v>
      </c>
      <c r="E27" s="299">
        <v>29901</v>
      </c>
      <c r="F27" s="299">
        <v>25</v>
      </c>
      <c r="G27" s="264">
        <f t="shared" si="0"/>
        <v>12</v>
      </c>
    </row>
    <row r="28" spans="1:7" s="264" customFormat="1">
      <c r="A28" s="299" t="s">
        <v>18</v>
      </c>
      <c r="B28" s="299">
        <v>12634</v>
      </c>
      <c r="C28" s="299">
        <v>12596</v>
      </c>
      <c r="D28" s="299">
        <v>12534</v>
      </c>
      <c r="E28" s="299">
        <v>12565</v>
      </c>
      <c r="F28" s="299">
        <v>31</v>
      </c>
      <c r="G28" s="264">
        <f t="shared" si="0"/>
        <v>11</v>
      </c>
    </row>
    <row r="29" spans="1:7" s="264" customFormat="1">
      <c r="A29" s="299" t="s">
        <v>16</v>
      </c>
      <c r="B29" s="299">
        <v>16095</v>
      </c>
      <c r="C29" s="299">
        <v>16245</v>
      </c>
      <c r="D29" s="299">
        <v>16407</v>
      </c>
      <c r="E29" s="299">
        <v>16450</v>
      </c>
      <c r="F29" s="299">
        <v>43</v>
      </c>
      <c r="G29" s="264">
        <f t="shared" si="0"/>
        <v>10</v>
      </c>
    </row>
    <row r="30" spans="1:7" s="264" customFormat="1">
      <c r="A30" s="299" t="s">
        <v>5</v>
      </c>
      <c r="B30" s="299">
        <v>14393</v>
      </c>
      <c r="C30" s="299">
        <v>14759</v>
      </c>
      <c r="D30" s="299">
        <v>14961</v>
      </c>
      <c r="E30" s="299">
        <v>15005</v>
      </c>
      <c r="F30" s="299">
        <v>44</v>
      </c>
      <c r="G30" s="264">
        <f t="shared" si="0"/>
        <v>9</v>
      </c>
    </row>
    <row r="31" spans="1:7" s="264" customFormat="1">
      <c r="A31" s="299" t="s">
        <v>28</v>
      </c>
      <c r="B31" s="299">
        <v>11596</v>
      </c>
      <c r="C31" s="299">
        <v>11763</v>
      </c>
      <c r="D31" s="299">
        <v>11878</v>
      </c>
      <c r="E31" s="299">
        <v>11926</v>
      </c>
      <c r="F31" s="299">
        <v>48</v>
      </c>
      <c r="G31" s="264">
        <f t="shared" si="0"/>
        <v>8</v>
      </c>
    </row>
    <row r="32" spans="1:7" s="264" customFormat="1">
      <c r="A32" s="299" t="s">
        <v>7</v>
      </c>
      <c r="B32" s="299">
        <v>14760</v>
      </c>
      <c r="C32" s="299">
        <v>14786</v>
      </c>
      <c r="D32" s="299">
        <v>14912</v>
      </c>
      <c r="E32" s="299">
        <v>14978</v>
      </c>
      <c r="F32" s="299">
        <v>66</v>
      </c>
      <c r="G32" s="264">
        <f t="shared" si="0"/>
        <v>7</v>
      </c>
    </row>
    <row r="33" spans="1:7" s="264" customFormat="1">
      <c r="A33" s="299" t="s">
        <v>20</v>
      </c>
      <c r="B33" s="299">
        <v>75634</v>
      </c>
      <c r="C33" s="299">
        <v>76087</v>
      </c>
      <c r="D33" s="299">
        <v>76763</v>
      </c>
      <c r="E33" s="299">
        <v>76842</v>
      </c>
      <c r="F33" s="299">
        <v>79</v>
      </c>
      <c r="G33" s="264">
        <f t="shared" si="0"/>
        <v>6</v>
      </c>
    </row>
    <row r="34" spans="1:7" s="264" customFormat="1">
      <c r="A34" s="299" t="s">
        <v>21</v>
      </c>
      <c r="B34" s="299">
        <v>14439</v>
      </c>
      <c r="C34" s="299">
        <v>14448</v>
      </c>
      <c r="D34" s="299">
        <v>14484</v>
      </c>
      <c r="E34" s="299">
        <v>14566</v>
      </c>
      <c r="F34" s="299">
        <v>82</v>
      </c>
      <c r="G34" s="264">
        <f t="shared" si="0"/>
        <v>5</v>
      </c>
    </row>
    <row r="35" spans="1:7" s="264" customFormat="1">
      <c r="A35" s="299" t="s">
        <v>32</v>
      </c>
      <c r="B35" s="299">
        <v>21129</v>
      </c>
      <c r="C35" s="299">
        <v>21443</v>
      </c>
      <c r="D35" s="299">
        <v>21577</v>
      </c>
      <c r="E35" s="299">
        <v>21671</v>
      </c>
      <c r="F35" s="299">
        <v>94</v>
      </c>
      <c r="G35" s="264">
        <f t="shared" si="0"/>
        <v>4</v>
      </c>
    </row>
    <row r="36" spans="1:7" s="264" customFormat="1">
      <c r="A36" s="299" t="s">
        <v>4</v>
      </c>
      <c r="B36" s="299">
        <v>44535</v>
      </c>
      <c r="C36" s="299">
        <v>44653</v>
      </c>
      <c r="D36" s="299">
        <v>44565</v>
      </c>
      <c r="E36" s="299">
        <v>44678</v>
      </c>
      <c r="F36" s="299">
        <v>113</v>
      </c>
      <c r="G36" s="264">
        <f t="shared" si="0"/>
        <v>3</v>
      </c>
    </row>
    <row r="37" spans="1:7" s="264" customFormat="1">
      <c r="A37" s="299" t="s">
        <v>24</v>
      </c>
      <c r="B37" s="299">
        <v>19835</v>
      </c>
      <c r="C37" s="299">
        <v>20714</v>
      </c>
      <c r="D37" s="299">
        <v>21046</v>
      </c>
      <c r="E37" s="299">
        <v>21210</v>
      </c>
      <c r="F37" s="299">
        <v>164</v>
      </c>
      <c r="G37" s="264">
        <f t="shared" si="0"/>
        <v>2</v>
      </c>
    </row>
    <row r="38" spans="1:7" s="264" customFormat="1">
      <c r="A38" s="299" t="s">
        <v>0</v>
      </c>
      <c r="B38" s="299">
        <v>104578</v>
      </c>
      <c r="C38" s="299">
        <v>105675</v>
      </c>
      <c r="D38" s="299">
        <v>106467</v>
      </c>
      <c r="E38" s="299">
        <v>106693</v>
      </c>
      <c r="F38" s="299">
        <v>226</v>
      </c>
      <c r="G38" s="264">
        <f t="shared" si="0"/>
        <v>1</v>
      </c>
    </row>
    <row r="39" spans="1:7" s="264" customFormat="1">
      <c r="A39" s="299" t="s">
        <v>1</v>
      </c>
      <c r="B39" s="299">
        <v>1061454</v>
      </c>
      <c r="C39" s="299">
        <v>1065556</v>
      </c>
      <c r="D39" s="299">
        <v>1069704</v>
      </c>
      <c r="E39" s="299">
        <v>1070419</v>
      </c>
      <c r="F39" s="299">
        <v>715</v>
      </c>
    </row>
    <row r="40" spans="1:7" s="264" customFormat="1">
      <c r="F40" s="299"/>
    </row>
  </sheetData>
  <mergeCells count="1">
    <mergeCell ref="H1:I1"/>
  </mergeCells>
  <hyperlinks>
    <hyperlink ref="H1:I1" location="Index!A1" display="Regresar al Índice" xr:uid="{25271479-2DDD-4B76-BEF0-02A81975C096}"/>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F0E24-7751-4012-BE59-206AFF7EEE56}">
  <sheetPr codeName="Hoja205"/>
  <dimension ref="A1:I39"/>
  <sheetViews>
    <sheetView workbookViewId="0"/>
  </sheetViews>
  <sheetFormatPr baseColWidth="10" defaultRowHeight="12.75"/>
  <cols>
    <col min="1" max="6" width="11.42578125" style="264"/>
    <col min="7" max="7" width="11.85546875" style="264" customWidth="1"/>
    <col min="8" max="16384" width="11.42578125" style="264"/>
  </cols>
  <sheetData>
    <row r="1" spans="1:9">
      <c r="A1" s="262" t="s">
        <v>2896</v>
      </c>
      <c r="B1" s="264" t="s">
        <v>53</v>
      </c>
      <c r="C1" s="264" t="s">
        <v>53</v>
      </c>
      <c r="D1" s="264" t="s">
        <v>53</v>
      </c>
      <c r="E1" s="264" t="s">
        <v>53</v>
      </c>
      <c r="F1" s="264" t="s">
        <v>53</v>
      </c>
      <c r="G1" s="301" t="s">
        <v>53</v>
      </c>
      <c r="H1" s="263" t="s">
        <v>1445</v>
      </c>
      <c r="I1" s="263"/>
    </row>
    <row r="2" spans="1:9">
      <c r="A2" s="264" t="s">
        <v>150</v>
      </c>
      <c r="B2" s="264" t="s">
        <v>53</v>
      </c>
      <c r="C2" s="264" t="s">
        <v>53</v>
      </c>
      <c r="D2" s="264" t="s">
        <v>53</v>
      </c>
      <c r="E2" s="264" t="s">
        <v>53</v>
      </c>
      <c r="F2" s="264" t="s">
        <v>53</v>
      </c>
      <c r="G2" s="301" t="s">
        <v>53</v>
      </c>
      <c r="H2" s="264" t="s">
        <v>53</v>
      </c>
    </row>
    <row r="3" spans="1:9">
      <c r="G3" s="301"/>
    </row>
    <row r="6" spans="1:9">
      <c r="A6" s="264" t="s">
        <v>428</v>
      </c>
      <c r="B6" s="264" t="s">
        <v>1249</v>
      </c>
      <c r="C6" s="264" t="s">
        <v>1168</v>
      </c>
      <c r="D6" s="264" t="s">
        <v>1342</v>
      </c>
      <c r="E6" s="264" t="s">
        <v>1401</v>
      </c>
      <c r="F6" s="264" t="s">
        <v>430</v>
      </c>
    </row>
    <row r="7" spans="1:9">
      <c r="A7" s="264" t="s">
        <v>30</v>
      </c>
      <c r="B7" s="299">
        <v>5455</v>
      </c>
      <c r="C7" s="299">
        <v>5549</v>
      </c>
      <c r="D7" s="299">
        <v>5512</v>
      </c>
      <c r="E7" s="299">
        <v>5480</v>
      </c>
      <c r="F7" s="300">
        <v>-5.8055152394774802E-3</v>
      </c>
      <c r="G7" s="264">
        <f>_xlfn.RANK.EQ(F7,$F$7:$F$39,0)</f>
        <v>33</v>
      </c>
    </row>
    <row r="8" spans="1:9">
      <c r="A8" s="264" t="s">
        <v>19</v>
      </c>
      <c r="B8" s="299">
        <v>13646</v>
      </c>
      <c r="C8" s="299">
        <v>13869</v>
      </c>
      <c r="D8" s="299">
        <v>13917</v>
      </c>
      <c r="E8" s="299">
        <v>13871</v>
      </c>
      <c r="F8" s="300">
        <v>-3.30531005245382E-3</v>
      </c>
      <c r="G8" s="264">
        <f t="shared" ref="G8:G39" si="0">_xlfn.RANK.EQ(F8,$F$7:$F$39,0)</f>
        <v>32</v>
      </c>
    </row>
    <row r="9" spans="1:9">
      <c r="A9" s="264" t="s">
        <v>3</v>
      </c>
      <c r="B9" s="299">
        <v>16722</v>
      </c>
      <c r="C9" s="299">
        <v>16707</v>
      </c>
      <c r="D9" s="299">
        <v>16722</v>
      </c>
      <c r="E9" s="299">
        <v>16673</v>
      </c>
      <c r="F9" s="300">
        <v>-2.9302714986245699E-3</v>
      </c>
      <c r="G9" s="264">
        <f t="shared" si="0"/>
        <v>31</v>
      </c>
    </row>
    <row r="10" spans="1:9">
      <c r="A10" s="264" t="s">
        <v>15</v>
      </c>
      <c r="B10" s="299">
        <v>13625</v>
      </c>
      <c r="C10" s="299">
        <v>13719</v>
      </c>
      <c r="D10" s="299">
        <v>13630</v>
      </c>
      <c r="E10" s="299">
        <v>13600</v>
      </c>
      <c r="F10" s="300">
        <v>-2.20102714600146E-3</v>
      </c>
      <c r="G10" s="264">
        <f t="shared" si="0"/>
        <v>30</v>
      </c>
    </row>
    <row r="11" spans="1:9">
      <c r="A11" s="264" t="s">
        <v>29</v>
      </c>
      <c r="B11" s="299">
        <v>34737</v>
      </c>
      <c r="C11" s="299">
        <v>34174</v>
      </c>
      <c r="D11" s="299">
        <v>34190</v>
      </c>
      <c r="E11" s="299">
        <v>34118</v>
      </c>
      <c r="F11" s="300">
        <v>-2.10587891196257E-3</v>
      </c>
      <c r="G11" s="264">
        <f t="shared" si="0"/>
        <v>29</v>
      </c>
    </row>
    <row r="12" spans="1:9">
      <c r="A12" s="264" t="s">
        <v>14</v>
      </c>
      <c r="B12" s="299">
        <v>49554</v>
      </c>
      <c r="C12" s="299">
        <v>49507</v>
      </c>
      <c r="D12" s="299">
        <v>49802</v>
      </c>
      <c r="E12" s="299">
        <v>49721</v>
      </c>
      <c r="F12" s="300">
        <v>-1.6264407051925799E-3</v>
      </c>
      <c r="G12" s="264">
        <f t="shared" si="0"/>
        <v>28</v>
      </c>
    </row>
    <row r="13" spans="1:9">
      <c r="A13" s="264" t="s">
        <v>10</v>
      </c>
      <c r="B13" s="299">
        <v>35895</v>
      </c>
      <c r="C13" s="299">
        <v>35695</v>
      </c>
      <c r="D13" s="299">
        <v>35830</v>
      </c>
      <c r="E13" s="299">
        <v>35792</v>
      </c>
      <c r="F13" s="300">
        <v>-1.0605637733742701E-3</v>
      </c>
      <c r="G13" s="264">
        <f t="shared" si="0"/>
        <v>27</v>
      </c>
    </row>
    <row r="14" spans="1:9">
      <c r="A14" s="264" t="s">
        <v>33</v>
      </c>
      <c r="B14" s="299">
        <v>12023</v>
      </c>
      <c r="C14" s="299">
        <v>11966</v>
      </c>
      <c r="D14" s="299">
        <v>11938</v>
      </c>
      <c r="E14" s="299">
        <v>11929</v>
      </c>
      <c r="F14" s="300">
        <v>-7.53895124811499E-4</v>
      </c>
      <c r="G14" s="264">
        <f t="shared" si="0"/>
        <v>26</v>
      </c>
    </row>
    <row r="15" spans="1:9">
      <c r="A15" s="264" t="s">
        <v>12</v>
      </c>
      <c r="B15" s="299">
        <v>14671</v>
      </c>
      <c r="C15" s="299">
        <v>14532</v>
      </c>
      <c r="D15" s="299">
        <v>14549</v>
      </c>
      <c r="E15" s="299">
        <v>14541</v>
      </c>
      <c r="F15" s="300">
        <v>-5.4986597016981598E-4</v>
      </c>
      <c r="G15" s="264">
        <f t="shared" si="0"/>
        <v>25</v>
      </c>
    </row>
    <row r="16" spans="1:9">
      <c r="A16" s="264" t="s">
        <v>31</v>
      </c>
      <c r="B16" s="299">
        <v>44149</v>
      </c>
      <c r="C16" s="299">
        <v>43533</v>
      </c>
      <c r="D16" s="299">
        <v>43496</v>
      </c>
      <c r="E16" s="299">
        <v>43484</v>
      </c>
      <c r="F16" s="300">
        <v>-2.7588743792528203E-4</v>
      </c>
      <c r="G16" s="264">
        <f t="shared" si="0"/>
        <v>24</v>
      </c>
    </row>
    <row r="17" spans="1:7">
      <c r="A17" s="264" t="s">
        <v>17</v>
      </c>
      <c r="B17" s="299">
        <v>37225</v>
      </c>
      <c r="C17" s="299">
        <v>37170</v>
      </c>
      <c r="D17" s="299">
        <v>37057</v>
      </c>
      <c r="E17" s="299">
        <v>37048</v>
      </c>
      <c r="F17" s="300">
        <v>-2.42869093558529E-4</v>
      </c>
      <c r="G17" s="264">
        <f t="shared" si="0"/>
        <v>23</v>
      </c>
    </row>
    <row r="18" spans="1:7">
      <c r="A18" s="264" t="s">
        <v>22</v>
      </c>
      <c r="B18" s="299">
        <v>34797</v>
      </c>
      <c r="C18" s="299">
        <v>35020</v>
      </c>
      <c r="D18" s="299">
        <v>35275</v>
      </c>
      <c r="E18" s="299">
        <v>35271</v>
      </c>
      <c r="F18" s="300">
        <v>-1.13394755492546E-4</v>
      </c>
      <c r="G18" s="264">
        <f t="shared" si="0"/>
        <v>22</v>
      </c>
    </row>
    <row r="19" spans="1:7">
      <c r="A19" s="264" t="s">
        <v>13</v>
      </c>
      <c r="B19" s="299">
        <v>77908</v>
      </c>
      <c r="C19" s="299">
        <v>78074</v>
      </c>
      <c r="D19" s="299">
        <v>78471</v>
      </c>
      <c r="E19" s="299">
        <v>78475</v>
      </c>
      <c r="F19" s="300">
        <v>5.0974245262569399E-5</v>
      </c>
      <c r="G19" s="264">
        <f t="shared" si="0"/>
        <v>21</v>
      </c>
    </row>
    <row r="20" spans="1:7">
      <c r="A20" s="264" t="s">
        <v>26</v>
      </c>
      <c r="B20" s="299">
        <v>43163</v>
      </c>
      <c r="C20" s="299">
        <v>43507</v>
      </c>
      <c r="D20" s="299">
        <v>43656</v>
      </c>
      <c r="E20" s="299">
        <v>43660</v>
      </c>
      <c r="F20" s="300">
        <v>9.1625435220787894E-5</v>
      </c>
      <c r="G20" s="264">
        <f t="shared" si="0"/>
        <v>20</v>
      </c>
    </row>
    <row r="21" spans="1:7">
      <c r="A21" s="264" t="s">
        <v>9</v>
      </c>
      <c r="B21" s="299">
        <v>126268</v>
      </c>
      <c r="C21" s="299">
        <v>126560</v>
      </c>
      <c r="D21" s="299">
        <v>126869</v>
      </c>
      <c r="E21" s="299">
        <v>126886</v>
      </c>
      <c r="F21" s="300">
        <v>1.3399648456280399E-4</v>
      </c>
      <c r="G21" s="264">
        <f t="shared" si="0"/>
        <v>19</v>
      </c>
    </row>
    <row r="22" spans="1:7">
      <c r="A22" s="264" t="s">
        <v>25</v>
      </c>
      <c r="B22" s="299">
        <v>23744</v>
      </c>
      <c r="C22" s="299">
        <v>23802</v>
      </c>
      <c r="D22" s="299">
        <v>23888</v>
      </c>
      <c r="E22" s="299">
        <v>23895</v>
      </c>
      <c r="F22" s="300">
        <v>2.9303415941050998E-4</v>
      </c>
      <c r="G22" s="264">
        <f t="shared" si="0"/>
        <v>18</v>
      </c>
    </row>
    <row r="23" spans="1:7">
      <c r="A23" s="264" t="s">
        <v>8</v>
      </c>
      <c r="B23" s="299">
        <v>42400</v>
      </c>
      <c r="C23" s="299">
        <v>42300</v>
      </c>
      <c r="D23" s="299">
        <v>42483</v>
      </c>
      <c r="E23" s="299">
        <v>42501</v>
      </c>
      <c r="F23" s="300">
        <v>4.23698891321322E-4</v>
      </c>
      <c r="G23" s="264">
        <f t="shared" si="0"/>
        <v>17</v>
      </c>
    </row>
    <row r="24" spans="1:7">
      <c r="A24" s="264" t="s">
        <v>27</v>
      </c>
      <c r="B24" s="299">
        <v>38919</v>
      </c>
      <c r="C24" s="299">
        <v>39024</v>
      </c>
      <c r="D24" s="299">
        <v>38818</v>
      </c>
      <c r="E24" s="299">
        <v>38839</v>
      </c>
      <c r="F24" s="300">
        <v>5.4098614045039505E-4</v>
      </c>
      <c r="G24" s="264">
        <f t="shared" si="0"/>
        <v>16</v>
      </c>
    </row>
    <row r="25" spans="1:7">
      <c r="A25" s="264" t="s">
        <v>1</v>
      </c>
      <c r="B25" s="299">
        <v>1061454</v>
      </c>
      <c r="C25" s="299">
        <v>1065556</v>
      </c>
      <c r="D25" s="299">
        <v>1069704</v>
      </c>
      <c r="E25" s="299">
        <v>1070419</v>
      </c>
      <c r="F25" s="300">
        <v>6.68409204789278E-4</v>
      </c>
      <c r="G25" s="264">
        <f t="shared" si="0"/>
        <v>15</v>
      </c>
    </row>
    <row r="26" spans="1:7">
      <c r="A26" s="264" t="s">
        <v>11</v>
      </c>
      <c r="B26" s="299">
        <v>11536</v>
      </c>
      <c r="C26" s="299">
        <v>11673</v>
      </c>
      <c r="D26" s="299">
        <v>11705</v>
      </c>
      <c r="E26" s="299">
        <v>11713</v>
      </c>
      <c r="F26" s="300">
        <v>6.8346860316115298E-4</v>
      </c>
      <c r="G26" s="264">
        <f t="shared" si="0"/>
        <v>14</v>
      </c>
    </row>
    <row r="27" spans="1:7">
      <c r="A27" s="264" t="s">
        <v>23</v>
      </c>
      <c r="B27" s="299">
        <v>29096</v>
      </c>
      <c r="C27" s="299">
        <v>29588</v>
      </c>
      <c r="D27" s="299">
        <v>29876</v>
      </c>
      <c r="E27" s="299">
        <v>29901</v>
      </c>
      <c r="F27" s="300">
        <v>8.36792073905412E-4</v>
      </c>
      <c r="G27" s="264">
        <f t="shared" si="0"/>
        <v>13</v>
      </c>
    </row>
    <row r="28" spans="1:7">
      <c r="A28" s="264" t="s">
        <v>20</v>
      </c>
      <c r="B28" s="299">
        <v>75634</v>
      </c>
      <c r="C28" s="299">
        <v>76087</v>
      </c>
      <c r="D28" s="299">
        <v>76763</v>
      </c>
      <c r="E28" s="299">
        <v>76842</v>
      </c>
      <c r="F28" s="300">
        <v>1.0291416437606699E-3</v>
      </c>
      <c r="G28" s="264">
        <f t="shared" si="0"/>
        <v>12</v>
      </c>
    </row>
    <row r="29" spans="1:7">
      <c r="A29" s="264" t="s">
        <v>6</v>
      </c>
      <c r="B29" s="299">
        <v>6293</v>
      </c>
      <c r="C29" s="299">
        <v>6418</v>
      </c>
      <c r="D29" s="299">
        <v>6426</v>
      </c>
      <c r="E29" s="299">
        <v>6437</v>
      </c>
      <c r="F29" s="300">
        <v>1.7117958294428099E-3</v>
      </c>
      <c r="G29" s="264">
        <f t="shared" si="0"/>
        <v>11</v>
      </c>
    </row>
    <row r="30" spans="1:7">
      <c r="A30" s="264" t="s">
        <v>0</v>
      </c>
      <c r="B30" s="299">
        <v>104578</v>
      </c>
      <c r="C30" s="299">
        <v>105675</v>
      </c>
      <c r="D30" s="299">
        <v>106467</v>
      </c>
      <c r="E30" s="299">
        <v>106693</v>
      </c>
      <c r="F30" s="300">
        <v>2.1227234730010198E-3</v>
      </c>
      <c r="G30" s="264">
        <f t="shared" si="0"/>
        <v>10</v>
      </c>
    </row>
    <row r="31" spans="1:7">
      <c r="A31" s="264" t="s">
        <v>18</v>
      </c>
      <c r="B31" s="299">
        <v>12634</v>
      </c>
      <c r="C31" s="299">
        <v>12596</v>
      </c>
      <c r="D31" s="299">
        <v>12534</v>
      </c>
      <c r="E31" s="299">
        <v>12565</v>
      </c>
      <c r="F31" s="300">
        <v>2.4732726982608102E-3</v>
      </c>
      <c r="G31" s="264">
        <f t="shared" si="0"/>
        <v>9</v>
      </c>
    </row>
    <row r="32" spans="1:7">
      <c r="A32" s="264" t="s">
        <v>4</v>
      </c>
      <c r="B32" s="299">
        <v>44535</v>
      </c>
      <c r="C32" s="299">
        <v>44653</v>
      </c>
      <c r="D32" s="299">
        <v>44565</v>
      </c>
      <c r="E32" s="299">
        <v>44678</v>
      </c>
      <c r="F32" s="300">
        <v>2.53562212498593E-3</v>
      </c>
      <c r="G32" s="264">
        <f t="shared" si="0"/>
        <v>8</v>
      </c>
    </row>
    <row r="33" spans="1:7">
      <c r="A33" s="264" t="s">
        <v>16</v>
      </c>
      <c r="B33" s="299">
        <v>16095</v>
      </c>
      <c r="C33" s="299">
        <v>16245</v>
      </c>
      <c r="D33" s="299">
        <v>16407</v>
      </c>
      <c r="E33" s="299">
        <v>16450</v>
      </c>
      <c r="F33" s="300">
        <v>2.6208325714633901E-3</v>
      </c>
      <c r="G33" s="264">
        <f t="shared" si="0"/>
        <v>7</v>
      </c>
    </row>
    <row r="34" spans="1:7">
      <c r="A34" s="264" t="s">
        <v>5</v>
      </c>
      <c r="B34" s="299">
        <v>14393</v>
      </c>
      <c r="C34" s="299">
        <v>14759</v>
      </c>
      <c r="D34" s="299">
        <v>14961</v>
      </c>
      <c r="E34" s="299">
        <v>15005</v>
      </c>
      <c r="F34" s="300">
        <v>2.94097988102404E-3</v>
      </c>
      <c r="G34" s="264">
        <f t="shared" si="0"/>
        <v>6</v>
      </c>
    </row>
    <row r="35" spans="1:7">
      <c r="A35" s="264" t="s">
        <v>28</v>
      </c>
      <c r="B35" s="299">
        <v>11596</v>
      </c>
      <c r="C35" s="299">
        <v>11763</v>
      </c>
      <c r="D35" s="299">
        <v>11878</v>
      </c>
      <c r="E35" s="299">
        <v>11926</v>
      </c>
      <c r="F35" s="300">
        <v>4.0410843576359498E-3</v>
      </c>
      <c r="G35" s="264">
        <f t="shared" si="0"/>
        <v>5</v>
      </c>
    </row>
    <row r="36" spans="1:7">
      <c r="A36" s="264" t="s">
        <v>32</v>
      </c>
      <c r="B36" s="299">
        <v>21129</v>
      </c>
      <c r="C36" s="299">
        <v>21443</v>
      </c>
      <c r="D36" s="299">
        <v>21577</v>
      </c>
      <c r="E36" s="299">
        <v>21671</v>
      </c>
      <c r="F36" s="300">
        <v>4.3564907076980601E-3</v>
      </c>
      <c r="G36" s="264">
        <f t="shared" si="0"/>
        <v>4</v>
      </c>
    </row>
    <row r="37" spans="1:7">
      <c r="A37" s="264" t="s">
        <v>7</v>
      </c>
      <c r="B37" s="299">
        <v>14760</v>
      </c>
      <c r="C37" s="299">
        <v>14786</v>
      </c>
      <c r="D37" s="299">
        <v>14912</v>
      </c>
      <c r="E37" s="299">
        <v>14978</v>
      </c>
      <c r="F37" s="300">
        <v>4.4259656652361201E-3</v>
      </c>
      <c r="G37" s="264">
        <f t="shared" si="0"/>
        <v>3</v>
      </c>
    </row>
    <row r="38" spans="1:7">
      <c r="A38" s="264" t="s">
        <v>21</v>
      </c>
      <c r="B38" s="299">
        <v>14439</v>
      </c>
      <c r="C38" s="299">
        <v>14448</v>
      </c>
      <c r="D38" s="299">
        <v>14484</v>
      </c>
      <c r="E38" s="299">
        <v>14566</v>
      </c>
      <c r="F38" s="300">
        <v>5.6614194973763103E-3</v>
      </c>
      <c r="G38" s="264">
        <f t="shared" si="0"/>
        <v>2</v>
      </c>
    </row>
    <row r="39" spans="1:7">
      <c r="A39" s="264" t="s">
        <v>24</v>
      </c>
      <c r="B39" s="299">
        <v>19835</v>
      </c>
      <c r="C39" s="299">
        <v>20714</v>
      </c>
      <c r="D39" s="299">
        <v>21046</v>
      </c>
      <c r="E39" s="299">
        <v>21210</v>
      </c>
      <c r="F39" s="300">
        <v>7.7924546232062096E-3</v>
      </c>
      <c r="G39" s="264">
        <f t="shared" si="0"/>
        <v>1</v>
      </c>
    </row>
  </sheetData>
  <mergeCells count="1">
    <mergeCell ref="H1:I1"/>
  </mergeCells>
  <hyperlinks>
    <hyperlink ref="H1:I1" location="Index!A1" display="Regresar al Índice" xr:uid="{0DA20D7C-8B6A-4F5F-B333-D51767B884FD}"/>
  </hyperlink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58325-6182-4A5D-9DB6-EED2D0AFFD90}">
  <sheetPr codeName="Hoja206"/>
  <dimension ref="A1:I40"/>
  <sheetViews>
    <sheetView workbookViewId="0"/>
  </sheetViews>
  <sheetFormatPr baseColWidth="10" defaultRowHeight="12.75"/>
  <cols>
    <col min="1" max="1" width="40.7109375" style="264" customWidth="1"/>
    <col min="2" max="5" width="10.7109375" style="264" customWidth="1"/>
    <col min="6" max="6" width="6.28515625" style="264" customWidth="1"/>
    <col min="7" max="7" width="5.5703125" style="264" customWidth="1"/>
    <col min="8" max="8" width="3.7109375" style="264" customWidth="1"/>
    <col min="9" max="11" width="9.140625" style="264" customWidth="1"/>
    <col min="12" max="16384" width="11.42578125" style="264"/>
  </cols>
  <sheetData>
    <row r="1" spans="1:9" s="264" customFormat="1">
      <c r="A1" s="262" t="s">
        <v>2897</v>
      </c>
      <c r="B1" s="264" t="s">
        <v>53</v>
      </c>
      <c r="C1" s="264" t="s">
        <v>53</v>
      </c>
      <c r="D1" s="264" t="s">
        <v>53</v>
      </c>
      <c r="E1" s="264" t="s">
        <v>53</v>
      </c>
      <c r="F1" s="264" t="s">
        <v>53</v>
      </c>
      <c r="G1" s="264" t="s">
        <v>53</v>
      </c>
      <c r="H1" s="263" t="s">
        <v>1445</v>
      </c>
      <c r="I1" s="263"/>
    </row>
    <row r="2" spans="1:9" s="264" customFormat="1">
      <c r="A2" s="264" t="s">
        <v>150</v>
      </c>
      <c r="B2" s="264" t="s">
        <v>53</v>
      </c>
      <c r="C2" s="264" t="s">
        <v>53</v>
      </c>
      <c r="D2" s="264" t="s">
        <v>53</v>
      </c>
      <c r="E2" s="264" t="s">
        <v>53</v>
      </c>
      <c r="F2" s="264" t="s">
        <v>53</v>
      </c>
      <c r="G2" s="264" t="s">
        <v>53</v>
      </c>
      <c r="H2" s="264" t="s">
        <v>53</v>
      </c>
    </row>
    <row r="6" spans="1:9" s="264" customFormat="1">
      <c r="A6" s="264" t="s">
        <v>428</v>
      </c>
      <c r="B6" s="264" t="s">
        <v>1249</v>
      </c>
      <c r="C6" s="264" t="s">
        <v>1168</v>
      </c>
      <c r="D6" s="264" t="s">
        <v>1342</v>
      </c>
      <c r="E6" s="264" t="s">
        <v>1401</v>
      </c>
      <c r="F6" s="264" t="s">
        <v>1386</v>
      </c>
    </row>
    <row r="7" spans="1:9" s="264" customFormat="1">
      <c r="A7" s="264" t="s">
        <v>31</v>
      </c>
      <c r="B7" s="299">
        <v>44149</v>
      </c>
      <c r="C7" s="299">
        <v>43533</v>
      </c>
      <c r="D7" s="299">
        <v>43496</v>
      </c>
      <c r="E7" s="299">
        <v>43484</v>
      </c>
      <c r="F7" s="299">
        <v>-665</v>
      </c>
      <c r="G7" s="264">
        <f t="shared" ref="G7:G39" si="0">_xlfn.RANK.EQ(F7,$F$7:$F$38,0)</f>
        <v>32</v>
      </c>
    </row>
    <row r="8" spans="1:9" s="264" customFormat="1">
      <c r="A8" s="264" t="s">
        <v>29</v>
      </c>
      <c r="B8" s="299">
        <v>34737</v>
      </c>
      <c r="C8" s="299">
        <v>34174</v>
      </c>
      <c r="D8" s="299">
        <v>34190</v>
      </c>
      <c r="E8" s="299">
        <v>34118</v>
      </c>
      <c r="F8" s="299">
        <v>-619</v>
      </c>
      <c r="G8" s="264">
        <f t="shared" si="0"/>
        <v>31</v>
      </c>
    </row>
    <row r="9" spans="1:9" s="264" customFormat="1">
      <c r="A9" s="264" t="s">
        <v>17</v>
      </c>
      <c r="B9" s="299">
        <v>37225</v>
      </c>
      <c r="C9" s="299">
        <v>37170</v>
      </c>
      <c r="D9" s="299">
        <v>37057</v>
      </c>
      <c r="E9" s="299">
        <v>37048</v>
      </c>
      <c r="F9" s="299">
        <v>-177</v>
      </c>
      <c r="G9" s="264">
        <f t="shared" si="0"/>
        <v>30</v>
      </c>
    </row>
    <row r="10" spans="1:9" s="264" customFormat="1">
      <c r="A10" s="264" t="s">
        <v>12</v>
      </c>
      <c r="B10" s="299">
        <v>14671</v>
      </c>
      <c r="C10" s="299">
        <v>14532</v>
      </c>
      <c r="D10" s="299">
        <v>14549</v>
      </c>
      <c r="E10" s="299">
        <v>14541</v>
      </c>
      <c r="F10" s="299">
        <v>-130</v>
      </c>
      <c r="G10" s="264">
        <f t="shared" si="0"/>
        <v>29</v>
      </c>
    </row>
    <row r="11" spans="1:9" s="264" customFormat="1">
      <c r="A11" s="264" t="s">
        <v>10</v>
      </c>
      <c r="B11" s="299">
        <v>35895</v>
      </c>
      <c r="C11" s="299">
        <v>35695</v>
      </c>
      <c r="D11" s="299">
        <v>35830</v>
      </c>
      <c r="E11" s="299">
        <v>35792</v>
      </c>
      <c r="F11" s="299">
        <v>-103</v>
      </c>
      <c r="G11" s="264">
        <f t="shared" si="0"/>
        <v>28</v>
      </c>
    </row>
    <row r="12" spans="1:9" s="264" customFormat="1">
      <c r="A12" s="264" t="s">
        <v>33</v>
      </c>
      <c r="B12" s="299">
        <v>12023</v>
      </c>
      <c r="C12" s="299">
        <v>11966</v>
      </c>
      <c r="D12" s="299">
        <v>11938</v>
      </c>
      <c r="E12" s="299">
        <v>11929</v>
      </c>
      <c r="F12" s="299">
        <v>-94</v>
      </c>
      <c r="G12" s="264">
        <f t="shared" si="0"/>
        <v>27</v>
      </c>
    </row>
    <row r="13" spans="1:9" s="264" customFormat="1">
      <c r="A13" s="264" t="s">
        <v>27</v>
      </c>
      <c r="B13" s="299">
        <v>38919</v>
      </c>
      <c r="C13" s="299">
        <v>39024</v>
      </c>
      <c r="D13" s="299">
        <v>38818</v>
      </c>
      <c r="E13" s="299">
        <v>38839</v>
      </c>
      <c r="F13" s="299">
        <v>-80</v>
      </c>
      <c r="G13" s="264">
        <f t="shared" si="0"/>
        <v>26</v>
      </c>
    </row>
    <row r="14" spans="1:9" s="264" customFormat="1">
      <c r="A14" s="264" t="s">
        <v>18</v>
      </c>
      <c r="B14" s="299">
        <v>12634</v>
      </c>
      <c r="C14" s="299">
        <v>12596</v>
      </c>
      <c r="D14" s="299">
        <v>12534</v>
      </c>
      <c r="E14" s="299">
        <v>12565</v>
      </c>
      <c r="F14" s="299">
        <v>-69</v>
      </c>
      <c r="G14" s="264">
        <f t="shared" si="0"/>
        <v>25</v>
      </c>
    </row>
    <row r="15" spans="1:9" s="264" customFormat="1">
      <c r="A15" s="264" t="s">
        <v>3</v>
      </c>
      <c r="B15" s="299">
        <v>16722</v>
      </c>
      <c r="C15" s="299">
        <v>16707</v>
      </c>
      <c r="D15" s="299">
        <v>16722</v>
      </c>
      <c r="E15" s="299">
        <v>16673</v>
      </c>
      <c r="F15" s="299">
        <v>-49</v>
      </c>
      <c r="G15" s="264">
        <f t="shared" si="0"/>
        <v>24</v>
      </c>
    </row>
    <row r="16" spans="1:9" s="264" customFormat="1">
      <c r="A16" s="264" t="s">
        <v>15</v>
      </c>
      <c r="B16" s="299">
        <v>13625</v>
      </c>
      <c r="C16" s="299">
        <v>13719</v>
      </c>
      <c r="D16" s="299">
        <v>13630</v>
      </c>
      <c r="E16" s="299">
        <v>13600</v>
      </c>
      <c r="F16" s="299">
        <v>-25</v>
      </c>
      <c r="G16" s="264">
        <f t="shared" si="0"/>
        <v>23</v>
      </c>
    </row>
    <row r="17" spans="1:7" s="264" customFormat="1">
      <c r="A17" s="264" t="s">
        <v>30</v>
      </c>
      <c r="B17" s="299">
        <v>5455</v>
      </c>
      <c r="C17" s="299">
        <v>5549</v>
      </c>
      <c r="D17" s="299">
        <v>5512</v>
      </c>
      <c r="E17" s="299">
        <v>5480</v>
      </c>
      <c r="F17" s="299">
        <v>25</v>
      </c>
      <c r="G17" s="264">
        <f t="shared" si="0"/>
        <v>22</v>
      </c>
    </row>
    <row r="18" spans="1:7" s="264" customFormat="1">
      <c r="A18" s="264" t="s">
        <v>8</v>
      </c>
      <c r="B18" s="299">
        <v>42400</v>
      </c>
      <c r="C18" s="299">
        <v>42300</v>
      </c>
      <c r="D18" s="299">
        <v>42483</v>
      </c>
      <c r="E18" s="299">
        <v>42501</v>
      </c>
      <c r="F18" s="299">
        <v>101</v>
      </c>
      <c r="G18" s="264">
        <f t="shared" si="0"/>
        <v>21</v>
      </c>
    </row>
    <row r="19" spans="1:7" s="264" customFormat="1">
      <c r="A19" s="264" t="s">
        <v>21</v>
      </c>
      <c r="B19" s="299">
        <v>14439</v>
      </c>
      <c r="C19" s="299">
        <v>14448</v>
      </c>
      <c r="D19" s="299">
        <v>14484</v>
      </c>
      <c r="E19" s="299">
        <v>14566</v>
      </c>
      <c r="F19" s="299">
        <v>127</v>
      </c>
      <c r="G19" s="264">
        <f t="shared" si="0"/>
        <v>20</v>
      </c>
    </row>
    <row r="20" spans="1:7" s="264" customFormat="1">
      <c r="A20" s="264" t="s">
        <v>4</v>
      </c>
      <c r="B20" s="299">
        <v>44535</v>
      </c>
      <c r="C20" s="299">
        <v>44653</v>
      </c>
      <c r="D20" s="299">
        <v>44565</v>
      </c>
      <c r="E20" s="299">
        <v>44678</v>
      </c>
      <c r="F20" s="299">
        <v>143</v>
      </c>
      <c r="G20" s="264">
        <f t="shared" si="0"/>
        <v>19</v>
      </c>
    </row>
    <row r="21" spans="1:7" s="264" customFormat="1">
      <c r="A21" s="264" t="s">
        <v>6</v>
      </c>
      <c r="B21" s="299">
        <v>6293</v>
      </c>
      <c r="C21" s="299">
        <v>6418</v>
      </c>
      <c r="D21" s="299">
        <v>6426</v>
      </c>
      <c r="E21" s="299">
        <v>6437</v>
      </c>
      <c r="F21" s="299">
        <v>144</v>
      </c>
      <c r="G21" s="264">
        <f t="shared" si="0"/>
        <v>18</v>
      </c>
    </row>
    <row r="22" spans="1:7" s="264" customFormat="1">
      <c r="A22" s="264" t="s">
        <v>25</v>
      </c>
      <c r="B22" s="299">
        <v>23744</v>
      </c>
      <c r="C22" s="299">
        <v>23802</v>
      </c>
      <c r="D22" s="299">
        <v>23888</v>
      </c>
      <c r="E22" s="299">
        <v>23895</v>
      </c>
      <c r="F22" s="299">
        <v>151</v>
      </c>
      <c r="G22" s="264">
        <f t="shared" si="0"/>
        <v>17</v>
      </c>
    </row>
    <row r="23" spans="1:7" s="264" customFormat="1">
      <c r="A23" s="264" t="s">
        <v>14</v>
      </c>
      <c r="B23" s="299">
        <v>49554</v>
      </c>
      <c r="C23" s="299">
        <v>49507</v>
      </c>
      <c r="D23" s="299">
        <v>49802</v>
      </c>
      <c r="E23" s="299">
        <v>49721</v>
      </c>
      <c r="F23" s="299">
        <v>167</v>
      </c>
      <c r="G23" s="264">
        <f t="shared" si="0"/>
        <v>16</v>
      </c>
    </row>
    <row r="24" spans="1:7" s="264" customFormat="1">
      <c r="A24" s="264" t="s">
        <v>11</v>
      </c>
      <c r="B24" s="299">
        <v>11536</v>
      </c>
      <c r="C24" s="299">
        <v>11673</v>
      </c>
      <c r="D24" s="299">
        <v>11705</v>
      </c>
      <c r="E24" s="299">
        <v>11713</v>
      </c>
      <c r="F24" s="299">
        <v>177</v>
      </c>
      <c r="G24" s="264">
        <f t="shared" si="0"/>
        <v>15</v>
      </c>
    </row>
    <row r="25" spans="1:7" s="264" customFormat="1">
      <c r="A25" s="264" t="s">
        <v>7</v>
      </c>
      <c r="B25" s="299">
        <v>14760</v>
      </c>
      <c r="C25" s="299">
        <v>14786</v>
      </c>
      <c r="D25" s="299">
        <v>14912</v>
      </c>
      <c r="E25" s="299">
        <v>14978</v>
      </c>
      <c r="F25" s="299">
        <v>218</v>
      </c>
      <c r="G25" s="264">
        <f t="shared" si="0"/>
        <v>14</v>
      </c>
    </row>
    <row r="26" spans="1:7" s="264" customFormat="1">
      <c r="A26" s="264" t="s">
        <v>19</v>
      </c>
      <c r="B26" s="299">
        <v>13646</v>
      </c>
      <c r="C26" s="299">
        <v>13869</v>
      </c>
      <c r="D26" s="299">
        <v>13917</v>
      </c>
      <c r="E26" s="299">
        <v>13871</v>
      </c>
      <c r="F26" s="299">
        <v>225</v>
      </c>
      <c r="G26" s="264">
        <f t="shared" si="0"/>
        <v>13</v>
      </c>
    </row>
    <row r="27" spans="1:7" s="264" customFormat="1">
      <c r="A27" s="264" t="s">
        <v>28</v>
      </c>
      <c r="B27" s="299">
        <v>11596</v>
      </c>
      <c r="C27" s="299">
        <v>11763</v>
      </c>
      <c r="D27" s="299">
        <v>11878</v>
      </c>
      <c r="E27" s="299">
        <v>11926</v>
      </c>
      <c r="F27" s="299">
        <v>330</v>
      </c>
      <c r="G27" s="264">
        <f t="shared" si="0"/>
        <v>12</v>
      </c>
    </row>
    <row r="28" spans="1:7" s="264" customFormat="1">
      <c r="A28" s="264" t="s">
        <v>16</v>
      </c>
      <c r="B28" s="299">
        <v>16095</v>
      </c>
      <c r="C28" s="299">
        <v>16245</v>
      </c>
      <c r="D28" s="299">
        <v>16407</v>
      </c>
      <c r="E28" s="299">
        <v>16450</v>
      </c>
      <c r="F28" s="299">
        <v>355</v>
      </c>
      <c r="G28" s="264">
        <f t="shared" si="0"/>
        <v>11</v>
      </c>
    </row>
    <row r="29" spans="1:7" s="264" customFormat="1">
      <c r="A29" s="264" t="s">
        <v>22</v>
      </c>
      <c r="B29" s="299">
        <v>34797</v>
      </c>
      <c r="C29" s="299">
        <v>35020</v>
      </c>
      <c r="D29" s="299">
        <v>35275</v>
      </c>
      <c r="E29" s="299">
        <v>35271</v>
      </c>
      <c r="F29" s="299">
        <v>474</v>
      </c>
      <c r="G29" s="264">
        <f t="shared" si="0"/>
        <v>10</v>
      </c>
    </row>
    <row r="30" spans="1:7" s="264" customFormat="1">
      <c r="A30" s="264" t="s">
        <v>26</v>
      </c>
      <c r="B30" s="299">
        <v>43163</v>
      </c>
      <c r="C30" s="299">
        <v>43507</v>
      </c>
      <c r="D30" s="299">
        <v>43656</v>
      </c>
      <c r="E30" s="299">
        <v>43660</v>
      </c>
      <c r="F30" s="299">
        <v>497</v>
      </c>
      <c r="G30" s="264">
        <f t="shared" si="0"/>
        <v>9</v>
      </c>
    </row>
    <row r="31" spans="1:7" s="264" customFormat="1">
      <c r="A31" s="264" t="s">
        <v>32</v>
      </c>
      <c r="B31" s="299">
        <v>21129</v>
      </c>
      <c r="C31" s="299">
        <v>21443</v>
      </c>
      <c r="D31" s="299">
        <v>21577</v>
      </c>
      <c r="E31" s="299">
        <v>21671</v>
      </c>
      <c r="F31" s="299">
        <v>542</v>
      </c>
      <c r="G31" s="264">
        <f t="shared" si="0"/>
        <v>8</v>
      </c>
    </row>
    <row r="32" spans="1:7" s="264" customFormat="1">
      <c r="A32" s="264" t="s">
        <v>13</v>
      </c>
      <c r="B32" s="299">
        <v>77908</v>
      </c>
      <c r="C32" s="299">
        <v>78074</v>
      </c>
      <c r="D32" s="299">
        <v>78471</v>
      </c>
      <c r="E32" s="299">
        <v>78475</v>
      </c>
      <c r="F32" s="299">
        <v>567</v>
      </c>
      <c r="G32" s="264">
        <f t="shared" si="0"/>
        <v>7</v>
      </c>
    </row>
    <row r="33" spans="1:7" s="264" customFormat="1">
      <c r="A33" s="264" t="s">
        <v>5</v>
      </c>
      <c r="B33" s="299">
        <v>14393</v>
      </c>
      <c r="C33" s="299">
        <v>14759</v>
      </c>
      <c r="D33" s="299">
        <v>14961</v>
      </c>
      <c r="E33" s="299">
        <v>15005</v>
      </c>
      <c r="F33" s="299">
        <v>612</v>
      </c>
      <c r="G33" s="264">
        <f t="shared" si="0"/>
        <v>6</v>
      </c>
    </row>
    <row r="34" spans="1:7" s="264" customFormat="1">
      <c r="A34" s="264" t="s">
        <v>9</v>
      </c>
      <c r="B34" s="299">
        <v>126268</v>
      </c>
      <c r="C34" s="299">
        <v>126560</v>
      </c>
      <c r="D34" s="299">
        <v>126869</v>
      </c>
      <c r="E34" s="299">
        <v>126886</v>
      </c>
      <c r="F34" s="299">
        <v>618</v>
      </c>
      <c r="G34" s="264">
        <f t="shared" si="0"/>
        <v>5</v>
      </c>
    </row>
    <row r="35" spans="1:7" s="264" customFormat="1">
      <c r="A35" s="264" t="s">
        <v>23</v>
      </c>
      <c r="B35" s="299">
        <v>29096</v>
      </c>
      <c r="C35" s="299">
        <v>29588</v>
      </c>
      <c r="D35" s="299">
        <v>29876</v>
      </c>
      <c r="E35" s="299">
        <v>29901</v>
      </c>
      <c r="F35" s="299">
        <v>805</v>
      </c>
      <c r="G35" s="264">
        <f t="shared" si="0"/>
        <v>4</v>
      </c>
    </row>
    <row r="36" spans="1:7" s="264" customFormat="1">
      <c r="A36" s="264" t="s">
        <v>20</v>
      </c>
      <c r="B36" s="299">
        <v>75634</v>
      </c>
      <c r="C36" s="299">
        <v>76087</v>
      </c>
      <c r="D36" s="299">
        <v>76763</v>
      </c>
      <c r="E36" s="299">
        <v>76842</v>
      </c>
      <c r="F36" s="299">
        <v>1208</v>
      </c>
      <c r="G36" s="264">
        <f t="shared" si="0"/>
        <v>3</v>
      </c>
    </row>
    <row r="37" spans="1:7" s="264" customFormat="1">
      <c r="A37" s="264" t="s">
        <v>24</v>
      </c>
      <c r="B37" s="299">
        <v>19835</v>
      </c>
      <c r="C37" s="299">
        <v>20714</v>
      </c>
      <c r="D37" s="299">
        <v>21046</v>
      </c>
      <c r="E37" s="299">
        <v>21210</v>
      </c>
      <c r="F37" s="299">
        <v>1375</v>
      </c>
      <c r="G37" s="264">
        <f t="shared" si="0"/>
        <v>2</v>
      </c>
    </row>
    <row r="38" spans="1:7" s="264" customFormat="1">
      <c r="A38" s="264" t="s">
        <v>0</v>
      </c>
      <c r="B38" s="299">
        <v>104578</v>
      </c>
      <c r="C38" s="299">
        <v>105675</v>
      </c>
      <c r="D38" s="299">
        <v>106467</v>
      </c>
      <c r="E38" s="299">
        <v>106693</v>
      </c>
      <c r="F38" s="299">
        <v>2115</v>
      </c>
      <c r="G38" s="264">
        <f t="shared" si="0"/>
        <v>1</v>
      </c>
    </row>
    <row r="39" spans="1:7" s="264" customFormat="1">
      <c r="A39" s="264" t="s">
        <v>1</v>
      </c>
      <c r="B39" s="299">
        <v>1061454</v>
      </c>
      <c r="C39" s="299">
        <v>1065556</v>
      </c>
      <c r="D39" s="299">
        <v>1069704</v>
      </c>
      <c r="E39" s="299">
        <v>1070419</v>
      </c>
      <c r="F39" s="299">
        <v>8965</v>
      </c>
      <c r="G39" s="264" t="e">
        <f t="shared" si="0"/>
        <v>#N/A</v>
      </c>
    </row>
    <row r="40" spans="1:7" s="264" customFormat="1">
      <c r="E40" s="294"/>
    </row>
  </sheetData>
  <mergeCells count="1">
    <mergeCell ref="H1:I1"/>
  </mergeCells>
  <hyperlinks>
    <hyperlink ref="H1:I1" location="Index!A1" display="Regresar al Índice" xr:uid="{E01D0428-131A-40BA-997F-0E608B373224}"/>
  </hyperlink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152</vt:i4>
      </vt:variant>
      <vt:variant>
        <vt:lpstr>Rangos con nombre</vt:lpstr>
      </vt:variant>
      <vt:variant>
        <vt:i4>162</vt:i4>
      </vt:variant>
    </vt:vector>
  </HeadingPairs>
  <TitlesOfParts>
    <vt:vector size="314"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F26-27</vt:lpstr>
      <vt:lpstr>F28-29</vt:lpstr>
      <vt:lpstr>F30-31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F70-71</vt:lpstr>
      <vt:lpstr>F72-73</vt:lpstr>
      <vt:lpstr>F74-75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F134-145 empleo por municipio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'T14'!Start12</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Start17</vt:lpstr>
      <vt:lpstr>Start18</vt:lpstr>
      <vt:lpstr>Start19</vt:lpstr>
      <vt:lpstr>Start198</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'T8'!Start8</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2023-07-03T21:38:39Z</dcterms:modified>
</cp:coreProperties>
</file>