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5" windowHeight="6344" activeTab="0"/>
  </bookViews>
  <sheets>
    <sheet name="Remesas entidades  " sheetId="1" r:id="rId1"/>
  </sheets>
  <externalReferences>
    <externalReference r:id="rId4"/>
  </externalReferences>
  <definedNames>
    <definedName name="_xlfn.LOGNORM.DIST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<sst xmlns="http://schemas.openxmlformats.org/spreadsheetml/2006/main" count="41" uniqueCount="41">
  <si>
    <t>Remesas por Entidad Federativa</t>
  </si>
  <si>
    <t>(Millones de Dólares )</t>
  </si>
  <si>
    <t>Entidad</t>
  </si>
  <si>
    <r>
      <t xml:space="preserve">FUENTE: IIEG; </t>
    </r>
    <r>
      <rPr>
        <sz val="11"/>
        <rFont val="Calibri"/>
        <family val="2"/>
      </rPr>
      <t>Instituto de Información estadística y Geográfica</t>
    </r>
    <r>
      <rPr>
        <sz val="11"/>
        <rFont val="Calibri"/>
        <family val="2"/>
      </rPr>
      <t>, con base en información proporcionada por el Banco de México (BANXICO).</t>
    </r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</si>
  <si>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</si>
  <si>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</si>
  <si>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</si>
  <si>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</si>
  <si>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</si>
  <si>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</si>
  <si>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</si>
  <si>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</si>
  <si>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</si>
  <si>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</si>
  <si>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</si>
  <si>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</si>
  <si>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</si>
  <si>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</si>
  <si>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</si>
  <si>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</si>
  <si>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</si>
  <si>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</si>
  <si>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</si>
  <si>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</si>
  <si>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</si>
  <si>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</si>
  <si>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</si>
  <si>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</si>
  <si>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</si>
  <si>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Tabasco</t>
  </si>
  <si>
    <t>Tlaxcala</t>
  </si>
  <si>
    <t>Veracruz</t>
  </si>
  <si>
    <t>Yucatán</t>
  </si>
  <si>
    <t>Sonora</t>
  </si>
  <si>
    <t>Tamaulipas</t>
  </si>
  <si>
    <t>Nota: Las cifras de remesas tienen el carácter de preliminar y están sujetas a revisiones posteriores.</t>
  </si>
  <si>
    <t>TOTAL</t>
  </si>
  <si>
    <t>Zacatecas</t>
  </si>
  <si>
    <t>2008 -2022</t>
  </si>
  <si>
    <t>Rank  
2022</t>
  </si>
  <si>
    <t>% part al Nal
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</si>
</sst>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80A]dddd\,\ d&quot; de &quot;mmmm&quot; de &quot;yyyy"/>
    <numFmt numFmtId="173" formatCode="[$-80A]hh:mm:ss\ AM/PM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alibri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2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Calibri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333333"/>
      <name val="Segoe UI"/>
      <family val="2"/>
    </font>
    <font>
      <b/>
      <sz val="11"/>
      <color rgb="FF33333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7" fillId="31" borderId="0" applyNumberFormat="0" applyBorder="0" applyAlignment="0" applyProtection="0"/>
    <xf numFmtId="0" fontId="1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22" fillId="33" borderId="0" xfId="53" applyFont="1" applyFill="1" applyBorder="1" applyAlignment="1">
      <alignment/>
      <protection/>
    </xf>
    <xf numFmtId="0" fontId="23" fillId="33" borderId="0" xfId="53" applyFont="1" applyFill="1">
      <alignment/>
      <protection/>
    </xf>
    <xf numFmtId="0" fontId="24" fillId="33" borderId="0" xfId="53" applyFont="1" applyFill="1" applyBorder="1" applyAlignment="1">
      <alignment/>
      <protection/>
    </xf>
    <xf numFmtId="0" fontId="2" fillId="33" borderId="0" xfId="53" applyFont="1" applyFill="1" applyBorder="1" applyAlignment="1">
      <alignment/>
      <protection/>
    </xf>
    <xf numFmtId="0" fontId="2" fillId="33" borderId="0" xfId="53" applyFont="1" applyFill="1">
      <alignment/>
      <protection/>
    </xf>
    <xf numFmtId="0" fontId="24" fillId="34" borderId="10" xfId="53" applyFont="1" applyFill="1" applyBorder="1" applyAlignment="1">
      <alignment horizontal="center" vertical="center" wrapText="1"/>
      <protection/>
    </xf>
    <xf numFmtId="0" fontId="2" fillId="33" borderId="0" xfId="53" applyFont="1" applyFill="1" applyAlignment="1">
      <alignment horizontal="center"/>
      <protection/>
    </xf>
    <xf numFmtId="164" fontId="2" fillId="0" borderId="0" xfId="53" applyNumberFormat="1" applyFont="1" applyFill="1" applyBorder="1" applyAlignment="1">
      <alignment horizontal="right"/>
      <protection/>
    </xf>
    <xf numFmtId="164" fontId="2" fillId="0" borderId="0" xfId="53" applyNumberFormat="1" applyFont="1" applyFill="1" applyBorder="1">
      <alignment/>
      <protection/>
    </xf>
    <xf numFmtId="0" fontId="2" fillId="0" borderId="0" xfId="53" applyFont="1" applyFill="1">
      <alignment/>
      <protection/>
    </xf>
    <xf numFmtId="164" fontId="2" fillId="0" borderId="0" xfId="53" applyNumberFormat="1" applyFont="1" applyFill="1" applyBorder="1" applyAlignment="1">
      <alignment horizontal="right" vertical="center"/>
      <protection/>
    </xf>
    <xf numFmtId="164" fontId="24" fillId="35" borderId="0" xfId="53" applyNumberFormat="1" applyFont="1" applyFill="1" applyBorder="1" applyAlignment="1">
      <alignment horizontal="right"/>
      <protection/>
    </xf>
    <xf numFmtId="164" fontId="24" fillId="35" borderId="0" xfId="53" applyNumberFormat="1" applyFont="1" applyFill="1" applyBorder="1">
      <alignment/>
      <protection/>
    </xf>
    <xf numFmtId="0" fontId="24" fillId="33" borderId="0" xfId="53" applyFont="1" applyFill="1" applyBorder="1" applyAlignment="1" applyProtection="1">
      <alignment horizontal="left"/>
      <protection locked="0"/>
    </xf>
    <xf numFmtId="165" fontId="2" fillId="33" borderId="0" xfId="53" applyNumberFormat="1" applyFont="1" applyFill="1" applyProtection="1">
      <alignment/>
      <protection locked="0"/>
    </xf>
    <xf numFmtId="165" fontId="24" fillId="33" borderId="0" xfId="53" applyNumberFormat="1" applyFont="1" applyFill="1" applyAlignment="1" applyProtection="1">
      <alignment horizontal="left"/>
      <protection locked="0"/>
    </xf>
    <xf numFmtId="165" fontId="2" fillId="33" borderId="0" xfId="53" applyNumberFormat="1" applyFont="1" applyFill="1">
      <alignment/>
      <protection/>
    </xf>
    <xf numFmtId="0" fontId="24" fillId="34" borderId="11" xfId="53" applyFont="1" applyFill="1" applyBorder="1" applyAlignment="1">
      <alignment horizontal="center" vertical="center" wrapText="1"/>
      <protection/>
    </xf>
    <xf numFmtId="0" fontId="2" fillId="36" borderId="0" xfId="53" applyFont="1" applyFill="1">
      <alignment/>
      <protection/>
    </xf>
    <xf numFmtId="0" fontId="24" fillId="0" borderId="0" xfId="53" applyFont="1" applyFill="1">
      <alignment/>
      <protection/>
    </xf>
    <xf numFmtId="167" fontId="2" fillId="0" borderId="12" xfId="60" applyNumberFormat="1" applyFont="1" applyFill="1" applyBorder="1" applyAlignment="1">
      <alignment/>
    </xf>
    <xf numFmtId="167" fontId="24" fillId="35" borderId="12" xfId="60" applyNumberFormat="1" applyFont="1" applyFill="1" applyBorder="1" applyAlignment="1">
      <alignment/>
    </xf>
    <xf numFmtId="167" fontId="2" fillId="33" borderId="0" xfId="60" applyNumberFormat="1" applyFont="1" applyFill="1" applyAlignment="1">
      <alignment/>
    </xf>
    <xf numFmtId="0" fontId="2" fillId="0" borderId="0" xfId="60" applyNumberFormat="1" applyFont="1" applyFill="1" applyBorder="1" applyAlignment="1">
      <alignment/>
    </xf>
    <xf numFmtId="0" fontId="24" fillId="35" borderId="0" xfId="60" applyNumberFormat="1" applyFont="1" applyFill="1" applyBorder="1" applyAlignment="1">
      <alignment/>
    </xf>
    <xf numFmtId="165" fontId="24" fillId="0" borderId="0" xfId="53" applyNumberFormat="1" applyFont="1" applyFill="1">
      <alignment/>
      <protection/>
    </xf>
    <xf numFmtId="0" fontId="24" fillId="34" borderId="13" xfId="53" applyFont="1" applyFill="1" applyBorder="1" applyAlignment="1">
      <alignment horizontal="center" vertical="center" wrapText="1"/>
      <protection/>
    </xf>
    <xf numFmtId="164" fontId="2" fillId="0" borderId="14" xfId="53" applyNumberFormat="1" applyFont="1" applyFill="1" applyBorder="1" applyAlignment="1">
      <alignment horizontal="right"/>
      <protection/>
    </xf>
    <xf numFmtId="164" fontId="2" fillId="0" borderId="14" xfId="53" applyNumberFormat="1" applyFont="1" applyFill="1" applyBorder="1" applyAlignment="1">
      <alignment horizontal="right" vertical="center"/>
      <protection/>
    </xf>
    <xf numFmtId="164" fontId="24" fillId="35" borderId="14" xfId="53" applyNumberFormat="1" applyFont="1" applyFill="1" applyBorder="1" applyAlignment="1">
      <alignment horizontal="right"/>
      <protection/>
    </xf>
    <xf numFmtId="164" fontId="30" fillId="37" borderId="13" xfId="53" applyNumberFormat="1" applyFont="1" applyFill="1" applyBorder="1" applyAlignment="1">
      <alignment horizontal="right" vertical="center" wrapText="1"/>
      <protection/>
    </xf>
    <xf numFmtId="164" fontId="30" fillId="37" borderId="10" xfId="53" applyNumberFormat="1" applyFont="1" applyFill="1" applyBorder="1" applyAlignment="1">
      <alignment horizontal="right" vertical="center" wrapText="1"/>
      <protection/>
    </xf>
    <xf numFmtId="164" fontId="30" fillId="37" borderId="10" xfId="53" applyNumberFormat="1" applyFont="1" applyFill="1" applyBorder="1" applyAlignment="1">
      <alignment vertical="center"/>
      <protection/>
    </xf>
    <xf numFmtId="167" fontId="30" fillId="37" borderId="10" xfId="60" applyNumberFormat="1" applyFont="1" applyFill="1" applyBorder="1" applyAlignment="1">
      <alignment vertical="center"/>
    </xf>
    <xf numFmtId="167" fontId="30" fillId="37" borderId="11" xfId="60" applyNumberFormat="1" applyFont="1" applyFill="1" applyBorder="1" applyAlignment="1">
      <alignment vertical="center"/>
    </xf>
    <xf numFmtId="0" fontId="2" fillId="0" borderId="14" xfId="53" applyFont="1" applyFill="1" applyBorder="1" applyAlignment="1">
      <alignment horizontal="left"/>
      <protection/>
    </xf>
    <xf numFmtId="0" fontId="2" fillId="0" borderId="14" xfId="53" applyFont="1" applyFill="1" applyBorder="1">
      <alignment/>
      <protection/>
    </xf>
    <xf numFmtId="0" fontId="24" fillId="35" borderId="14" xfId="53" applyFont="1" applyFill="1" applyBorder="1">
      <alignment/>
      <protection/>
    </xf>
    <xf numFmtId="0" fontId="30" fillId="37" borderId="13" xfId="53" applyFont="1" applyFill="1" applyBorder="1" applyAlignment="1">
      <alignment horizontal="left" vertical="center" wrapText="1"/>
      <protection/>
    </xf>
    <xf numFmtId="164" fontId="2" fillId="0" borderId="15" xfId="53" applyNumberFormat="1" applyFont="1" applyFill="1" applyBorder="1" applyAlignment="1">
      <alignment horizontal="right"/>
      <protection/>
    </xf>
    <xf numFmtId="164" fontId="2" fillId="0" borderId="16" xfId="53" applyNumberFormat="1" applyFont="1" applyFill="1" applyBorder="1" applyAlignment="1">
      <alignment horizontal="right"/>
      <protection/>
    </xf>
    <xf numFmtId="164" fontId="2" fillId="0" borderId="16" xfId="53" applyNumberFormat="1" applyFont="1" applyFill="1" applyBorder="1">
      <alignment/>
      <protection/>
    </xf>
    <xf numFmtId="167" fontId="2" fillId="0" borderId="17" xfId="60" applyNumberFormat="1" applyFont="1" applyFill="1" applyBorder="1" applyAlignment="1">
      <alignment/>
    </xf>
    <xf numFmtId="0" fontId="2" fillId="33" borderId="0" xfId="53" applyFont="1" applyFill="1" applyBorder="1" applyAlignment="1">
      <alignment horizontal="center"/>
      <protection/>
    </xf>
    <xf numFmtId="0" fontId="0" fillId="38" borderId="0" xfId="0" applyFill="1" applyAlignment="1">
      <alignment vertical="center" wrapText="1"/>
    </xf>
    <xf numFmtId="0" fontId="44" fillId="39" borderId="0" xfId="0" applyFont="1" applyFill="1" applyBorder="1" applyAlignment="1">
      <alignment horizontal="left" vertical="center" wrapText="1" indent="1"/>
    </xf>
    <xf numFmtId="0" fontId="45" fillId="38" borderId="0" xfId="0" applyFont="1" applyFill="1" applyAlignment="1">
      <alignment horizontal="left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sana.galindo\Downloads\Consulta_20220503-10015447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showGridLines="0" tabSelected="1" zoomScale="90" zoomScaleNormal="90" zoomScalePageLayoutView="0" workbookViewId="0" topLeftCell="A1">
      <selection activeCell="T12" sqref="T12"/>
    </sheetView>
  </sheetViews>
  <sheetFormatPr defaultColWidth="11.421875" defaultRowHeight="15"/>
  <cols>
    <col min="1" max="1" width="24.421875" style="5" customWidth="1"/>
    <col min="2" max="14" width="8.7109375" style="5" bestFit="1" customWidth="1"/>
    <col min="15" max="16" width="11.00390625" style="5" customWidth="1"/>
    <col min="17" max="17" width="7.8515625" style="5" customWidth="1"/>
    <col min="18" max="18" width="12.421875" style="5" customWidth="1"/>
    <col min="19" max="16384" width="11.421875" style="5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spans="1:5" ht="14.25">
      <c r="A2" s="3" t="s">
        <v>38</v>
      </c>
      <c r="B2" s="4"/>
      <c r="C2" s="4"/>
      <c r="D2" s="4"/>
      <c r="E2" s="4"/>
    </row>
    <row r="3" spans="1:5" ht="14.25">
      <c r="A3" s="3" t="s">
        <v>1</v>
      </c>
      <c r="B3" s="3"/>
      <c r="C3" s="3"/>
      <c r="D3" s="3"/>
      <c r="E3" s="3"/>
    </row>
    <row r="4" spans="1:5" ht="14.25">
      <c r="A4" s="44"/>
      <c r="B4" s="44"/>
      <c r="C4" s="44"/>
      <c r="D4" s="44"/>
      <c r="E4" s="44"/>
    </row>
    <row r="5" spans="1:18" s="7" customFormat="1" ht="35.25" customHeight="1">
      <c r="A5" s="27" t="s">
        <v>2</v>
      </c>
      <c r="B5" s="27">
        <v>2008</v>
      </c>
      <c r="C5" s="6">
        <v>2009</v>
      </c>
      <c r="D5" s="6">
        <v>2010</v>
      </c>
      <c r="E5" s="6">
        <v>2011</v>
      </c>
      <c r="F5" s="6">
        <v>2012</v>
      </c>
      <c r="G5" s="6">
        <v>2013</v>
      </c>
      <c r="H5" s="6">
        <v>2014</v>
      </c>
      <c r="I5" s="6">
        <v>2015</v>
      </c>
      <c r="J5" s="6">
        <v>2016</v>
      </c>
      <c r="K5" s="6">
        <v>2017</v>
      </c>
      <c r="L5" s="6">
        <v>2018</v>
      </c>
      <c r="M5" s="6">
        <v>2019</v>
      </c>
      <c r="N5" s="6">
        <v>2020</v>
      </c>
      <c r="O5" s="6">
        <v>2021</v>
      </c>
      <c r="P5" s="6">
        <v>2022</v>
      </c>
      <c r="Q5" s="6" t="s">
        <v>39</v>
      </c>
      <c r="R5" s="18" t="s">
        <v>40</v>
      </c>
    </row>
    <row r="6" spans="1:18" s="10" customFormat="1" ht="14.25">
      <c r="A6" s="36" t="s">
        <v>4</v>
      </c>
      <c r="B6" s="40">
        <v>332.3338</v>
      </c>
      <c r="C6" s="41">
        <v>282.2123</v>
      </c>
      <c r="D6" s="41">
        <v>293.922</v>
      </c>
      <c r="E6" s="41">
        <v>306.3223</v>
      </c>
      <c r="F6" s="41">
        <v>332.6677</v>
      </c>
      <c r="G6" s="41">
        <v>305.5995</v>
      </c>
      <c r="H6" s="41">
        <v>323.87760000000003</v>
      </c>
      <c r="I6" s="42">
        <v>348.22700000000003</v>
      </c>
      <c r="J6" s="42">
        <v>395.94800000000004</v>
      </c>
      <c r="K6" s="42">
        <v>433.34770000000003</v>
      </c>
      <c r="L6" s="42">
        <v>473.24809999999997</v>
      </c>
      <c r="M6" s="42">
        <v>505.67519999999996</v>
      </c>
      <c r="N6" s="42">
        <v>539.903</v>
      </c>
      <c r="O6" s="42">
        <v>696.5456</v>
      </c>
      <c r="P6" s="42">
        <v>852.5776</v>
      </c>
      <c r="Q6" s="24">
        <f>_xlfn.RANK.EQ(P6,$P$6:$P$37)</f>
        <v>25</v>
      </c>
      <c r="R6" s="43">
        <f>P6/$P$38</f>
        <v>0.01457461620545091</v>
      </c>
    </row>
    <row r="7" spans="1:18" s="10" customFormat="1" ht="14.25">
      <c r="A7" s="37" t="s">
        <v>5</v>
      </c>
      <c r="B7" s="29">
        <v>334.3168</v>
      </c>
      <c r="C7" s="8">
        <v>322.0639</v>
      </c>
      <c r="D7" s="8">
        <v>347.9566</v>
      </c>
      <c r="E7" s="8">
        <v>396.7528</v>
      </c>
      <c r="F7" s="8">
        <v>464.8599</v>
      </c>
      <c r="G7" s="8">
        <v>619.5818</v>
      </c>
      <c r="H7" s="8">
        <v>619.8501</v>
      </c>
      <c r="I7" s="9">
        <v>677.6039000000001</v>
      </c>
      <c r="J7" s="9">
        <v>698.1983</v>
      </c>
      <c r="K7" s="9">
        <v>784.0312</v>
      </c>
      <c r="L7" s="9">
        <v>891.2864</v>
      </c>
      <c r="M7" s="9">
        <v>948.7275999999999</v>
      </c>
      <c r="N7" s="9">
        <v>1234.8941</v>
      </c>
      <c r="O7" s="9">
        <v>1398.1935</v>
      </c>
      <c r="P7" s="9">
        <v>1428.3468000000003</v>
      </c>
      <c r="Q7" s="24">
        <f>_xlfn.RANK.EQ(P7,$P$6:$P$37)</f>
        <v>16</v>
      </c>
      <c r="R7" s="21">
        <f>P7/$P$38</f>
        <v>0.024417257054705585</v>
      </c>
    </row>
    <row r="8" spans="1:18" s="10" customFormat="1" ht="14.25">
      <c r="A8" s="37" t="s">
        <v>6</v>
      </c>
      <c r="B8" s="28">
        <v>34.6967</v>
      </c>
      <c r="C8" s="8">
        <v>31.9202</v>
      </c>
      <c r="D8" s="8">
        <v>33.7455</v>
      </c>
      <c r="E8" s="8">
        <v>36.6509</v>
      </c>
      <c r="F8" s="8">
        <v>41.356</v>
      </c>
      <c r="G8" s="8">
        <v>45.7586</v>
      </c>
      <c r="H8" s="8">
        <v>46.5842</v>
      </c>
      <c r="I8" s="9">
        <v>51.1961</v>
      </c>
      <c r="J8" s="9">
        <v>55.386100000000006</v>
      </c>
      <c r="K8" s="9">
        <v>66.51140000000001</v>
      </c>
      <c r="L8" s="9">
        <v>78.4777</v>
      </c>
      <c r="M8" s="9">
        <v>88.3364</v>
      </c>
      <c r="N8" s="9">
        <v>111.55339999999998</v>
      </c>
      <c r="O8" s="9">
        <v>133.7971</v>
      </c>
      <c r="P8" s="9">
        <v>213.9209</v>
      </c>
      <c r="Q8" s="24">
        <f>_xlfn.RANK.EQ(P8,$P$6:$P$37)</f>
        <v>31</v>
      </c>
      <c r="R8" s="21">
        <f>P8/$P$38</f>
        <v>0.0036569281386522982</v>
      </c>
    </row>
    <row r="9" spans="1:18" s="10" customFormat="1" ht="14.25">
      <c r="A9" s="37" t="s">
        <v>7</v>
      </c>
      <c r="B9" s="28">
        <v>72.7832</v>
      </c>
      <c r="C9" s="8">
        <v>55.8249</v>
      </c>
      <c r="D9" s="8">
        <v>55.055400000000006</v>
      </c>
      <c r="E9" s="8">
        <v>57.8156</v>
      </c>
      <c r="F9" s="8">
        <v>55.6208</v>
      </c>
      <c r="G9" s="8">
        <v>54.9004</v>
      </c>
      <c r="H9" s="8">
        <v>55.7671</v>
      </c>
      <c r="I9" s="9">
        <v>56.547399999999996</v>
      </c>
      <c r="J9" s="9">
        <v>65.1436</v>
      </c>
      <c r="K9" s="9">
        <v>75.1683</v>
      </c>
      <c r="L9" s="9">
        <v>79.30269999999999</v>
      </c>
      <c r="M9" s="9">
        <v>88.7624</v>
      </c>
      <c r="N9" s="9">
        <v>115.21789999999999</v>
      </c>
      <c r="O9" s="9">
        <v>147.4804</v>
      </c>
      <c r="P9" s="9">
        <v>158.6018</v>
      </c>
      <c r="Q9" s="24">
        <f>_xlfn.RANK.EQ(P9,$P$6:$P$37)</f>
        <v>32</v>
      </c>
      <c r="R9" s="21">
        <f>P9/$P$38</f>
        <v>0.0027112609626310665</v>
      </c>
    </row>
    <row r="10" spans="1:18" s="10" customFormat="1" ht="14.25">
      <c r="A10" s="37" t="s">
        <v>8</v>
      </c>
      <c r="B10" s="28">
        <v>278.3621</v>
      </c>
      <c r="C10" s="8">
        <v>234.1676</v>
      </c>
      <c r="D10" s="8">
        <v>234.00959999999998</v>
      </c>
      <c r="E10" s="8">
        <v>246.9692</v>
      </c>
      <c r="F10" s="8">
        <v>283.5093</v>
      </c>
      <c r="G10" s="8">
        <v>327.1924</v>
      </c>
      <c r="H10" s="8">
        <v>392.2554</v>
      </c>
      <c r="I10" s="9">
        <v>400.9147</v>
      </c>
      <c r="J10" s="9">
        <v>420.1008</v>
      </c>
      <c r="K10" s="9">
        <v>520.4068</v>
      </c>
      <c r="L10" s="9">
        <v>588.9696</v>
      </c>
      <c r="M10" s="9">
        <v>640.2657999999999</v>
      </c>
      <c r="N10" s="9">
        <v>711.2056</v>
      </c>
      <c r="O10" s="9">
        <v>904.2245999999999</v>
      </c>
      <c r="P10" s="9">
        <v>1049.3099</v>
      </c>
      <c r="Q10" s="24">
        <f>_xlfn.RANK.EQ(P10,$P$6:$P$37)</f>
        <v>22</v>
      </c>
      <c r="R10" s="21">
        <f>P10/$P$38</f>
        <v>0.017937709216240345</v>
      </c>
    </row>
    <row r="11" spans="1:18" s="10" customFormat="1" ht="14.25">
      <c r="A11" s="37" t="s">
        <v>9</v>
      </c>
      <c r="B11" s="29">
        <v>184.663</v>
      </c>
      <c r="C11" s="11">
        <v>164.8044</v>
      </c>
      <c r="D11" s="11">
        <v>171.5183</v>
      </c>
      <c r="E11" s="11">
        <v>183.82229999999998</v>
      </c>
      <c r="F11" s="11">
        <v>180.17000000000002</v>
      </c>
      <c r="G11" s="11">
        <v>183.3043</v>
      </c>
      <c r="H11" s="11">
        <v>216.7729</v>
      </c>
      <c r="I11" s="11">
        <v>228.6449</v>
      </c>
      <c r="J11" s="11">
        <v>252.1559</v>
      </c>
      <c r="K11" s="11">
        <v>303.4715</v>
      </c>
      <c r="L11" s="11">
        <v>321.9472</v>
      </c>
      <c r="M11" s="9">
        <v>303.9298</v>
      </c>
      <c r="N11" s="9">
        <v>348.2297</v>
      </c>
      <c r="O11" s="9">
        <v>434.84279999999995</v>
      </c>
      <c r="P11" s="9">
        <v>463.336</v>
      </c>
      <c r="Q11" s="24">
        <f>_xlfn.RANK.EQ(P11,$P$6:$P$37)</f>
        <v>26</v>
      </c>
      <c r="R11" s="21">
        <f>P11/$P$38</f>
        <v>0.00792062138879652</v>
      </c>
    </row>
    <row r="12" spans="1:18" s="10" customFormat="1" ht="14.25">
      <c r="A12" s="37" t="s">
        <v>10</v>
      </c>
      <c r="B12" s="28">
        <v>811.1219</v>
      </c>
      <c r="C12" s="8">
        <v>609.7331</v>
      </c>
      <c r="D12" s="8">
        <v>574.4554</v>
      </c>
      <c r="E12" s="8">
        <v>594.8281</v>
      </c>
      <c r="F12" s="8">
        <v>572.7346</v>
      </c>
      <c r="G12" s="8">
        <v>501.85</v>
      </c>
      <c r="H12" s="8">
        <v>502.10130000000004</v>
      </c>
      <c r="I12" s="9">
        <v>576.77</v>
      </c>
      <c r="J12" s="9">
        <v>576.5948</v>
      </c>
      <c r="K12" s="9">
        <v>648.8689999999999</v>
      </c>
      <c r="L12" s="9">
        <v>820.5410999999999</v>
      </c>
      <c r="M12" s="9">
        <v>1007.0592</v>
      </c>
      <c r="N12" s="9">
        <v>1142.8241</v>
      </c>
      <c r="O12" s="9">
        <v>1893.4519</v>
      </c>
      <c r="P12" s="9">
        <v>3152.4194</v>
      </c>
      <c r="Q12" s="24">
        <f>_xlfn.RANK.EQ(P12,$P$6:$P$37)</f>
        <v>6</v>
      </c>
      <c r="R12" s="21">
        <f>P12/$P$38</f>
        <v>0.053889878028249676</v>
      </c>
    </row>
    <row r="13" spans="1:24" s="10" customFormat="1" ht="14.25">
      <c r="A13" s="37" t="s">
        <v>11</v>
      </c>
      <c r="B13" s="28">
        <v>474.79040000000003</v>
      </c>
      <c r="C13" s="8">
        <v>407.8249</v>
      </c>
      <c r="D13" s="8">
        <v>397.8418</v>
      </c>
      <c r="E13" s="8">
        <v>419.2972</v>
      </c>
      <c r="F13" s="8">
        <v>466.8191</v>
      </c>
      <c r="G13" s="8">
        <v>519.2166</v>
      </c>
      <c r="H13" s="8">
        <v>554.1998</v>
      </c>
      <c r="I13" s="9">
        <v>652.7751000000001</v>
      </c>
      <c r="J13" s="9">
        <v>705.4383</v>
      </c>
      <c r="K13" s="9">
        <v>825.6501999999999</v>
      </c>
      <c r="L13" s="9">
        <v>991.8411</v>
      </c>
      <c r="M13" s="9">
        <v>1134.5293</v>
      </c>
      <c r="N13" s="9">
        <v>1278.7298</v>
      </c>
      <c r="O13" s="9">
        <v>1588.2239</v>
      </c>
      <c r="P13" s="9">
        <v>1630.0875</v>
      </c>
      <c r="Q13" s="24">
        <f>_xlfn.RANK.EQ(P13,$P$6:$P$37)</f>
        <v>14</v>
      </c>
      <c r="R13" s="21">
        <f>P13/$P$38</f>
        <v>0.02786596750114355</v>
      </c>
      <c r="X13" s="10">
        <f>-+'[1]Hoja2'!$A$2</f>
        <v>0</v>
      </c>
    </row>
    <row r="14" spans="1:18" s="10" customFormat="1" ht="14.25">
      <c r="A14" s="37" t="s">
        <v>12</v>
      </c>
      <c r="B14" s="28">
        <v>1083.8623000000002</v>
      </c>
      <c r="C14" s="8">
        <v>965.8548000000001</v>
      </c>
      <c r="D14" s="8">
        <v>999.279</v>
      </c>
      <c r="E14" s="8">
        <v>1151.9246</v>
      </c>
      <c r="F14" s="8">
        <v>1013.5623999999999</v>
      </c>
      <c r="G14" s="8">
        <v>1394.5934</v>
      </c>
      <c r="H14" s="8">
        <v>1513.9497</v>
      </c>
      <c r="I14" s="9">
        <v>1073.2753</v>
      </c>
      <c r="J14" s="9">
        <v>1409.3012</v>
      </c>
      <c r="K14" s="9">
        <v>1305.9348</v>
      </c>
      <c r="L14" s="9">
        <v>1437.2314000000001</v>
      </c>
      <c r="M14" s="9">
        <v>1723.6655</v>
      </c>
      <c r="N14" s="9">
        <v>2141.5155999999997</v>
      </c>
      <c r="O14" s="9">
        <v>2942.875</v>
      </c>
      <c r="P14" s="9">
        <v>3155.0457</v>
      </c>
      <c r="Q14" s="24">
        <f>_xlfn.RANK.EQ(P14,$P$6:$P$37)</f>
        <v>5</v>
      </c>
      <c r="R14" s="21">
        <f>P14/$P$38</f>
        <v>0.053934774017236925</v>
      </c>
    </row>
    <row r="15" spans="1:18" s="10" customFormat="1" ht="14.25">
      <c r="A15" s="37" t="s">
        <v>13</v>
      </c>
      <c r="B15" s="28">
        <v>442.0012</v>
      </c>
      <c r="C15" s="8">
        <v>374.7868</v>
      </c>
      <c r="D15" s="8">
        <v>379.1025</v>
      </c>
      <c r="E15" s="8">
        <v>416.6195</v>
      </c>
      <c r="F15" s="8">
        <v>431.08959999999996</v>
      </c>
      <c r="G15" s="8">
        <v>458.911</v>
      </c>
      <c r="H15" s="8">
        <v>490.96950000000004</v>
      </c>
      <c r="I15" s="9">
        <v>593.4632</v>
      </c>
      <c r="J15" s="9">
        <v>603.9663</v>
      </c>
      <c r="K15" s="9">
        <v>715.2719</v>
      </c>
      <c r="L15" s="9">
        <v>808.8888999999999</v>
      </c>
      <c r="M15" s="9">
        <v>879.4786</v>
      </c>
      <c r="N15" s="9">
        <v>955.2485999999999</v>
      </c>
      <c r="O15" s="9">
        <v>1243.6192999999998</v>
      </c>
      <c r="P15" s="9">
        <v>1346.853</v>
      </c>
      <c r="Q15" s="24">
        <f>_xlfn.RANK.EQ(P15,$P$6:$P$37)</f>
        <v>17</v>
      </c>
      <c r="R15" s="21">
        <f>P15/$P$38</f>
        <v>0.02302413945681915</v>
      </c>
    </row>
    <row r="16" spans="1:18" s="10" customFormat="1" ht="14.25">
      <c r="A16" s="37" t="s">
        <v>14</v>
      </c>
      <c r="B16" s="28">
        <v>2066.7034000000003</v>
      </c>
      <c r="C16" s="8">
        <v>1700.7687</v>
      </c>
      <c r="D16" s="8">
        <v>1637.5501</v>
      </c>
      <c r="E16" s="8">
        <v>1658.3754999999999</v>
      </c>
      <c r="F16" s="8">
        <v>1563.7836</v>
      </c>
      <c r="G16" s="8">
        <v>1432.9979</v>
      </c>
      <c r="H16" s="8">
        <v>1462.1325000000002</v>
      </c>
      <c r="I16" s="9">
        <v>1559.3305</v>
      </c>
      <c r="J16" s="9">
        <v>1606.9463</v>
      </c>
      <c r="K16" s="9">
        <v>1777.7445</v>
      </c>
      <c r="L16" s="9">
        <v>1912.3402999999998</v>
      </c>
      <c r="M16" s="9">
        <v>2054.8494</v>
      </c>
      <c r="N16" s="9">
        <v>2415.6439</v>
      </c>
      <c r="O16" s="9">
        <v>3145.4614</v>
      </c>
      <c r="P16" s="9">
        <v>3515.3666</v>
      </c>
      <c r="Q16" s="24">
        <f>_xlfn.RANK.EQ(P16,$P$6:$P$37)</f>
        <v>4</v>
      </c>
      <c r="R16" s="21">
        <f>P16/$P$38</f>
        <v>0.06009437617931889</v>
      </c>
    </row>
    <row r="17" spans="1:18" s="10" customFormat="1" ht="14.25">
      <c r="A17" s="37" t="s">
        <v>15</v>
      </c>
      <c r="B17" s="28">
        <v>2317.6678</v>
      </c>
      <c r="C17" s="8">
        <v>1944.8707</v>
      </c>
      <c r="D17" s="8">
        <v>1981.3321</v>
      </c>
      <c r="E17" s="8">
        <v>2155.7864</v>
      </c>
      <c r="F17" s="8">
        <v>2138.2954</v>
      </c>
      <c r="G17" s="8">
        <v>2007.5824000000002</v>
      </c>
      <c r="H17" s="8">
        <v>2096.4628000000002</v>
      </c>
      <c r="I17" s="9">
        <v>2218.4625</v>
      </c>
      <c r="J17" s="9">
        <v>2412.1445000000003</v>
      </c>
      <c r="K17" s="9">
        <v>2773.5468</v>
      </c>
      <c r="L17" s="9">
        <v>3057.8673</v>
      </c>
      <c r="M17" s="9">
        <v>3321.9117</v>
      </c>
      <c r="N17" s="9">
        <v>3468.7308000000003</v>
      </c>
      <c r="O17" s="9">
        <v>4308.0602</v>
      </c>
      <c r="P17" s="9">
        <v>5058.8097</v>
      </c>
      <c r="Q17" s="24">
        <f>_xlfn.RANK.EQ(P17,$P$6:$P$37)</f>
        <v>3</v>
      </c>
      <c r="R17" s="21">
        <f>P17/$P$38</f>
        <v>0.08647917777092931</v>
      </c>
    </row>
    <row r="18" spans="1:18" s="10" customFormat="1" ht="14.25">
      <c r="A18" s="37" t="s">
        <v>16</v>
      </c>
      <c r="B18" s="28">
        <v>1435.462</v>
      </c>
      <c r="C18" s="8">
        <v>1200.2611</v>
      </c>
      <c r="D18" s="8">
        <v>1201.4815999999998</v>
      </c>
      <c r="E18" s="8">
        <v>1262.3572</v>
      </c>
      <c r="F18" s="8">
        <v>1231.0101</v>
      </c>
      <c r="G18" s="8">
        <v>1205.2595999999999</v>
      </c>
      <c r="H18" s="8">
        <v>1203.4821</v>
      </c>
      <c r="I18" s="9">
        <v>1276.6865</v>
      </c>
      <c r="J18" s="9">
        <v>1370.1693</v>
      </c>
      <c r="K18" s="9">
        <v>1490.2315</v>
      </c>
      <c r="L18" s="9">
        <v>1620.1993</v>
      </c>
      <c r="M18" s="9">
        <v>1756.6189</v>
      </c>
      <c r="N18" s="9">
        <v>1941.8644</v>
      </c>
      <c r="O18" s="9">
        <v>2621.1413000000002</v>
      </c>
      <c r="P18" s="9">
        <v>2954.5334</v>
      </c>
      <c r="Q18" s="24">
        <f>_xlfn.RANK.EQ(P18,$P$6:$P$37)</f>
        <v>7</v>
      </c>
      <c r="R18" s="21">
        <f>P18/$P$38</f>
        <v>0.05050706278371139</v>
      </c>
    </row>
    <row r="19" spans="1:18" s="10" customFormat="1" ht="14.25">
      <c r="A19" s="37" t="s">
        <v>17</v>
      </c>
      <c r="B19" s="28">
        <v>960.9702</v>
      </c>
      <c r="C19" s="8">
        <v>752.0658999999999</v>
      </c>
      <c r="D19" s="8">
        <v>715.5117</v>
      </c>
      <c r="E19" s="8">
        <v>762.6617</v>
      </c>
      <c r="F19" s="8">
        <v>721.4882</v>
      </c>
      <c r="G19" s="8">
        <v>630.1407</v>
      </c>
      <c r="H19" s="8">
        <v>720.4989</v>
      </c>
      <c r="I19" s="9">
        <v>727.6947</v>
      </c>
      <c r="J19" s="9">
        <v>763.7465</v>
      </c>
      <c r="K19" s="9">
        <v>834.6721</v>
      </c>
      <c r="L19" s="9">
        <v>904.9655000000001</v>
      </c>
      <c r="M19" s="9">
        <v>962.3087</v>
      </c>
      <c r="N19" s="9">
        <v>1022.9439</v>
      </c>
      <c r="O19" s="9">
        <v>1296.4832</v>
      </c>
      <c r="P19" s="9">
        <v>1673.0576999999998</v>
      </c>
      <c r="Q19" s="24">
        <f>_xlfn.RANK.EQ(P19,$P$6:$P$37)</f>
        <v>13</v>
      </c>
      <c r="R19" s="21">
        <f>P19/$P$38</f>
        <v>0.028600533097602406</v>
      </c>
    </row>
    <row r="20" spans="1:26" s="20" customFormat="1" ht="14.25">
      <c r="A20" s="38" t="s">
        <v>18</v>
      </c>
      <c r="B20" s="30">
        <v>1914.7938</v>
      </c>
      <c r="C20" s="12">
        <v>1695.0918</v>
      </c>
      <c r="D20" s="12">
        <v>1755.5694</v>
      </c>
      <c r="E20" s="12">
        <v>1895.7864</v>
      </c>
      <c r="F20" s="12">
        <v>1883.5055</v>
      </c>
      <c r="G20" s="12">
        <v>1755.0156000000002</v>
      </c>
      <c r="H20" s="12">
        <v>1959.8528000000001</v>
      </c>
      <c r="I20" s="13">
        <v>2174.1142</v>
      </c>
      <c r="J20" s="13">
        <v>2520.8021</v>
      </c>
      <c r="K20" s="13">
        <v>2881.4419</v>
      </c>
      <c r="L20" s="13">
        <v>3304.8104000000003</v>
      </c>
      <c r="M20" s="13">
        <v>3536.9678</v>
      </c>
      <c r="N20" s="13">
        <v>4153.192</v>
      </c>
      <c r="O20" s="13">
        <v>5235.300499999999</v>
      </c>
      <c r="P20" s="13">
        <v>5402.5026</v>
      </c>
      <c r="Q20" s="25">
        <f>_xlfn.RANK.EQ(P20,$P$6:$P$37)</f>
        <v>1</v>
      </c>
      <c r="R20" s="22">
        <f>P20/$P$38</f>
        <v>0.09235452813204414</v>
      </c>
      <c r="S20" s="10"/>
      <c r="T20" s="26"/>
      <c r="U20" s="26"/>
      <c r="V20" s="26"/>
      <c r="W20" s="26"/>
      <c r="X20" s="26"/>
      <c r="Y20" s="26"/>
      <c r="Z20" s="26"/>
    </row>
    <row r="21" spans="1:18" s="10" customFormat="1" ht="14.25">
      <c r="A21" s="37" t="s">
        <v>19</v>
      </c>
      <c r="B21" s="28">
        <v>2448.8623</v>
      </c>
      <c r="C21" s="8">
        <v>2132.2835</v>
      </c>
      <c r="D21" s="8">
        <v>2144.5020999999997</v>
      </c>
      <c r="E21" s="8">
        <v>2245.0563</v>
      </c>
      <c r="F21" s="8">
        <v>2209.3559</v>
      </c>
      <c r="G21" s="8">
        <v>2048.7233</v>
      </c>
      <c r="H21" s="8">
        <v>2244.0271000000002</v>
      </c>
      <c r="I21" s="9">
        <v>2487.6195</v>
      </c>
      <c r="J21" s="9">
        <v>2745.4287</v>
      </c>
      <c r="K21" s="9">
        <v>3037.9330000000004</v>
      </c>
      <c r="L21" s="9">
        <v>3405.6796</v>
      </c>
      <c r="M21" s="9">
        <v>3623.1418999999996</v>
      </c>
      <c r="N21" s="9">
        <v>4055.6818000000003</v>
      </c>
      <c r="O21" s="9">
        <v>4984.1249</v>
      </c>
      <c r="P21" s="9">
        <v>5285.8591</v>
      </c>
      <c r="Q21" s="24">
        <f>_xlfn.RANK.EQ(P21,$P$6:$P$37)</f>
        <v>2</v>
      </c>
      <c r="R21" s="21">
        <f>P21/$P$38</f>
        <v>0.09036053457021409</v>
      </c>
    </row>
    <row r="22" spans="1:18" s="10" customFormat="1" ht="14.25">
      <c r="A22" s="37" t="s">
        <v>20</v>
      </c>
      <c r="B22" s="28">
        <v>622.5927</v>
      </c>
      <c r="C22" s="8">
        <v>548.1218</v>
      </c>
      <c r="D22" s="8">
        <v>554.8597</v>
      </c>
      <c r="E22" s="8">
        <v>586.8151999999999</v>
      </c>
      <c r="F22" s="8">
        <v>561.2664</v>
      </c>
      <c r="G22" s="8">
        <v>514.5054</v>
      </c>
      <c r="H22" s="8">
        <v>527.6631</v>
      </c>
      <c r="I22" s="9">
        <v>573.679</v>
      </c>
      <c r="J22" s="9">
        <v>581.5306</v>
      </c>
      <c r="K22" s="9">
        <v>642.6165</v>
      </c>
      <c r="L22" s="9">
        <v>676.2834</v>
      </c>
      <c r="M22" s="9">
        <v>710.2362</v>
      </c>
      <c r="N22" s="9">
        <v>756.899</v>
      </c>
      <c r="O22" s="9">
        <v>1007.0761</v>
      </c>
      <c r="P22" s="9">
        <v>1099.4974</v>
      </c>
      <c r="Q22" s="24">
        <f>_xlfn.RANK.EQ(P22,$P$6:$P$37)</f>
        <v>21</v>
      </c>
      <c r="R22" s="21">
        <f>P22/$P$38</f>
        <v>0.018795652881205348</v>
      </c>
    </row>
    <row r="23" spans="1:18" s="10" customFormat="1" ht="14.25">
      <c r="A23" s="37" t="s">
        <v>21</v>
      </c>
      <c r="B23" s="28">
        <v>376.45000000000005</v>
      </c>
      <c r="C23" s="8">
        <v>341.6296</v>
      </c>
      <c r="D23" s="8">
        <v>337.3975</v>
      </c>
      <c r="E23" s="8">
        <v>356.35569999999996</v>
      </c>
      <c r="F23" s="8">
        <v>339.5175</v>
      </c>
      <c r="G23" s="8">
        <v>321.07820000000004</v>
      </c>
      <c r="H23" s="8">
        <v>361.77340000000004</v>
      </c>
      <c r="I23" s="9">
        <v>392.4308</v>
      </c>
      <c r="J23" s="9">
        <v>437.36510000000004</v>
      </c>
      <c r="K23" s="9">
        <v>495.97839999999997</v>
      </c>
      <c r="L23" s="9">
        <v>547.5288</v>
      </c>
      <c r="M23" s="9">
        <v>584.314</v>
      </c>
      <c r="N23" s="9">
        <v>672.7701999999999</v>
      </c>
      <c r="O23" s="9">
        <v>854.102</v>
      </c>
      <c r="P23" s="9">
        <v>863.5221</v>
      </c>
      <c r="Q23" s="24">
        <f>_xlfn.RANK.EQ(P23,$P$6:$P$37)</f>
        <v>24</v>
      </c>
      <c r="R23" s="21">
        <f>P23/$P$38</f>
        <v>0.01476170989294699</v>
      </c>
    </row>
    <row r="24" spans="1:18" s="10" customFormat="1" ht="14.25">
      <c r="A24" s="37" t="s">
        <v>22</v>
      </c>
      <c r="B24" s="28">
        <v>323.7695</v>
      </c>
      <c r="C24" s="8">
        <v>292.9915</v>
      </c>
      <c r="D24" s="8">
        <v>283.9829</v>
      </c>
      <c r="E24" s="8">
        <v>308.9232</v>
      </c>
      <c r="F24" s="8">
        <v>340.0258</v>
      </c>
      <c r="G24" s="8">
        <v>597.1524</v>
      </c>
      <c r="H24" s="8">
        <v>614.4721</v>
      </c>
      <c r="I24" s="9">
        <v>648.6215</v>
      </c>
      <c r="J24" s="9">
        <v>655.9581</v>
      </c>
      <c r="K24" s="9">
        <v>878.6025999999999</v>
      </c>
      <c r="L24" s="9">
        <v>954.0474</v>
      </c>
      <c r="M24" s="9">
        <v>960.2216</v>
      </c>
      <c r="N24" s="9">
        <v>1024.4229</v>
      </c>
      <c r="O24" s="9">
        <v>1314.7827</v>
      </c>
      <c r="P24" s="9">
        <v>1455.1516000000001</v>
      </c>
      <c r="Q24" s="24">
        <f>_xlfn.RANK.EQ(P24,$P$6:$P$37)</f>
        <v>15</v>
      </c>
      <c r="R24" s="21">
        <f>P24/$P$38</f>
        <v>0.02487547888983692</v>
      </c>
    </row>
    <row r="25" spans="1:18" s="10" customFormat="1" ht="14.25">
      <c r="A25" s="37" t="s">
        <v>23</v>
      </c>
      <c r="B25" s="28">
        <v>1522.2478999999998</v>
      </c>
      <c r="C25" s="8">
        <v>1298.4676</v>
      </c>
      <c r="D25" s="8">
        <v>1296.5389</v>
      </c>
      <c r="E25" s="8">
        <v>1427.3848999999998</v>
      </c>
      <c r="F25" s="8">
        <v>1366.2206999999999</v>
      </c>
      <c r="G25" s="8">
        <v>1150.8674999999998</v>
      </c>
      <c r="H25" s="8">
        <v>1214.7938000000001</v>
      </c>
      <c r="I25" s="9">
        <v>1262.9497</v>
      </c>
      <c r="J25" s="9">
        <v>1420.1954</v>
      </c>
      <c r="K25" s="9">
        <v>1534.1971</v>
      </c>
      <c r="L25" s="9">
        <v>1736.8433</v>
      </c>
      <c r="M25" s="9">
        <v>1823.4019</v>
      </c>
      <c r="N25" s="9">
        <v>1897.5656</v>
      </c>
      <c r="O25" s="9">
        <v>2404.8296</v>
      </c>
      <c r="P25" s="9">
        <v>2902.8306000000002</v>
      </c>
      <c r="Q25" s="24">
        <f>_xlfn.RANK.EQ(P25,$P$6:$P$37)</f>
        <v>8</v>
      </c>
      <c r="R25" s="21">
        <f>P25/$P$38</f>
        <v>0.04962321541691782</v>
      </c>
    </row>
    <row r="26" spans="1:18" s="10" customFormat="1" ht="14.25">
      <c r="A26" s="37" t="s">
        <v>24</v>
      </c>
      <c r="B26" s="28">
        <v>1615.6722</v>
      </c>
      <c r="C26" s="8">
        <v>1374.8834000000002</v>
      </c>
      <c r="D26" s="8">
        <v>1371.2222000000002</v>
      </c>
      <c r="E26" s="8">
        <v>1469.6394999999998</v>
      </c>
      <c r="F26" s="8">
        <v>1403.2456</v>
      </c>
      <c r="G26" s="8">
        <v>1334.5594</v>
      </c>
      <c r="H26" s="8">
        <v>1338.6497</v>
      </c>
      <c r="I26" s="9">
        <v>1335.579</v>
      </c>
      <c r="J26" s="9">
        <v>1459.5058000000001</v>
      </c>
      <c r="K26" s="9">
        <v>1614.0106999999998</v>
      </c>
      <c r="L26" s="9">
        <v>1705.5146</v>
      </c>
      <c r="M26" s="9">
        <v>1782.1095</v>
      </c>
      <c r="N26" s="9">
        <v>1872.8702</v>
      </c>
      <c r="O26" s="9">
        <v>2138.1307</v>
      </c>
      <c r="P26" s="9">
        <v>2745.8442999999997</v>
      </c>
      <c r="Q26" s="24">
        <f>_xlfn.RANK.EQ(P26,$P$6:$P$37)</f>
        <v>9</v>
      </c>
      <c r="R26" s="21">
        <f>P26/$P$38</f>
        <v>0.04693957105186086</v>
      </c>
    </row>
    <row r="27" spans="1:18" s="10" customFormat="1" ht="14.25">
      <c r="A27" s="37" t="s">
        <v>25</v>
      </c>
      <c r="B27" s="28">
        <v>436.40240000000006</v>
      </c>
      <c r="C27" s="8">
        <v>360.15479999999997</v>
      </c>
      <c r="D27" s="8">
        <v>354.5331</v>
      </c>
      <c r="E27" s="8">
        <v>383.29609999999997</v>
      </c>
      <c r="F27" s="8">
        <v>378.57590000000005</v>
      </c>
      <c r="G27" s="8">
        <v>411.5412</v>
      </c>
      <c r="H27" s="8">
        <v>398.2041</v>
      </c>
      <c r="I27" s="9">
        <v>459.86</v>
      </c>
      <c r="J27" s="9">
        <v>525.1232</v>
      </c>
      <c r="K27" s="9">
        <v>595.6452999999999</v>
      </c>
      <c r="L27" s="9">
        <v>662.5049</v>
      </c>
      <c r="M27" s="9">
        <v>710.6142</v>
      </c>
      <c r="N27" s="9">
        <v>802.1754</v>
      </c>
      <c r="O27" s="9">
        <v>1012.5809</v>
      </c>
      <c r="P27" s="9">
        <v>1197.113</v>
      </c>
      <c r="Q27" s="24">
        <f>_xlfn.RANK.EQ(P27,$P$6:$P$37)</f>
        <v>19</v>
      </c>
      <c r="R27" s="21">
        <f>P27/$P$38</f>
        <v>0.020464368908538012</v>
      </c>
    </row>
    <row r="28" spans="1:18" s="10" customFormat="1" ht="14.25">
      <c r="A28" s="37" t="s">
        <v>26</v>
      </c>
      <c r="B28" s="28">
        <v>97.34660000000001</v>
      </c>
      <c r="C28" s="8">
        <v>85.5718</v>
      </c>
      <c r="D28" s="8">
        <v>86.80399999999999</v>
      </c>
      <c r="E28" s="8">
        <v>92.0756</v>
      </c>
      <c r="F28" s="8">
        <v>93.32159999999999</v>
      </c>
      <c r="G28" s="8">
        <v>100.837</v>
      </c>
      <c r="H28" s="8">
        <v>105.0429</v>
      </c>
      <c r="I28" s="9">
        <v>120.8924</v>
      </c>
      <c r="J28" s="9">
        <v>129.7286</v>
      </c>
      <c r="K28" s="9">
        <v>145.99519999999998</v>
      </c>
      <c r="L28" s="9">
        <v>166.48540000000003</v>
      </c>
      <c r="M28" s="9">
        <v>186.77</v>
      </c>
      <c r="N28" s="9">
        <v>239.5019</v>
      </c>
      <c r="O28" s="9">
        <v>310.5796</v>
      </c>
      <c r="P28" s="9">
        <v>391.7691</v>
      </c>
      <c r="Q28" s="24">
        <f>_xlfn.RANK.EQ(P28,$P$6:$P$37)</f>
        <v>29</v>
      </c>
      <c r="R28" s="21">
        <f>P28/$P$38</f>
        <v>0.0066972018425711845</v>
      </c>
    </row>
    <row r="29" spans="1:18" s="10" customFormat="1" ht="14.25">
      <c r="A29" s="37" t="s">
        <v>27</v>
      </c>
      <c r="B29" s="28">
        <v>760.7517</v>
      </c>
      <c r="C29" s="8">
        <v>626.76</v>
      </c>
      <c r="D29" s="8">
        <v>629.4701</v>
      </c>
      <c r="E29" s="8">
        <v>700.7963000000001</v>
      </c>
      <c r="F29" s="8">
        <v>738.6955999999999</v>
      </c>
      <c r="G29" s="8">
        <v>707.0391</v>
      </c>
      <c r="H29" s="8">
        <v>769.8845</v>
      </c>
      <c r="I29" s="9">
        <v>847.4235000000001</v>
      </c>
      <c r="J29" s="9">
        <v>960.8286</v>
      </c>
      <c r="K29" s="9">
        <v>1125.7871</v>
      </c>
      <c r="L29" s="9">
        <v>1240.06</v>
      </c>
      <c r="M29" s="9">
        <v>1345.4621</v>
      </c>
      <c r="N29" s="9">
        <v>1425.1988000000001</v>
      </c>
      <c r="O29" s="9">
        <v>1721.5978</v>
      </c>
      <c r="P29" s="9">
        <v>1981.4737</v>
      </c>
      <c r="Q29" s="24">
        <f>_xlfn.RANK.EQ(P29,$P$6:$P$37)</f>
        <v>11</v>
      </c>
      <c r="R29" s="21">
        <f>P29/$P$38</f>
        <v>0.03387283304029425</v>
      </c>
    </row>
    <row r="30" spans="1:18" s="10" customFormat="1" ht="14.25">
      <c r="A30" s="37" t="s">
        <v>28</v>
      </c>
      <c r="B30" s="28">
        <v>487.68870000000004</v>
      </c>
      <c r="C30" s="8">
        <v>456.7455</v>
      </c>
      <c r="D30" s="8">
        <v>470.2196</v>
      </c>
      <c r="E30" s="8">
        <v>511.82129999999995</v>
      </c>
      <c r="F30" s="8">
        <v>501.22540000000004</v>
      </c>
      <c r="G30" s="8">
        <v>502.9768</v>
      </c>
      <c r="H30" s="8">
        <v>517.0227</v>
      </c>
      <c r="I30" s="9">
        <v>528.9253</v>
      </c>
      <c r="J30" s="9">
        <v>622.6708</v>
      </c>
      <c r="K30" s="9">
        <v>720.0116</v>
      </c>
      <c r="L30" s="9">
        <v>807.0988</v>
      </c>
      <c r="M30" s="9">
        <v>922.9961</v>
      </c>
      <c r="N30" s="9">
        <v>1039.3925</v>
      </c>
      <c r="O30" s="9">
        <v>1161.8759</v>
      </c>
      <c r="P30" s="9">
        <v>1209.1287</v>
      </c>
      <c r="Q30" s="24">
        <f>_xlfn.RANK.EQ(P30,$P$6:$P$37)</f>
        <v>18</v>
      </c>
      <c r="R30" s="21">
        <f>P30/$P$38</f>
        <v>0.020669774511429567</v>
      </c>
    </row>
    <row r="31" spans="1:18" s="10" customFormat="1" ht="14.25">
      <c r="A31" s="37" t="s">
        <v>33</v>
      </c>
      <c r="B31" s="28">
        <v>310.95550000000003</v>
      </c>
      <c r="C31" s="8">
        <v>278.703</v>
      </c>
      <c r="D31" s="8">
        <v>292.0197</v>
      </c>
      <c r="E31" s="8">
        <v>326.9156</v>
      </c>
      <c r="F31" s="8">
        <v>326.7587</v>
      </c>
      <c r="G31" s="8">
        <v>341.15659999999997</v>
      </c>
      <c r="H31" s="8">
        <v>337.1117</v>
      </c>
      <c r="I31" s="9">
        <v>399.0395</v>
      </c>
      <c r="J31" s="9">
        <v>413.16610000000003</v>
      </c>
      <c r="K31" s="9">
        <v>448.1136</v>
      </c>
      <c r="L31" s="9">
        <v>530.2987</v>
      </c>
      <c r="M31" s="9">
        <v>592.9547</v>
      </c>
      <c r="N31" s="9">
        <v>707.9929999999999</v>
      </c>
      <c r="O31" s="9">
        <v>865.9298999999999</v>
      </c>
      <c r="P31" s="9">
        <v>905.0889</v>
      </c>
      <c r="Q31" s="24">
        <f>_xlfn.RANK.EQ(P31,$P$6:$P$37)</f>
        <v>23</v>
      </c>
      <c r="R31" s="21">
        <f>P31/$P$38</f>
        <v>0.015472284692107485</v>
      </c>
    </row>
    <row r="32" spans="1:18" s="10" customFormat="1" ht="14.25">
      <c r="A32" s="37" t="s">
        <v>29</v>
      </c>
      <c r="B32" s="28">
        <v>156.0173</v>
      </c>
      <c r="C32" s="8">
        <v>114.41170000000001</v>
      </c>
      <c r="D32" s="8">
        <v>111.3427</v>
      </c>
      <c r="E32" s="8">
        <v>111.7285</v>
      </c>
      <c r="F32" s="8">
        <v>111.2635</v>
      </c>
      <c r="G32" s="8">
        <v>117.1747</v>
      </c>
      <c r="H32" s="8">
        <v>130.9631</v>
      </c>
      <c r="I32" s="9">
        <v>181.1079</v>
      </c>
      <c r="J32" s="9">
        <v>154.1747</v>
      </c>
      <c r="K32" s="9">
        <v>164.7811</v>
      </c>
      <c r="L32" s="9">
        <v>208.2125</v>
      </c>
      <c r="M32" s="9">
        <v>251.69570000000002</v>
      </c>
      <c r="N32" s="9">
        <v>279.49</v>
      </c>
      <c r="O32" s="9">
        <v>430.11879999999996</v>
      </c>
      <c r="P32" s="9">
        <v>427.115</v>
      </c>
      <c r="Q32" s="24">
        <f>_xlfn.RANK.EQ(P32,$P$6:$P$37)</f>
        <v>27</v>
      </c>
      <c r="R32" s="21">
        <f>P32/$P$38</f>
        <v>0.00730143179998063</v>
      </c>
    </row>
    <row r="33" spans="1:18" s="10" customFormat="1" ht="14.25">
      <c r="A33" s="37" t="s">
        <v>34</v>
      </c>
      <c r="B33" s="28">
        <v>500.51140000000004</v>
      </c>
      <c r="C33" s="8">
        <v>414.9636</v>
      </c>
      <c r="D33" s="8">
        <v>402.2969</v>
      </c>
      <c r="E33" s="8">
        <v>445.2998</v>
      </c>
      <c r="F33" s="8">
        <v>485.4869</v>
      </c>
      <c r="G33" s="8">
        <v>709.2829999999999</v>
      </c>
      <c r="H33" s="8">
        <v>833.1614</v>
      </c>
      <c r="I33" s="9">
        <v>676.6277</v>
      </c>
      <c r="J33" s="9">
        <v>653.566</v>
      </c>
      <c r="K33" s="9">
        <v>728.4754</v>
      </c>
      <c r="L33" s="9">
        <v>803.9355999999999</v>
      </c>
      <c r="M33" s="9">
        <v>873.0363</v>
      </c>
      <c r="N33" s="9">
        <v>944.5516</v>
      </c>
      <c r="O33" s="9">
        <v>1128.6107</v>
      </c>
      <c r="P33" s="9">
        <v>1138.2926</v>
      </c>
      <c r="Q33" s="24">
        <f>_xlfn.RANK.EQ(P33,$P$6:$P$37)</f>
        <v>20</v>
      </c>
      <c r="R33" s="21">
        <f>P33/$P$38</f>
        <v>0.019458847821599876</v>
      </c>
    </row>
    <row r="34" spans="1:18" s="10" customFormat="1" ht="14.25">
      <c r="A34" s="37" t="s">
        <v>30</v>
      </c>
      <c r="B34" s="28">
        <v>305.2063</v>
      </c>
      <c r="C34" s="8">
        <v>258.8598</v>
      </c>
      <c r="D34" s="8">
        <v>258.5201</v>
      </c>
      <c r="E34" s="8">
        <v>274.546</v>
      </c>
      <c r="F34" s="8">
        <v>253.23680000000002</v>
      </c>
      <c r="G34" s="8">
        <v>217.0694</v>
      </c>
      <c r="H34" s="8">
        <v>218.85790000000003</v>
      </c>
      <c r="I34" s="9">
        <v>297.1041</v>
      </c>
      <c r="J34" s="9">
        <v>233.17139999999998</v>
      </c>
      <c r="K34" s="9">
        <v>249.5612</v>
      </c>
      <c r="L34" s="9">
        <v>255.7795</v>
      </c>
      <c r="M34" s="9">
        <v>256.6194</v>
      </c>
      <c r="N34" s="9">
        <v>244.18869999999998</v>
      </c>
      <c r="O34" s="9">
        <v>317.0897</v>
      </c>
      <c r="P34" s="9">
        <v>383.19579999999996</v>
      </c>
      <c r="Q34" s="24">
        <f>_xlfn.RANK.EQ(P34,$P$6:$P$37)</f>
        <v>30</v>
      </c>
      <c r="R34" s="21">
        <f>P34/$P$38</f>
        <v>0.006550643268766064</v>
      </c>
    </row>
    <row r="35" spans="1:18" s="10" customFormat="1" ht="14.25">
      <c r="A35" s="37" t="s">
        <v>31</v>
      </c>
      <c r="B35" s="28">
        <v>1618.3088</v>
      </c>
      <c r="C35" s="8">
        <v>1296.3027</v>
      </c>
      <c r="D35" s="8">
        <v>1237.4371999999998</v>
      </c>
      <c r="E35" s="8">
        <v>1273.0864</v>
      </c>
      <c r="F35" s="8">
        <v>1176.0097</v>
      </c>
      <c r="G35" s="8">
        <v>1027.6556</v>
      </c>
      <c r="H35" s="8">
        <v>1047.4126999999999</v>
      </c>
      <c r="I35" s="9">
        <v>1061.4876</v>
      </c>
      <c r="J35" s="9">
        <v>1123.9666000000002</v>
      </c>
      <c r="K35" s="9">
        <v>1286.2503</v>
      </c>
      <c r="L35" s="9">
        <v>1383.6621</v>
      </c>
      <c r="M35" s="9">
        <v>1511.5982000000001</v>
      </c>
      <c r="N35" s="9">
        <v>1614.1847</v>
      </c>
      <c r="O35" s="9">
        <v>2034.3330999999998</v>
      </c>
      <c r="P35" s="9">
        <v>2340.9077</v>
      </c>
      <c r="Q35" s="24">
        <f>_xlfn.RANK.EQ(P35,$P$6:$P$37)</f>
        <v>10</v>
      </c>
      <c r="R35" s="21">
        <f>P35/$P$38</f>
        <v>0.040017273852708334</v>
      </c>
    </row>
    <row r="36" spans="1:18" s="10" customFormat="1" ht="14.25">
      <c r="A36" s="37" t="s">
        <v>32</v>
      </c>
      <c r="B36" s="28">
        <v>136.1225</v>
      </c>
      <c r="C36" s="8">
        <v>109.9358</v>
      </c>
      <c r="D36" s="8">
        <v>112.6927</v>
      </c>
      <c r="E36" s="8">
        <v>117.809</v>
      </c>
      <c r="F36" s="8">
        <v>119.19349999999999</v>
      </c>
      <c r="G36" s="8">
        <v>125.42729999999999</v>
      </c>
      <c r="H36" s="8">
        <v>129.3201</v>
      </c>
      <c r="I36" s="9">
        <v>140.0343</v>
      </c>
      <c r="J36" s="9">
        <v>142.793</v>
      </c>
      <c r="K36" s="9">
        <v>180.98160000000001</v>
      </c>
      <c r="L36" s="9">
        <v>205.50580000000002</v>
      </c>
      <c r="M36" s="9">
        <v>221.4831</v>
      </c>
      <c r="N36" s="9">
        <v>243.68619999999999</v>
      </c>
      <c r="O36" s="9">
        <v>335.05989999999997</v>
      </c>
      <c r="P36" s="9">
        <v>392.1961</v>
      </c>
      <c r="Q36" s="24">
        <f>_xlfn.RANK.EQ(P36,$P$6:$P$37)</f>
        <v>28</v>
      </c>
      <c r="R36" s="21">
        <f>P36/$P$38</f>
        <v>0.006704501308472855</v>
      </c>
    </row>
    <row r="37" spans="1:18" s="10" customFormat="1" ht="14.25">
      <c r="A37" s="37" t="s">
        <v>37</v>
      </c>
      <c r="B37" s="28">
        <v>681.5508</v>
      </c>
      <c r="C37" s="8">
        <v>573.2955</v>
      </c>
      <c r="D37" s="8">
        <v>581.7119</v>
      </c>
      <c r="E37" s="8">
        <v>625.4528</v>
      </c>
      <c r="F37" s="8">
        <v>654.4501</v>
      </c>
      <c r="G37" s="8">
        <v>633.8002</v>
      </c>
      <c r="H37" s="8">
        <v>700.1671</v>
      </c>
      <c r="I37" s="9">
        <v>755.6851</v>
      </c>
      <c r="J37" s="9">
        <v>878.0668000000001</v>
      </c>
      <c r="K37" s="9">
        <v>1005.3047000000001</v>
      </c>
      <c r="L37" s="9">
        <v>1095.87</v>
      </c>
      <c r="M37" s="9">
        <v>1129.0165</v>
      </c>
      <c r="N37" s="9">
        <v>1202.2851</v>
      </c>
      <c r="O37" s="9">
        <v>1575.3442</v>
      </c>
      <c r="P37" s="9">
        <v>1723.6765</v>
      </c>
      <c r="Q37" s="24">
        <f>_xlfn.RANK.EQ(P37,$P$6:$P$37)</f>
        <v>12</v>
      </c>
      <c r="R37" s="21">
        <f>P37/$P$38</f>
        <v>0.02946584973597114</v>
      </c>
    </row>
    <row r="38" spans="1:18" s="10" customFormat="1" ht="17.25" customHeight="1">
      <c r="A38" s="39" t="s">
        <v>36</v>
      </c>
      <c r="B38" s="31">
        <v>25144.9852</v>
      </c>
      <c r="C38" s="32">
        <v>21306.3327</v>
      </c>
      <c r="D38" s="32">
        <v>21303.8818</v>
      </c>
      <c r="E38" s="32">
        <v>22802.971500000003</v>
      </c>
      <c r="F38" s="32">
        <v>22438.3221</v>
      </c>
      <c r="G38" s="32">
        <v>22302.7512</v>
      </c>
      <c r="H38" s="32">
        <v>23647.2839</v>
      </c>
      <c r="I38" s="33">
        <v>24784.7726</v>
      </c>
      <c r="J38" s="33">
        <v>26993.2815</v>
      </c>
      <c r="K38" s="33">
        <v>30290.5451</v>
      </c>
      <c r="L38" s="33">
        <v>33677.2271</v>
      </c>
      <c r="M38" s="33">
        <v>36438.758</v>
      </c>
      <c r="N38" s="33">
        <v>40604.554000000004</v>
      </c>
      <c r="O38" s="33">
        <v>51585.867000000006</v>
      </c>
      <c r="P38" s="33">
        <v>58497.4306</v>
      </c>
      <c r="Q38" s="34"/>
      <c r="R38" s="35">
        <f>SUM(R6:R37)</f>
        <v>1.0000000034189536</v>
      </c>
    </row>
    <row r="39" spans="1:18" ht="15" customHeight="1">
      <c r="A39" s="47" t="s">
        <v>35</v>
      </c>
      <c r="B39" s="47"/>
      <c r="C39" s="47"/>
      <c r="D39" s="47"/>
      <c r="E39" s="47"/>
      <c r="F39" s="47"/>
      <c r="G39" s="47"/>
      <c r="H39" s="47"/>
      <c r="Q39" s="23"/>
      <c r="R39" s="23"/>
    </row>
    <row r="40" spans="1:12" ht="14.25">
      <c r="A40" s="14" t="s">
        <v>3</v>
      </c>
      <c r="B40" s="15"/>
      <c r="C40" s="15"/>
      <c r="D40" s="16"/>
      <c r="E40" s="16"/>
      <c r="F40" s="17"/>
      <c r="G40" s="17"/>
      <c r="H40" s="17"/>
      <c r="I40" s="17"/>
      <c r="J40" s="17"/>
      <c r="K40" s="17"/>
      <c r="L40" s="17"/>
    </row>
    <row r="41" spans="1:4" ht="14.25">
      <c r="A41" s="45"/>
      <c r="B41" s="45"/>
      <c r="C41" s="45"/>
      <c r="D41" s="45"/>
    </row>
    <row r="42" spans="1:4" s="19" customFormat="1" ht="34.5" customHeight="1">
      <c r="A42" s="46"/>
      <c r="B42" s="46"/>
      <c r="C42" s="46"/>
      <c r="D42" s="46"/>
    </row>
    <row r="43" s="19" customFormat="1" ht="14.25"/>
    <row r="44" s="19" customFormat="1" ht="14.25"/>
    <row r="45" s="19" customFormat="1" ht="14.25"/>
    <row r="46" s="19" customFormat="1" ht="14.25"/>
    <row r="47" s="19" customFormat="1" ht="14.25"/>
    <row r="48" s="19" customFormat="1" ht="14.25"/>
    <row r="49" s="19" customFormat="1" ht="14.25"/>
  </sheetData>
  <sheetProtection/>
  <mergeCells count="4">
    <mergeCell ref="A4:E4"/>
    <mergeCell ref="A41:D41"/>
    <mergeCell ref="A42:D42"/>
    <mergeCell ref="A39:H39"/>
  </mergeCells>
  <printOptions/>
  <pageMargins left="0.79" right="0.79" top="0.98" bottom="0.9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susana.galindo</dc:creator>
  <cp:keywords/>
  <dc:description/>
  <cp:lastModifiedBy>susana.galindo</cp:lastModifiedBy>
  <dcterms:created xsi:type="dcterms:W3CDTF">2019-05-15T18:57:50Z</dcterms:created>
  <dcterms:modified xsi:type="dcterms:W3CDTF">2023-02-08T22:06:10Z</dcterms:modified>
  <cp:category/>
  <cp:version/>
  <cp:contentType/>
  <cp:contentStatus/>
</cp:coreProperties>
</file>